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2590E1D6-AE97-F04F-B426-DA3A586CCE48}" xr6:coauthVersionLast="46" xr6:coauthVersionMax="46" xr10:uidLastSave="{00000000-0000-0000-0000-000000000000}"/>
  <bookViews>
    <workbookView xWindow="1420" yWindow="480" windowWidth="2912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58" i="1" l="1"/>
  <c r="W2258" i="1"/>
  <c r="X2258" i="1" s="1"/>
  <c r="P2258" i="1"/>
  <c r="A2268" i="4"/>
  <c r="A2267" i="4"/>
  <c r="A2266" i="4"/>
  <c r="A2265" i="4"/>
  <c r="A2264" i="4"/>
  <c r="A2263" i="4"/>
  <c r="A2262" i="4"/>
  <c r="A2261" i="4"/>
  <c r="A2260" i="4"/>
  <c r="A2259" i="4"/>
  <c r="A9" i="4"/>
  <c r="A8" i="4"/>
  <c r="A7" i="4"/>
  <c r="A5" i="4"/>
  <c r="A4" i="4"/>
  <c r="A3" i="4"/>
  <c r="A6" i="4"/>
  <c r="Z1898" i="1"/>
  <c r="W1898" i="1"/>
  <c r="X1898" i="1" s="1"/>
  <c r="P1898" i="1"/>
  <c r="Z2257" i="1"/>
  <c r="W2257" i="1"/>
  <c r="X2257" i="1" s="1"/>
  <c r="P2257" i="1"/>
  <c r="Z2256" i="1"/>
  <c r="W2256" i="1"/>
  <c r="X2256" i="1" s="1"/>
  <c r="P2256" i="1"/>
  <c r="Z2255" i="1"/>
  <c r="W2255" i="1"/>
  <c r="X2255" i="1" s="1"/>
  <c r="P2255" i="1"/>
  <c r="Z1912" i="1"/>
  <c r="W1912" i="1"/>
  <c r="X1912" i="1" s="1"/>
  <c r="P1912" i="1"/>
  <c r="W1914" i="1"/>
  <c r="X1914" i="1" s="1"/>
  <c r="Z1913" i="1"/>
  <c r="W1913" i="1"/>
  <c r="X1913" i="1" s="1"/>
  <c r="P1913" i="1"/>
  <c r="P1910" i="1"/>
  <c r="W1910" i="1"/>
  <c r="X1910" i="1" s="1"/>
  <c r="Z1910" i="1"/>
  <c r="P1911" i="1"/>
  <c r="W1911" i="1"/>
  <c r="X1911" i="1" s="1"/>
  <c r="Z1911" i="1"/>
  <c r="Z1909" i="1"/>
  <c r="W1909" i="1"/>
  <c r="X1909" i="1" s="1"/>
  <c r="P1909" i="1"/>
  <c r="W1766" i="1"/>
  <c r="X1766" i="1" s="1"/>
  <c r="W1767" i="1"/>
  <c r="X1767" i="1" s="1"/>
  <c r="AC1767" i="1" s="1"/>
  <c r="W1796" i="1"/>
  <c r="X1796" i="1" s="1"/>
  <c r="Z1493" i="1"/>
  <c r="W1493" i="1"/>
  <c r="X1493" i="1" s="1"/>
  <c r="P1493" i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4" i="1"/>
  <c r="AA2253" i="1"/>
  <c r="AA2252" i="1"/>
  <c r="AA2251" i="1"/>
  <c r="AA2250" i="1"/>
  <c r="AA2249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006" i="1"/>
  <c r="AA2003" i="1"/>
  <c r="AA2002" i="1"/>
  <c r="AA2001" i="1"/>
  <c r="AA2000" i="1"/>
  <c r="AA1999" i="1"/>
  <c r="AA1998" i="1"/>
  <c r="AA1996" i="1"/>
  <c r="AA1995" i="1"/>
  <c r="AA1993" i="1"/>
  <c r="AA1992" i="1"/>
  <c r="AA1991" i="1"/>
  <c r="AA1990" i="1"/>
  <c r="AA1989" i="1"/>
  <c r="AA1988" i="1"/>
  <c r="AA1987" i="1"/>
  <c r="AA1986" i="1"/>
  <c r="AA1985" i="1"/>
  <c r="AA1984" i="1"/>
  <c r="AA1982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07" i="1"/>
  <c r="AA1906" i="1"/>
  <c r="AA1905" i="1"/>
  <c r="AA1904" i="1"/>
  <c r="AA1903" i="1"/>
  <c r="AA1902" i="1"/>
  <c r="AA1901" i="1"/>
  <c r="AA1900" i="1"/>
  <c r="AA1899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484" i="1"/>
  <c r="AA1482" i="1"/>
  <c r="AA1475" i="1"/>
  <c r="AA1474" i="1"/>
  <c r="AA1470" i="1"/>
  <c r="AA1469" i="1"/>
  <c r="AA1451" i="1"/>
  <c r="AA1446" i="1"/>
  <c r="AA1445" i="1"/>
  <c r="AA1441" i="1"/>
  <c r="AA1440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0" i="1"/>
  <c r="AA1349" i="1"/>
  <c r="AA1348" i="1"/>
  <c r="AA1347" i="1"/>
  <c r="AA1346" i="1"/>
  <c r="AA1329" i="1"/>
  <c r="AA1328" i="1"/>
  <c r="AA1327" i="1"/>
  <c r="AA1302" i="1"/>
  <c r="AA1297" i="1"/>
  <c r="AA1292" i="1"/>
  <c r="AA1287" i="1"/>
  <c r="AA1282" i="1"/>
  <c r="AA1277" i="1"/>
  <c r="AA1272" i="1"/>
  <c r="AA1267" i="1"/>
  <c r="AA1262" i="1"/>
  <c r="AA1257" i="1"/>
  <c r="AA1252" i="1"/>
  <c r="AA1247" i="1"/>
  <c r="AA1242" i="1"/>
  <c r="AA1237" i="1"/>
  <c r="AA1236" i="1"/>
  <c r="AA1235" i="1"/>
  <c r="AA1234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70" i="1"/>
  <c r="AA1169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4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69" i="1"/>
  <c r="AA1068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85" i="1"/>
  <c r="AA784" i="1"/>
  <c r="AA783" i="1"/>
  <c r="AA782" i="1"/>
  <c r="AA781" i="1"/>
  <c r="AA780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8" i="1"/>
  <c r="AA667" i="1"/>
  <c r="AA666" i="1"/>
  <c r="AA665" i="1"/>
  <c r="AA663" i="1"/>
  <c r="AA661" i="1"/>
  <c r="AA660" i="1"/>
  <c r="AA658" i="1"/>
  <c r="AA657" i="1"/>
  <c r="AA656" i="1"/>
  <c r="AA654" i="1"/>
  <c r="AA653" i="1"/>
  <c r="AA652" i="1"/>
  <c r="AA651" i="1"/>
  <c r="AA650" i="1"/>
  <c r="AA649" i="1"/>
  <c r="AA648" i="1"/>
  <c r="AA645" i="1"/>
  <c r="AA644" i="1"/>
  <c r="AA642" i="1"/>
  <c r="AA641" i="1"/>
  <c r="AA639" i="1"/>
  <c r="AA638" i="1"/>
  <c r="AA637" i="1"/>
  <c r="AA636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483" i="1"/>
  <c r="AA482" i="1"/>
  <c r="AA481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0" i="1"/>
  <c r="AA409" i="1"/>
  <c r="AA408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1" i="1"/>
  <c r="AA360" i="1"/>
  <c r="AA359" i="1"/>
  <c r="AA358" i="1"/>
  <c r="AA357" i="1"/>
  <c r="AA356" i="1"/>
  <c r="AA355" i="1"/>
  <c r="AA354" i="1"/>
  <c r="AA353" i="1"/>
  <c r="AA352" i="1"/>
  <c r="AA339" i="1"/>
  <c r="AA338" i="1"/>
  <c r="AA337" i="1"/>
  <c r="AA336" i="1"/>
  <c r="AA335" i="1"/>
  <c r="AA334" i="1"/>
  <c r="AA333" i="1"/>
  <c r="AA332" i="1"/>
  <c r="AA325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5" i="1"/>
  <c r="AA304" i="1"/>
  <c r="AA303" i="1"/>
  <c r="AA299" i="1"/>
  <c r="AA298" i="1"/>
  <c r="AA297" i="1"/>
  <c r="AA296" i="1"/>
  <c r="AA295" i="1"/>
  <c r="AA294" i="1"/>
  <c r="AA293" i="1"/>
  <c r="AA292" i="1"/>
  <c r="AA291" i="1"/>
  <c r="AA290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4" i="1"/>
  <c r="AA113" i="1"/>
  <c r="AA112" i="1"/>
  <c r="AA111" i="1"/>
  <c r="AA110" i="1"/>
  <c r="AA109" i="1"/>
  <c r="AA108" i="1"/>
  <c r="AA107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9" i="1"/>
  <c r="AA78" i="1"/>
  <c r="AA77" i="1"/>
  <c r="AA76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0" i="1"/>
  <c r="AA59" i="1"/>
  <c r="AA58" i="1"/>
  <c r="AA57" i="1"/>
  <c r="AA56" i="1"/>
  <c r="AA55" i="1"/>
  <c r="AA54" i="1"/>
  <c r="AA47" i="1"/>
  <c r="AA46" i="1"/>
  <c r="AA45" i="1"/>
  <c r="AA44" i="1"/>
  <c r="AA42" i="1"/>
  <c r="AA41" i="1"/>
  <c r="AA40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40" i="1"/>
  <c r="Q41" i="1"/>
  <c r="Q42" i="1"/>
  <c r="Q44" i="1"/>
  <c r="Q45" i="1"/>
  <c r="Q46" i="1"/>
  <c r="Q47" i="1"/>
  <c r="Q54" i="1"/>
  <c r="Q55" i="1"/>
  <c r="Q56" i="1"/>
  <c r="Q57" i="1"/>
  <c r="Q58" i="1"/>
  <c r="Q59" i="1"/>
  <c r="Q60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90" i="1"/>
  <c r="Q291" i="1"/>
  <c r="Q292" i="1"/>
  <c r="Q293" i="1"/>
  <c r="Q294" i="1"/>
  <c r="Q295" i="1"/>
  <c r="Q296" i="1"/>
  <c r="Q297" i="1"/>
  <c r="Q298" i="1"/>
  <c r="Q299" i="1"/>
  <c r="Q303" i="1"/>
  <c r="Q304" i="1"/>
  <c r="Q305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5" i="1"/>
  <c r="Q332" i="1"/>
  <c r="Q333" i="1"/>
  <c r="Q334" i="1"/>
  <c r="Q335" i="1"/>
  <c r="Q336" i="1"/>
  <c r="Q337" i="1"/>
  <c r="Q338" i="1"/>
  <c r="Q339" i="1"/>
  <c r="Q352" i="1"/>
  <c r="Q353" i="1"/>
  <c r="Q354" i="1"/>
  <c r="Q355" i="1"/>
  <c r="Q356" i="1"/>
  <c r="Q357" i="1"/>
  <c r="Q358" i="1"/>
  <c r="Q359" i="1"/>
  <c r="Q360" i="1"/>
  <c r="Q361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8" i="1"/>
  <c r="Q409" i="1"/>
  <c r="Q410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81" i="1"/>
  <c r="Q482" i="1"/>
  <c r="Q483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6" i="1"/>
  <c r="Q637" i="1"/>
  <c r="Q638" i="1"/>
  <c r="Q639" i="1"/>
  <c r="Q641" i="1"/>
  <c r="Q642" i="1"/>
  <c r="Q644" i="1"/>
  <c r="Q645" i="1"/>
  <c r="Q648" i="1"/>
  <c r="Q649" i="1"/>
  <c r="Q650" i="1"/>
  <c r="Q651" i="1"/>
  <c r="Q652" i="1"/>
  <c r="Q653" i="1"/>
  <c r="Q654" i="1"/>
  <c r="Q656" i="1"/>
  <c r="Q657" i="1"/>
  <c r="Q658" i="1"/>
  <c r="Q660" i="1"/>
  <c r="Q661" i="1"/>
  <c r="Q663" i="1"/>
  <c r="Q665" i="1"/>
  <c r="Q666" i="1"/>
  <c r="Q667" i="1"/>
  <c r="Q668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80" i="1"/>
  <c r="Q781" i="1"/>
  <c r="Q782" i="1"/>
  <c r="Q783" i="1"/>
  <c r="Q784" i="1"/>
  <c r="Q785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8" i="1"/>
  <c r="Q1069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4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9" i="1"/>
  <c r="Q1170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4" i="1"/>
  <c r="Q1235" i="1"/>
  <c r="Q1236" i="1"/>
  <c r="Q1237" i="1"/>
  <c r="Q1242" i="1"/>
  <c r="Q1247" i="1"/>
  <c r="Q1252" i="1"/>
  <c r="Q1257" i="1"/>
  <c r="Q1262" i="1"/>
  <c r="Q1267" i="1"/>
  <c r="Q1272" i="1"/>
  <c r="Q1277" i="1"/>
  <c r="Q1282" i="1"/>
  <c r="Q1287" i="1"/>
  <c r="Q1292" i="1"/>
  <c r="Q1297" i="1"/>
  <c r="Q1302" i="1"/>
  <c r="Q1327" i="1"/>
  <c r="Q1328" i="1"/>
  <c r="Q1329" i="1"/>
  <c r="Q1346" i="1"/>
  <c r="Q1347" i="1"/>
  <c r="Q1348" i="1"/>
  <c r="Q1349" i="1"/>
  <c r="Q1350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40" i="1"/>
  <c r="Q1441" i="1"/>
  <c r="Q1445" i="1"/>
  <c r="Q1446" i="1"/>
  <c r="Q1451" i="1"/>
  <c r="Q1469" i="1"/>
  <c r="Q1470" i="1"/>
  <c r="Q1474" i="1"/>
  <c r="Q1475" i="1"/>
  <c r="Q1482" i="1"/>
  <c r="Q148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9" i="1"/>
  <c r="Q1900" i="1"/>
  <c r="Q1901" i="1"/>
  <c r="Q1902" i="1"/>
  <c r="Q1903" i="1"/>
  <c r="Q1904" i="1"/>
  <c r="Q1905" i="1"/>
  <c r="Q1906" i="1"/>
  <c r="Q190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2" i="1"/>
  <c r="Q1984" i="1"/>
  <c r="Q1985" i="1"/>
  <c r="Q1986" i="1"/>
  <c r="Q1987" i="1"/>
  <c r="Q1988" i="1"/>
  <c r="Q1989" i="1"/>
  <c r="Q1990" i="1"/>
  <c r="Q1991" i="1"/>
  <c r="Q1992" i="1"/>
  <c r="Q1993" i="1"/>
  <c r="Q1995" i="1"/>
  <c r="Q1996" i="1"/>
  <c r="Q1998" i="1"/>
  <c r="Q1999" i="1"/>
  <c r="Q2000" i="1"/>
  <c r="Q2001" i="1"/>
  <c r="Q2002" i="1"/>
  <c r="Q2003" i="1"/>
  <c r="Q2006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49" i="1"/>
  <c r="Q2250" i="1"/>
  <c r="Q2251" i="1"/>
  <c r="Q2252" i="1"/>
  <c r="Q2253" i="1"/>
  <c r="Q2254" i="1"/>
  <c r="Q2259" i="1"/>
  <c r="Q2260" i="1"/>
  <c r="Q2261" i="1"/>
  <c r="Q2262" i="1"/>
  <c r="Q2263" i="1"/>
  <c r="Q2264" i="1"/>
  <c r="Q2265" i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Z2252" i="1"/>
  <c r="W2252" i="1"/>
  <c r="X2252" i="1" s="1"/>
  <c r="P2252" i="1"/>
  <c r="AA871" i="1" l="1"/>
  <c r="AC2258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898" i="1"/>
  <c r="AD1898" i="1" s="1"/>
  <c r="AC2255" i="1"/>
  <c r="AC2256" i="1"/>
  <c r="AC2257" i="1"/>
  <c r="AD2257" i="1" s="1"/>
  <c r="AC1914" i="1"/>
  <c r="AD1914" i="1" s="1"/>
  <c r="AC1912" i="1"/>
  <c r="AC1913" i="1"/>
  <c r="AA1913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11" i="1"/>
  <c r="AC1910" i="1"/>
  <c r="AC1766" i="1"/>
  <c r="AD1766" i="1" s="1"/>
  <c r="AA1767" i="1"/>
  <c r="AD1767" i="1"/>
  <c r="Q1767" i="1"/>
  <c r="AC1909" i="1"/>
  <c r="Q1344" i="1"/>
  <c r="AA1317" i="1"/>
  <c r="Q1343" i="1"/>
  <c r="AA1318" i="1"/>
  <c r="AA1342" i="1"/>
  <c r="Q1342" i="1"/>
  <c r="AA1343" i="1"/>
  <c r="Q1317" i="1"/>
  <c r="AC1796" i="1"/>
  <c r="AD1796" i="1" s="1"/>
  <c r="AC1493" i="1"/>
  <c r="AC1509" i="1"/>
  <c r="Q397" i="1"/>
  <c r="AA397" i="1"/>
  <c r="Q395" i="1"/>
  <c r="AA395" i="1"/>
  <c r="AC1967" i="1"/>
  <c r="AC1919" i="1"/>
  <c r="Q1918" i="1"/>
  <c r="AA1918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C2235" i="1"/>
  <c r="Z2235" i="1"/>
  <c r="AC1779" i="1"/>
  <c r="A5" i="7"/>
  <c r="C5" i="7" s="1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D398" i="1" s="1"/>
  <c r="AC535" i="1"/>
  <c r="AC530" i="1"/>
  <c r="AC546" i="1"/>
  <c r="AC541" i="1"/>
  <c r="AC526" i="1"/>
  <c r="AC534" i="1"/>
  <c r="AC547" i="1"/>
  <c r="AC396" i="1"/>
  <c r="AC528" i="1"/>
  <c r="AC540" i="1"/>
  <c r="AC399" i="1"/>
  <c r="AD399" i="1" s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1915" i="1"/>
  <c r="AC2252" i="1"/>
  <c r="AD2252" i="1" s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A2258" i="1" l="1"/>
  <c r="Q2258" i="1"/>
  <c r="AD2258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898" i="1"/>
  <c r="Q1898" i="1"/>
  <c r="AA2257" i="1"/>
  <c r="Q2257" i="1"/>
  <c r="AA2256" i="1"/>
  <c r="Q2256" i="1"/>
  <c r="AD2256" i="1"/>
  <c r="AA2255" i="1"/>
  <c r="Q2255" i="1"/>
  <c r="AD2255" i="1"/>
  <c r="Q1913" i="1"/>
  <c r="AA1912" i="1"/>
  <c r="Q1912" i="1"/>
  <c r="AD1912" i="1"/>
  <c r="AA1914" i="1"/>
  <c r="Q1914" i="1"/>
  <c r="AD1913" i="1"/>
  <c r="AD2236" i="1"/>
  <c r="Q2236" i="1"/>
  <c r="AA2236" i="1"/>
  <c r="AD2235" i="1"/>
  <c r="AA2235" i="1"/>
  <c r="Q2235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10" i="1"/>
  <c r="AA1910" i="1"/>
  <c r="AD1910" i="1"/>
  <c r="Q1911" i="1"/>
  <c r="AA1911" i="1"/>
  <c r="AD1911" i="1"/>
  <c r="AA1909" i="1"/>
  <c r="Q1909" i="1"/>
  <c r="AD1909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6" i="1"/>
  <c r="Q1796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Q1722" i="1"/>
  <c r="AA1722" i="1"/>
  <c r="AA1726" i="1"/>
  <c r="Q1726" i="1"/>
  <c r="Q1728" i="1"/>
  <c r="AA1728" i="1"/>
  <c r="Q1720" i="1"/>
  <c r="AA172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921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Q2248" i="1" l="1"/>
  <c r="AA2248" i="1"/>
  <c r="AA2247" i="1"/>
  <c r="Q2247" i="1"/>
  <c r="C6" i="7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A300" i="1" l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32" i="1"/>
  <c r="AA1932" i="1"/>
  <c r="AA2088" i="1"/>
  <c r="Q2088" i="1"/>
  <c r="Q2056" i="1"/>
  <c r="AA2056" i="1"/>
  <c r="Q2045" i="1"/>
  <c r="AA2045" i="1"/>
  <c r="AA2090" i="1"/>
  <c r="Q2090" i="1"/>
  <c r="Q2070" i="1"/>
  <c r="AA2070" i="1"/>
  <c r="Q2047" i="1"/>
  <c r="AA2047" i="1"/>
  <c r="Q2059" i="1"/>
  <c r="AA2059" i="1"/>
  <c r="Q2071" i="1"/>
  <c r="AA2071" i="1"/>
  <c r="Q2080" i="1"/>
  <c r="AA2080" i="1"/>
  <c r="Q2092" i="1"/>
  <c r="AA2092" i="1"/>
  <c r="Q2023" i="1"/>
  <c r="AA2023" i="1"/>
  <c r="Q2113" i="1"/>
  <c r="AA2113" i="1"/>
  <c r="AA2026" i="1"/>
  <c r="Q2026" i="1"/>
  <c r="AA2038" i="1"/>
  <c r="Q2038" i="1"/>
  <c r="AA2230" i="1"/>
  <c r="Q2230" i="1"/>
  <c r="Q2241" i="1"/>
  <c r="AA2241" i="1"/>
  <c r="Q2226" i="1"/>
  <c r="AA2226" i="1"/>
  <c r="Q2013" i="1"/>
  <c r="AA2013" i="1"/>
  <c r="Q2228" i="1"/>
  <c r="AA2228" i="1"/>
  <c r="Q2058" i="1"/>
  <c r="AA2058" i="1"/>
  <c r="Q2048" i="1"/>
  <c r="AA2048" i="1"/>
  <c r="Q2060" i="1"/>
  <c r="AA2060" i="1"/>
  <c r="Q2072" i="1"/>
  <c r="AA2072" i="1"/>
  <c r="Q2081" i="1"/>
  <c r="AA2081" i="1"/>
  <c r="Q2093" i="1"/>
  <c r="AA2093" i="1"/>
  <c r="Q2024" i="1"/>
  <c r="AA2024" i="1"/>
  <c r="AA2114" i="1"/>
  <c r="Q2114" i="1"/>
  <c r="AA2027" i="1"/>
  <c r="Q2027" i="1"/>
  <c r="AA2039" i="1"/>
  <c r="Q2039" i="1"/>
  <c r="AA2231" i="1"/>
  <c r="Q2231" i="1"/>
  <c r="AA2242" i="1"/>
  <c r="Q2242" i="1"/>
  <c r="AA2019" i="1"/>
  <c r="Q2019" i="1"/>
  <c r="AA2100" i="1"/>
  <c r="Q2100" i="1"/>
  <c r="Q2237" i="1"/>
  <c r="AA2237" i="1"/>
  <c r="Q1983" i="1"/>
  <c r="AA1983" i="1"/>
  <c r="AA2089" i="1"/>
  <c r="Q2089" i="1"/>
  <c r="AA2110" i="1"/>
  <c r="Q2110" i="1"/>
  <c r="Q2222" i="1"/>
  <c r="AA2222" i="1"/>
  <c r="AA2079" i="1"/>
  <c r="Q2079" i="1"/>
  <c r="Q2037" i="1"/>
  <c r="AA2037" i="1"/>
  <c r="Q2049" i="1"/>
  <c r="AA2049" i="1"/>
  <c r="Q2061" i="1"/>
  <c r="AA2061" i="1"/>
  <c r="Q2073" i="1"/>
  <c r="AA2073" i="1"/>
  <c r="Q2082" i="1"/>
  <c r="AA2082" i="1"/>
  <c r="Q2094" i="1"/>
  <c r="AA2094" i="1"/>
  <c r="Q2025" i="1"/>
  <c r="AA2025" i="1"/>
  <c r="AA2115" i="1"/>
  <c r="Q2115" i="1"/>
  <c r="AA2028" i="1"/>
  <c r="Q2028" i="1"/>
  <c r="AA2040" i="1"/>
  <c r="Q2040" i="1"/>
  <c r="AA2234" i="1"/>
  <c r="Q2234" i="1"/>
  <c r="AA2243" i="1"/>
  <c r="Q2243" i="1"/>
  <c r="AA2055" i="1"/>
  <c r="Q2055" i="1"/>
  <c r="AA2077" i="1"/>
  <c r="Q2077" i="1"/>
  <c r="AA2057" i="1"/>
  <c r="Q2057" i="1"/>
  <c r="AA1981" i="1"/>
  <c r="Q1981" i="1"/>
  <c r="Q2229" i="1"/>
  <c r="AA2229" i="1"/>
  <c r="AA2014" i="1"/>
  <c r="Q2014" i="1"/>
  <c r="AA2050" i="1"/>
  <c r="Q2050" i="1"/>
  <c r="AA2062" i="1"/>
  <c r="Q2062" i="1"/>
  <c r="Q2020" i="1"/>
  <c r="AA2020" i="1"/>
  <c r="Q2083" i="1"/>
  <c r="AA2083" i="1"/>
  <c r="Q2095" i="1"/>
  <c r="AA2095" i="1"/>
  <c r="Q2104" i="1"/>
  <c r="AA2104" i="1"/>
  <c r="Q2116" i="1"/>
  <c r="AA2116" i="1"/>
  <c r="Q2029" i="1"/>
  <c r="AA2029" i="1"/>
  <c r="AA2041" i="1"/>
  <c r="Q2041" i="1"/>
  <c r="Q2224" i="1"/>
  <c r="AA2224" i="1"/>
  <c r="AA2244" i="1"/>
  <c r="Q2244" i="1"/>
  <c r="AA2067" i="1"/>
  <c r="Q2067" i="1"/>
  <c r="Q2121" i="1"/>
  <c r="AA2121" i="1"/>
  <c r="Q2068" i="1"/>
  <c r="AA2068" i="1"/>
  <c r="Q2035" i="1"/>
  <c r="AA2035" i="1"/>
  <c r="Q2142" i="1"/>
  <c r="AA2142" i="1"/>
  <c r="AA2102" i="1"/>
  <c r="Q2102" i="1"/>
  <c r="Q2036" i="1"/>
  <c r="AA2036" i="1"/>
  <c r="AA2112" i="1"/>
  <c r="Q2112" i="1"/>
  <c r="Q2143" i="1"/>
  <c r="AA2143" i="1"/>
  <c r="AA1994" i="1"/>
  <c r="Q1994" i="1"/>
  <c r="AA2015" i="1"/>
  <c r="Q2015" i="1"/>
  <c r="AA2051" i="1"/>
  <c r="Q2051" i="1"/>
  <c r="AA2063" i="1"/>
  <c r="Q2063" i="1"/>
  <c r="Q2021" i="1"/>
  <c r="AA2021" i="1"/>
  <c r="Q2084" i="1"/>
  <c r="AA2084" i="1"/>
  <c r="Q2096" i="1"/>
  <c r="AA2096" i="1"/>
  <c r="Q2105" i="1"/>
  <c r="AA2105" i="1"/>
  <c r="Q2117" i="1"/>
  <c r="AA2117" i="1"/>
  <c r="Q2030" i="1"/>
  <c r="AA2030" i="1"/>
  <c r="AA2042" i="1"/>
  <c r="Q2042" i="1"/>
  <c r="AA2223" i="1"/>
  <c r="Q2223" i="1"/>
  <c r="Q2245" i="1"/>
  <c r="AA2245" i="1"/>
  <c r="AA2076" i="1"/>
  <c r="Q2076" i="1"/>
  <c r="Q2034" i="1"/>
  <c r="AA2034" i="1"/>
  <c r="Q2044" i="1"/>
  <c r="AA2044" i="1"/>
  <c r="AA2122" i="1"/>
  <c r="Q2122" i="1"/>
  <c r="Q2078" i="1"/>
  <c r="AA2078" i="1"/>
  <c r="AA2123" i="1"/>
  <c r="Q2123" i="1"/>
  <c r="AA2004" i="1"/>
  <c r="Q2004" i="1"/>
  <c r="Q2046" i="1"/>
  <c r="AA2046" i="1"/>
  <c r="Q2240" i="1"/>
  <c r="AA2240" i="1"/>
  <c r="AA2016" i="1"/>
  <c r="Q2016" i="1"/>
  <c r="AA2052" i="1"/>
  <c r="Q2052" i="1"/>
  <c r="AA2064" i="1"/>
  <c r="Q2064" i="1"/>
  <c r="Q2022" i="1"/>
  <c r="AA2022" i="1"/>
  <c r="Q2085" i="1"/>
  <c r="AA2085" i="1"/>
  <c r="Q2097" i="1"/>
  <c r="AA2097" i="1"/>
  <c r="Q2106" i="1"/>
  <c r="AA2106" i="1"/>
  <c r="Q2118" i="1"/>
  <c r="AA2118" i="1"/>
  <c r="AA2031" i="1"/>
  <c r="Q2031" i="1"/>
  <c r="AA2043" i="1"/>
  <c r="Q2043" i="1"/>
  <c r="AA2233" i="1"/>
  <c r="Q2233" i="1"/>
  <c r="Q2225" i="1"/>
  <c r="AA2225" i="1"/>
  <c r="AA2246" i="1"/>
  <c r="Q2246" i="1"/>
  <c r="AA1980" i="1"/>
  <c r="Q1980" i="1"/>
  <c r="Q2109" i="1"/>
  <c r="AA2109" i="1"/>
  <c r="Q2101" i="1"/>
  <c r="AA2101" i="1"/>
  <c r="AA1966" i="1"/>
  <c r="Q1966" i="1"/>
  <c r="AA2111" i="1"/>
  <c r="Q2111" i="1"/>
  <c r="AA2091" i="1"/>
  <c r="Q2091" i="1"/>
  <c r="Q1997" i="1"/>
  <c r="AA1997" i="1"/>
  <c r="AA2017" i="1"/>
  <c r="Q2017" i="1"/>
  <c r="Q2053" i="1"/>
  <c r="AA2053" i="1"/>
  <c r="AA2065" i="1"/>
  <c r="Q2065" i="1"/>
  <c r="AA2074" i="1"/>
  <c r="Q2074" i="1"/>
  <c r="AA2086" i="1"/>
  <c r="Q2086" i="1"/>
  <c r="AA2098" i="1"/>
  <c r="Q2098" i="1"/>
  <c r="Q2107" i="1"/>
  <c r="AA2107" i="1"/>
  <c r="Q2119" i="1"/>
  <c r="AA2119" i="1"/>
  <c r="Q2032" i="1"/>
  <c r="AA2032" i="1"/>
  <c r="AA2227" i="1"/>
  <c r="Q2227" i="1"/>
  <c r="AA2238" i="1"/>
  <c r="Q2238" i="1"/>
  <c r="Q2069" i="1"/>
  <c r="AA2069" i="1"/>
  <c r="AA2239" i="1"/>
  <c r="Q2239" i="1"/>
  <c r="AA2103" i="1"/>
  <c r="Q2103" i="1"/>
  <c r="AA2005" i="1"/>
  <c r="Q2005" i="1"/>
  <c r="AA2018" i="1"/>
  <c r="Q2018" i="1"/>
  <c r="AA2054" i="1"/>
  <c r="Q2054" i="1"/>
  <c r="AA2066" i="1"/>
  <c r="Q2066" i="1"/>
  <c r="AA2075" i="1"/>
  <c r="Q2075" i="1"/>
  <c r="AA2087" i="1"/>
  <c r="Q2087" i="1"/>
  <c r="AA2099" i="1"/>
  <c r="Q2099" i="1"/>
  <c r="Q2108" i="1"/>
  <c r="AA2108" i="1"/>
  <c r="Q2120" i="1"/>
  <c r="AA2120" i="1"/>
  <c r="Q2033" i="1"/>
  <c r="AA2033" i="1"/>
  <c r="AA2232" i="1"/>
  <c r="Q2232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16" i="1"/>
  <c r="Q1916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55" i="1"/>
  <c r="Q1855" i="1"/>
  <c r="AA1917" i="1"/>
  <c r="Q1917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7" i="1"/>
  <c r="Q1897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08" i="1"/>
  <c r="Q1908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B9" i="7"/>
  <c r="D9" i="7" s="1"/>
  <c r="AC67" i="1"/>
  <c r="AC110" i="1"/>
  <c r="AC1680" i="1"/>
  <c r="AC1901" i="1"/>
  <c r="AC68" i="1"/>
  <c r="AC1900" i="1"/>
  <c r="AC66" i="1"/>
  <c r="AC87" i="1"/>
  <c r="AC1787" i="1"/>
  <c r="AC89" i="1"/>
  <c r="AD89" i="1" s="1"/>
  <c r="AC451" i="1"/>
  <c r="AD451" i="1" s="1"/>
  <c r="AC1902" i="1"/>
  <c r="AD1902" i="1" s="1"/>
  <c r="AC1679" i="1"/>
  <c r="AC2008" i="1"/>
  <c r="AC2009" i="1"/>
  <c r="AC91" i="1"/>
  <c r="AC1741" i="1"/>
  <c r="AC2007" i="1"/>
  <c r="AC1883" i="1"/>
  <c r="AC2010" i="1"/>
  <c r="AD2010" i="1" s="1"/>
  <c r="AC2011" i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07" i="1" l="1"/>
  <c r="Q2007" i="1"/>
  <c r="AA2007" i="1"/>
  <c r="Q2009" i="1"/>
  <c r="AA2009" i="1"/>
  <c r="Q2010" i="1"/>
  <c r="AA2010" i="1"/>
  <c r="Q2008" i="1"/>
  <c r="AA2008" i="1"/>
  <c r="AD2011" i="1"/>
  <c r="Q2011" i="1"/>
  <c r="AA2011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12" i="1"/>
  <c r="AA2012" i="1"/>
  <c r="Q2012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E4" i="9" l="1"/>
  <c r="D4" i="9"/>
  <c r="F3" i="9"/>
  <c r="D5" i="9"/>
  <c r="S8" i="1"/>
  <c r="B9" i="1"/>
  <c r="A8" i="1"/>
  <c r="Y8" i="1"/>
  <c r="A23" i="8"/>
  <c r="E22" i="8"/>
  <c r="E5" i="9" l="1"/>
  <c r="F5" i="9" s="1"/>
  <c r="F4" i="9"/>
  <c r="D6" i="9"/>
  <c r="S9" i="1"/>
  <c r="B10" i="1"/>
  <c r="C9" i="7" s="1"/>
  <c r="A10" i="7" s="1"/>
  <c r="A9" i="1"/>
  <c r="Y9" i="1"/>
  <c r="A24" i="8"/>
  <c r="E23" i="8"/>
  <c r="B10" i="7" l="1"/>
  <c r="D10" i="7" s="1"/>
  <c r="E6" i="9"/>
  <c r="F6" i="9" s="1"/>
  <c r="S10" i="1"/>
  <c r="Y10" i="1"/>
  <c r="A10" i="1"/>
  <c r="A10" i="4" s="1"/>
  <c r="B11" i="1"/>
  <c r="C10" i="7" s="1"/>
  <c r="A11" i="7" s="1"/>
  <c r="E24" i="8"/>
  <c r="A25" i="8"/>
  <c r="B11" i="7" l="1"/>
  <c r="D11" i="7" s="1"/>
  <c r="S11" i="1"/>
  <c r="Y11" i="1"/>
  <c r="B12" i="1"/>
  <c r="C11" i="7" s="1"/>
  <c r="A12" i="7" s="1"/>
  <c r="A11" i="1"/>
  <c r="A11" i="4" s="1"/>
  <c r="E25" i="8"/>
  <c r="A26" i="8"/>
  <c r="B12" i="7" l="1"/>
  <c r="D12" i="7" s="1"/>
  <c r="S12" i="1"/>
  <c r="Y12" i="1"/>
  <c r="B13" i="1"/>
  <c r="C12" i="7" s="1"/>
  <c r="A13" i="7" s="1"/>
  <c r="A12" i="1"/>
  <c r="A12" i="4" s="1"/>
  <c r="E26" i="8"/>
  <c r="A27" i="8"/>
  <c r="B13" i="7" l="1"/>
  <c r="D13" i="7" s="1"/>
  <c r="S13" i="1"/>
  <c r="Y13" i="1"/>
  <c r="B14" i="1"/>
  <c r="C13" i="7" s="1"/>
  <c r="A14" i="7" s="1"/>
  <c r="A13" i="1"/>
  <c r="A13" i="4" s="1"/>
  <c r="E27" i="8"/>
  <c r="A28" i="8"/>
  <c r="B14" i="7" l="1"/>
  <c r="D14" i="7" s="1"/>
  <c r="S14" i="1"/>
  <c r="Y14" i="1"/>
  <c r="B15" i="1"/>
  <c r="C14" i="7" s="1"/>
  <c r="A15" i="7" s="1"/>
  <c r="B15" i="7" s="1"/>
  <c r="D15" i="7" s="1"/>
  <c r="A14" i="1"/>
  <c r="A14" i="4" s="1"/>
  <c r="E28" i="8"/>
  <c r="A29" i="8"/>
  <c r="E29" i="8" s="1"/>
  <c r="S15" i="1" l="1"/>
  <c r="Y15" i="1"/>
  <c r="A15" i="1"/>
  <c r="A15" i="4" s="1"/>
  <c r="B16" i="1"/>
  <c r="C15" i="7" s="1"/>
  <c r="A16" i="7" s="1"/>
  <c r="B16" i="7" l="1"/>
  <c r="D16" i="7" s="1"/>
  <c r="S16" i="1"/>
  <c r="Y16" i="1"/>
  <c r="A16" i="1"/>
  <c r="A16" i="4" s="1"/>
  <c r="B17" i="1"/>
  <c r="C16" i="7" s="1"/>
  <c r="A17" i="7" s="1"/>
  <c r="D7" i="9" l="1"/>
  <c r="E7" i="9"/>
  <c r="B17" i="7"/>
  <c r="D17" i="7" s="1"/>
  <c r="S17" i="1"/>
  <c r="Y17" i="1"/>
  <c r="A17" i="1"/>
  <c r="A17" i="4" s="1"/>
  <c r="B18" i="1"/>
  <c r="C17" i="7" s="1"/>
  <c r="A18" i="7" s="1"/>
  <c r="E8" i="9" l="1"/>
  <c r="B18" i="7"/>
  <c r="D18" i="7" s="1"/>
  <c r="S18" i="1"/>
  <c r="Y18" i="1"/>
  <c r="A18" i="1"/>
  <c r="A18" i="4" s="1"/>
  <c r="B19" i="1"/>
  <c r="C18" i="7" s="1"/>
  <c r="A19" i="7" s="1"/>
  <c r="B19" i="7" l="1"/>
  <c r="D19" i="7" s="1"/>
  <c r="S19" i="1"/>
  <c r="Y19" i="1"/>
  <c r="A19" i="1"/>
  <c r="A19" i="4" s="1"/>
  <c r="B20" i="1"/>
  <c r="C19" i="7" s="1"/>
  <c r="A20" i="7" s="1"/>
  <c r="B20" i="7" l="1"/>
  <c r="D20" i="7" s="1"/>
  <c r="S20" i="1"/>
  <c r="Y20" i="1"/>
  <c r="B21" i="1"/>
  <c r="C20" i="7" s="1"/>
  <c r="A21" i="7" s="1"/>
  <c r="A20" i="1"/>
  <c r="A20" i="4" s="1"/>
  <c r="B21" i="7" l="1"/>
  <c r="D21" i="7" s="1"/>
  <c r="S21" i="1"/>
  <c r="S22" i="1" s="1"/>
  <c r="S23" i="1" s="1"/>
  <c r="S24" i="1" s="1"/>
  <c r="S25" i="1" s="1"/>
  <c r="Y21" i="1"/>
  <c r="B22" i="1"/>
  <c r="C21" i="7" s="1"/>
  <c r="A22" i="7" s="1"/>
  <c r="A21" i="1"/>
  <c r="A21" i="4" s="1"/>
  <c r="B22" i="7" l="1"/>
  <c r="D22" i="7" s="1"/>
  <c r="Y22" i="1"/>
  <c r="A22" i="1"/>
  <c r="A22" i="4" s="1"/>
  <c r="B23" i="1"/>
  <c r="C22" i="7" s="1"/>
  <c r="A23" i="7" s="1"/>
  <c r="S26" i="1"/>
  <c r="B23" i="7" l="1"/>
  <c r="D23" i="7" s="1"/>
  <c r="Y23" i="1"/>
  <c r="A23" i="1"/>
  <c r="A23" i="4" s="1"/>
  <c r="B24" i="1"/>
  <c r="B25" i="1" s="1"/>
  <c r="S27" i="1"/>
  <c r="C23" i="7" l="1"/>
  <c r="A24" i="7" s="1"/>
  <c r="A25" i="1"/>
  <c r="A25" i="4" s="1"/>
  <c r="Y25" i="1"/>
  <c r="Y24" i="1"/>
  <c r="A24" i="1"/>
  <c r="A24" i="4" s="1"/>
  <c r="S28" i="1"/>
  <c r="C24" i="7" l="1"/>
  <c r="A25" i="7" s="1"/>
  <c r="B24" i="7"/>
  <c r="D24" i="7" s="1"/>
  <c r="B26" i="1"/>
  <c r="S29" i="1"/>
  <c r="C25" i="7" l="1"/>
  <c r="A26" i="7" s="1"/>
  <c r="B26" i="7" s="1"/>
  <c r="D26" i="7" s="1"/>
  <c r="B25" i="7"/>
  <c r="D25" i="7" s="1"/>
  <c r="Y26" i="1"/>
  <c r="A26" i="1"/>
  <c r="A26" i="4" s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A401" i="4" l="1"/>
  <c r="A400" i="4"/>
  <c r="C399" i="7"/>
  <c r="A400" i="7" s="1"/>
  <c r="B399" i="7"/>
  <c r="D399" i="7" s="1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M403" i="1"/>
  <c r="Z403" i="1" s="1"/>
  <c r="B404" i="1"/>
  <c r="E403" i="1"/>
  <c r="A403" i="1"/>
  <c r="Y403" i="1"/>
  <c r="F402" i="1"/>
  <c r="P402" i="1" s="1"/>
  <c r="A402" i="4" l="1"/>
  <c r="C401" i="7"/>
  <c r="A402" i="7" s="1"/>
  <c r="B401" i="7"/>
  <c r="D401" i="7" s="1"/>
  <c r="F403" i="1"/>
  <c r="P403" i="1" s="1"/>
  <c r="M404" i="1"/>
  <c r="Z404" i="1" s="1"/>
  <c r="B405" i="1"/>
  <c r="E404" i="1"/>
  <c r="A404" i="1"/>
  <c r="Y404" i="1"/>
  <c r="A403" i="4" l="1"/>
  <c r="C402" i="7"/>
  <c r="A403" i="7" s="1"/>
  <c r="B402" i="7"/>
  <c r="D402" i="7" s="1"/>
  <c r="F404" i="1"/>
  <c r="A404" i="4" s="1"/>
  <c r="B406" i="1"/>
  <c r="E405" i="1"/>
  <c r="A405" i="1"/>
  <c r="M405" i="1"/>
  <c r="Z405" i="1" s="1"/>
  <c r="Y405" i="1"/>
  <c r="P404" i="1" l="1"/>
  <c r="C403" i="7"/>
  <c r="A404" i="7" s="1"/>
  <c r="B403" i="7"/>
  <c r="D403" i="7" s="1"/>
  <c r="F405" i="1"/>
  <c r="A405" i="4" s="1"/>
  <c r="B407" i="1"/>
  <c r="E406" i="1"/>
  <c r="A406" i="1"/>
  <c r="Y406" i="1"/>
  <c r="M406" i="1"/>
  <c r="Z406" i="1" s="1"/>
  <c r="A406" i="4" l="1"/>
  <c r="P405" i="1"/>
  <c r="C404" i="7"/>
  <c r="A405" i="7" s="1"/>
  <c r="B404" i="7"/>
  <c r="D404" i="7" s="1"/>
  <c r="F406" i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A408" i="4" s="1"/>
  <c r="Y408" i="1"/>
  <c r="B409" i="1"/>
  <c r="F407" i="1"/>
  <c r="P407" i="1" s="1"/>
  <c r="A407" i="4" l="1"/>
  <c r="C406" i="7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51" i="9" l="1"/>
  <c r="W60" i="9"/>
  <c r="W28" i="9"/>
  <c r="B409" i="7"/>
  <c r="D409" i="7" s="1"/>
  <c r="C409" i="7"/>
  <c r="A410" i="7" s="1"/>
  <c r="W12" i="9"/>
  <c r="W13" i="9"/>
  <c r="W75" i="9"/>
  <c r="W67" i="9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W87" i="9"/>
  <c r="X87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V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V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U17" i="9" s="1"/>
  <c r="N15" i="9"/>
  <c r="Y15" i="9" s="1"/>
  <c r="X91" i="9"/>
  <c r="Q91" i="9"/>
  <c r="K91" i="9" s="1"/>
  <c r="W91" i="9"/>
  <c r="M91" i="9"/>
  <c r="V90" i="9"/>
  <c r="A423" i="1"/>
  <c r="A423" i="4" s="1"/>
  <c r="B424" i="1"/>
  <c r="Y423" i="1"/>
  <c r="I92" i="9" s="1"/>
  <c r="N16" i="9"/>
  <c r="Y16" i="9" s="1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X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X97" i="9"/>
  <c r="M97" i="9"/>
  <c r="W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X106" i="9"/>
  <c r="V106" i="9" s="1"/>
  <c r="Q106" i="9"/>
  <c r="K106" i="9" s="1"/>
  <c r="M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A440" i="4" l="1"/>
  <c r="C439" i="7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A445" i="4" l="1"/>
  <c r="C443" i="7"/>
  <c r="A444" i="7" s="1"/>
  <c r="B443" i="7"/>
  <c r="D443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A446" i="4" l="1"/>
  <c r="B444" i="7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A460" i="4" s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A466" i="4" s="1"/>
  <c r="Y466" i="1"/>
  <c r="B467" i="1"/>
  <c r="N61" i="9"/>
  <c r="Y61" i="9" s="1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C468" i="7" l="1"/>
  <c r="A469" i="7" s="1"/>
  <c r="B468" i="7"/>
  <c r="D468" i="7" s="1"/>
  <c r="U68" i="9"/>
  <c r="N67" i="9"/>
  <c r="Y67" i="9" s="1"/>
  <c r="A471" i="1"/>
  <c r="A471" i="4" s="1"/>
  <c r="Y471" i="1"/>
  <c r="B472" i="1"/>
  <c r="N70" i="9"/>
  <c r="Y70" i="9" s="1"/>
  <c r="U69" i="9" l="1"/>
  <c r="N68" i="9"/>
  <c r="Y68" i="9" s="1"/>
  <c r="C469" i="7"/>
  <c r="A470" i="7" s="1"/>
  <c r="B469" i="7"/>
  <c r="D469" i="7" s="1"/>
  <c r="A472" i="1"/>
  <c r="A472" i="4" s="1"/>
  <c r="B473" i="1"/>
  <c r="Y472" i="1"/>
  <c r="U70" i="9" l="1"/>
  <c r="U71" i="9" s="1"/>
  <c r="N69" i="9"/>
  <c r="Y69" i="9" s="1"/>
  <c r="C470" i="7"/>
  <c r="A471" i="7" s="1"/>
  <c r="B470" i="7"/>
  <c r="D470" i="7" s="1"/>
  <c r="A473" i="1"/>
  <c r="A473" i="4" s="1"/>
  <c r="B474" i="1"/>
  <c r="Y473" i="1"/>
  <c r="N71" i="9" l="1"/>
  <c r="Y71" i="9" s="1"/>
  <c r="U72" i="9"/>
  <c r="C471" i="7"/>
  <c r="A472" i="7" s="1"/>
  <c r="B471" i="7"/>
  <c r="D471" i="7" s="1"/>
  <c r="A474" i="1"/>
  <c r="A474" i="4" s="1"/>
  <c r="Y474" i="1"/>
  <c r="B475" i="1"/>
  <c r="B476" i="1" s="1"/>
  <c r="U73" i="9" l="1"/>
  <c r="N72" i="9"/>
  <c r="Y72" i="9" s="1"/>
  <c r="C472" i="7"/>
  <c r="A473" i="7" s="1"/>
  <c r="B472" i="7"/>
  <c r="D472" i="7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U74" i="9" l="1"/>
  <c r="N73" i="9"/>
  <c r="Y73" i="9" s="1"/>
  <c r="C473" i="7"/>
  <c r="A474" i="7" s="1"/>
  <c r="B473" i="7"/>
  <c r="D473" i="7" s="1"/>
  <c r="B478" i="1"/>
  <c r="A477" i="1"/>
  <c r="M477" i="1"/>
  <c r="Z477" i="1" s="1"/>
  <c r="Y477" i="1"/>
  <c r="E477" i="1"/>
  <c r="F477" i="1" s="1"/>
  <c r="P477" i="1" s="1"/>
  <c r="A477" i="4" l="1"/>
  <c r="U75" i="9"/>
  <c r="N74" i="9"/>
  <c r="Y74" i="9" s="1"/>
  <c r="B474" i="7"/>
  <c r="D474" i="7" s="1"/>
  <c r="C474" i="7"/>
  <c r="A475" i="7" s="1"/>
  <c r="B479" i="1"/>
  <c r="E478" i="1"/>
  <c r="A478" i="1"/>
  <c r="M478" i="1"/>
  <c r="Z478" i="1" s="1"/>
  <c r="Y478" i="1"/>
  <c r="U76" i="9" l="1"/>
  <c r="N75" i="9"/>
  <c r="Y75" i="9" s="1"/>
  <c r="C475" i="7"/>
  <c r="A476" i="7" s="1"/>
  <c r="B475" i="7"/>
  <c r="D475" i="7" s="1"/>
  <c r="F478" i="1"/>
  <c r="P478" i="1" s="1"/>
  <c r="A479" i="1"/>
  <c r="Y479" i="1"/>
  <c r="M479" i="1"/>
  <c r="Z479" i="1" s="1"/>
  <c r="B480" i="1"/>
  <c r="E479" i="1"/>
  <c r="F479" i="1" s="1"/>
  <c r="P479" i="1" s="1"/>
  <c r="U77" i="9" l="1"/>
  <c r="N76" i="9"/>
  <c r="Y76" i="9" s="1"/>
  <c r="A479" i="4"/>
  <c r="A478" i="4"/>
  <c r="C476" i="7"/>
  <c r="A477" i="7" s="1"/>
  <c r="B476" i="7"/>
  <c r="D476" i="7" s="1"/>
  <c r="A480" i="1"/>
  <c r="Y480" i="1"/>
  <c r="M480" i="1"/>
  <c r="Z480" i="1" s="1"/>
  <c r="E480" i="1"/>
  <c r="F480" i="1" s="1"/>
  <c r="P480" i="1" s="1"/>
  <c r="B481" i="1"/>
  <c r="U78" i="9" l="1"/>
  <c r="N77" i="9"/>
  <c r="Y77" i="9" s="1"/>
  <c r="A480" i="4"/>
  <c r="C477" i="7"/>
  <c r="A478" i="7" s="1"/>
  <c r="B477" i="7"/>
  <c r="D477" i="7" s="1"/>
  <c r="Y481" i="1"/>
  <c r="B482" i="1"/>
  <c r="A481" i="1"/>
  <c r="A481" i="4" s="1"/>
  <c r="U79" i="9" l="1"/>
  <c r="N78" i="9"/>
  <c r="Y78" i="9" s="1"/>
  <c r="N84" i="9"/>
  <c r="Y84" i="9" s="1"/>
  <c r="C478" i="7"/>
  <c r="A479" i="7" s="1"/>
  <c r="B478" i="7"/>
  <c r="D478" i="7" s="1"/>
  <c r="Y482" i="1"/>
  <c r="A482" i="1"/>
  <c r="A482" i="4" s="1"/>
  <c r="B483" i="1"/>
  <c r="U80" i="9" l="1"/>
  <c r="N79" i="9"/>
  <c r="Y79" i="9" s="1"/>
  <c r="N85" i="9"/>
  <c r="Y85" i="9" s="1"/>
  <c r="C479" i="7"/>
  <c r="A480" i="7" s="1"/>
  <c r="B479" i="7"/>
  <c r="D479" i="7" s="1"/>
  <c r="Y483" i="1"/>
  <c r="B484" i="1"/>
  <c r="A483" i="1"/>
  <c r="A483" i="4" s="1"/>
  <c r="U81" i="9" l="1"/>
  <c r="N80" i="9"/>
  <c r="Y80" i="9" s="1"/>
  <c r="N86" i="9"/>
  <c r="Y86" i="9" s="1"/>
  <c r="C480" i="7"/>
  <c r="A481" i="7" s="1"/>
  <c r="B480" i="7"/>
  <c r="D480" i="7" s="1"/>
  <c r="A484" i="1"/>
  <c r="A484" i="4" s="1"/>
  <c r="B485" i="1"/>
  <c r="Y484" i="1"/>
  <c r="U82" i="9" l="1"/>
  <c r="N81" i="9"/>
  <c r="Y81" i="9" s="1"/>
  <c r="C481" i="7"/>
  <c r="A482" i="7" s="1"/>
  <c r="B481" i="7"/>
  <c r="D481" i="7" s="1"/>
  <c r="A485" i="1"/>
  <c r="A485" i="4" s="1"/>
  <c r="B486" i="1"/>
  <c r="Y485" i="1"/>
  <c r="U83" i="9" l="1"/>
  <c r="N82" i="9"/>
  <c r="Y82" i="9" s="1"/>
  <c r="N88" i="9"/>
  <c r="Y88" i="9" s="1"/>
  <c r="C482" i="7"/>
  <c r="A483" i="7" s="1"/>
  <c r="B482" i="7"/>
  <c r="D482" i="7" s="1"/>
  <c r="Y486" i="1"/>
  <c r="B487" i="1"/>
  <c r="A486" i="1"/>
  <c r="A486" i="4" s="1"/>
  <c r="U84" i="9" l="1"/>
  <c r="U85" i="9" s="1"/>
  <c r="U86" i="9" s="1"/>
  <c r="U87" i="9" s="1"/>
  <c r="N83" i="9"/>
  <c r="Y83" i="9" s="1"/>
  <c r="C483" i="7"/>
  <c r="A484" i="7" s="1"/>
  <c r="B483" i="7"/>
  <c r="D483" i="7" s="1"/>
  <c r="A487" i="1"/>
  <c r="A487" i="4" s="1"/>
  <c r="Y487" i="1"/>
  <c r="B488" i="1"/>
  <c r="U88" i="9" l="1"/>
  <c r="U89" i="9" s="1"/>
  <c r="N87" i="9"/>
  <c r="Y87" i="9" s="1"/>
  <c r="N93" i="9"/>
  <c r="Y93" i="9" s="1"/>
  <c r="C484" i="7"/>
  <c r="A485" i="7" s="1"/>
  <c r="B484" i="7"/>
  <c r="D484" i="7" s="1"/>
  <c r="B489" i="1"/>
  <c r="Y488" i="1"/>
  <c r="A488" i="1"/>
  <c r="A488" i="4" s="1"/>
  <c r="U90" i="9" l="1"/>
  <c r="N89" i="9"/>
  <c r="Y89" i="9" s="1"/>
  <c r="C485" i="7"/>
  <c r="A486" i="7" s="1"/>
  <c r="B485" i="7"/>
  <c r="D485" i="7" s="1"/>
  <c r="B490" i="1"/>
  <c r="Y489" i="1"/>
  <c r="A489" i="1"/>
  <c r="A489" i="4" s="1"/>
  <c r="U91" i="9" l="1"/>
  <c r="N90" i="9"/>
  <c r="Y90" i="9" s="1"/>
  <c r="N96" i="9"/>
  <c r="Y96" i="9" s="1"/>
  <c r="C486" i="7"/>
  <c r="A487" i="7" s="1"/>
  <c r="B486" i="7"/>
  <c r="D486" i="7" s="1"/>
  <c r="A490" i="1"/>
  <c r="A490" i="4" s="1"/>
  <c r="B491" i="1"/>
  <c r="Y490" i="1"/>
  <c r="U92" i="9" l="1"/>
  <c r="U93" i="9" s="1"/>
  <c r="U94" i="9" s="1"/>
  <c r="N91" i="9"/>
  <c r="Y91" i="9" s="1"/>
  <c r="N97" i="9"/>
  <c r="Y97" i="9" s="1"/>
  <c r="C487" i="7"/>
  <c r="A488" i="7" s="1"/>
  <c r="B487" i="7"/>
  <c r="D487" i="7" s="1"/>
  <c r="B492" i="1"/>
  <c r="A491" i="1"/>
  <c r="A491" i="4" s="1"/>
  <c r="Y491" i="1"/>
  <c r="U95" i="9" l="1"/>
  <c r="N94" i="9"/>
  <c r="Y94" i="9" s="1"/>
  <c r="N100" i="9"/>
  <c r="Y100" i="9" s="1"/>
  <c r="C488" i="7"/>
  <c r="A489" i="7" s="1"/>
  <c r="B488" i="7"/>
  <c r="D488" i="7" s="1"/>
  <c r="A492" i="1"/>
  <c r="A492" i="4" s="1"/>
  <c r="Y492" i="1"/>
  <c r="B493" i="1"/>
  <c r="U96" i="9" l="1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C489" i="7"/>
  <c r="A490" i="7" s="1"/>
  <c r="B489" i="7"/>
  <c r="D489" i="7" s="1"/>
  <c r="A493" i="1"/>
  <c r="A493" i="4" s="1"/>
  <c r="Y493" i="1"/>
  <c r="B494" i="1"/>
  <c r="U106" i="9" l="1"/>
  <c r="N105" i="9"/>
  <c r="Y105" i="9" s="1"/>
  <c r="C490" i="7"/>
  <c r="A491" i="7" s="1"/>
  <c r="B490" i="7"/>
  <c r="D490" i="7" s="1"/>
  <c r="B495" i="1"/>
  <c r="A494" i="1"/>
  <c r="A494" i="4" s="1"/>
  <c r="Y494" i="1"/>
  <c r="U107" i="9" l="1"/>
  <c r="N106" i="9"/>
  <c r="Y106" i="9" s="1"/>
  <c r="N111" i="9"/>
  <c r="Y111" i="9" s="1"/>
  <c r="C491" i="7"/>
  <c r="A492" i="7" s="1"/>
  <c r="B491" i="7"/>
  <c r="D491" i="7" s="1"/>
  <c r="Y495" i="1"/>
  <c r="B496" i="1"/>
  <c r="A495" i="1"/>
  <c r="A495" i="4" s="1"/>
  <c r="U108" i="9" l="1"/>
  <c r="U109" i="9" s="1"/>
  <c r="U110" i="9" s="1"/>
  <c r="U111" i="9" s="1"/>
  <c r="U112" i="9" s="1"/>
  <c r="N112" i="9" s="1"/>
  <c r="Y112" i="9" s="1"/>
  <c r="N107" i="9"/>
  <c r="Y107" i="9" s="1"/>
  <c r="C492" i="7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E525" i="1"/>
  <c r="F525" i="1" s="1"/>
  <c r="P525" i="1" s="1"/>
  <c r="Y525" i="1"/>
  <c r="A525" i="4" l="1"/>
  <c r="B522" i="7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A532" i="4" l="1"/>
  <c r="B530" i="7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A534" i="4" l="1"/>
  <c r="C532" i="7"/>
  <c r="A533" i="7" s="1"/>
  <c r="B532" i="7"/>
  <c r="D532" i="7" s="1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A538" i="4" l="1"/>
  <c r="C535" i="7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Y541" i="1"/>
  <c r="M541" i="1"/>
  <c r="Z541" i="1" s="1"/>
  <c r="B542" i="1"/>
  <c r="E541" i="1"/>
  <c r="F541" i="1" s="1"/>
  <c r="P541" i="1" s="1"/>
  <c r="A541" i="4" l="1"/>
  <c r="C538" i="7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A545" i="4" l="1"/>
  <c r="C543" i="7"/>
  <c r="A544" i="7" s="1"/>
  <c r="B543" i="7"/>
  <c r="D543" i="7" s="1"/>
  <c r="A547" i="1"/>
  <c r="Y547" i="1"/>
  <c r="E547" i="1"/>
  <c r="M547" i="1"/>
  <c r="Z547" i="1" s="1"/>
  <c r="B548" i="1"/>
  <c r="C544" i="7" l="1"/>
  <c r="A545" i="7" s="1"/>
  <c r="B544" i="7"/>
  <c r="D544" i="7" s="1"/>
  <c r="Y548" i="1"/>
  <c r="A548" i="1"/>
  <c r="A548" i="4" s="1"/>
  <c r="B549" i="1"/>
  <c r="F547" i="1"/>
  <c r="A547" i="4" s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A655" i="4" l="1"/>
  <c r="C653" i="7"/>
  <c r="A654" i="7" s="1"/>
  <c r="B653" i="7"/>
  <c r="D653" i="7" s="1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A659" i="4" l="1"/>
  <c r="C657" i="7"/>
  <c r="A658" i="7" s="1"/>
  <c r="B657" i="7"/>
  <c r="D657" i="7" s="1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A670" i="4" s="1"/>
  <c r="B671" i="1"/>
  <c r="Y670" i="1"/>
  <c r="F669" i="1"/>
  <c r="P669" i="1" s="1"/>
  <c r="A669" i="4" l="1"/>
  <c r="C667" i="7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A735" i="4" l="1"/>
  <c r="C732" i="7"/>
  <c r="A733" i="7" s="1"/>
  <c r="B732" i="7"/>
  <c r="D732" i="7" s="1"/>
  <c r="F735" i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Y760" i="1"/>
  <c r="M760" i="1"/>
  <c r="Z760" i="1" s="1"/>
  <c r="E760" i="1"/>
  <c r="F760" i="1" s="1"/>
  <c r="P760" i="1" s="1"/>
  <c r="A760" i="4" l="1"/>
  <c r="B757" i="7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Y788" i="1"/>
  <c r="M788" i="1"/>
  <c r="Z788" i="1" s="1"/>
  <c r="B789" i="1"/>
  <c r="E788" i="1"/>
  <c r="F788" i="1" s="1"/>
  <c r="P788" i="1" s="1"/>
  <c r="A788" i="4" l="1"/>
  <c r="C785" i="7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A866" i="4" l="1"/>
  <c r="B863" i="7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Y869" i="1"/>
  <c r="M869" i="1"/>
  <c r="Z869" i="1" s="1"/>
  <c r="B870" i="1"/>
  <c r="E869" i="1"/>
  <c r="F869" i="1" s="1"/>
  <c r="P869" i="1" s="1"/>
  <c r="A869" i="4" l="1"/>
  <c r="C866" i="7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A1172" i="4" l="1"/>
  <c r="C1169" i="7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A1173" i="4" l="1"/>
  <c r="C1170" i="7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A1191" i="4" s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P1190" i="1"/>
  <c r="A1192" i="1"/>
  <c r="Y1192" i="1"/>
  <c r="M1192" i="1"/>
  <c r="Z1192" i="1" s="1"/>
  <c r="B1193" i="1"/>
  <c r="E1192" i="1"/>
  <c r="A1192" i="4" l="1"/>
  <c r="C1189" i="7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4" i="1"/>
  <c r="B1195" i="1"/>
  <c r="M1194" i="1"/>
  <c r="Z1194" i="1" s="1"/>
  <c r="E1194" i="1"/>
  <c r="F1194" i="1" s="1"/>
  <c r="P1194" i="1" s="1"/>
  <c r="Y1194" i="1"/>
  <c r="A1194" i="4" l="1"/>
  <c r="C1191" i="7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A1196" i="4" l="1"/>
  <c r="C1193" i="7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A1311" i="4" l="1"/>
  <c r="C1309" i="7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A1313" i="4" l="1"/>
  <c r="C1310" i="7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A1314" i="4" l="1"/>
  <c r="C1311" i="7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A1318" i="4" l="1"/>
  <c r="C1315" i="7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A1319" i="4" l="1"/>
  <c r="C1316" i="7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A1320" i="4" l="1"/>
  <c r="C1317" i="7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A1323" i="4" l="1"/>
  <c r="C1320" i="7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B1342" i="1"/>
  <c r="E1341" i="1"/>
  <c r="F1341" i="1" s="1"/>
  <c r="P1341" i="1" s="1"/>
  <c r="A1341" i="4" l="1"/>
  <c r="C1338" i="7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Y1433" i="1"/>
  <c r="E1433" i="1"/>
  <c r="F1433" i="1" s="1"/>
  <c r="P1433" i="1" s="1"/>
  <c r="A1433" i="4" l="1"/>
  <c r="C1430" i="7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A1434" i="4" l="1"/>
  <c r="C1431" i="7"/>
  <c r="A1432" i="7" s="1"/>
  <c r="B1431" i="7"/>
  <c r="D1431" i="7" s="1"/>
  <c r="Z1435" i="1"/>
  <c r="A1435" i="1"/>
  <c r="Y1435" i="1"/>
  <c r="B1436" i="1"/>
  <c r="M1436" i="1" s="1"/>
  <c r="E1435" i="1"/>
  <c r="F1435" i="1" s="1"/>
  <c r="P1435" i="1" s="1"/>
  <c r="A1435" i="4" l="1"/>
  <c r="C1432" i="7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A1493" i="1" l="1"/>
  <c r="A1493" i="4" s="1"/>
  <c r="Y1493" i="1"/>
  <c r="B1488" i="7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A1509" i="4" s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B1557" i="1"/>
  <c r="Z1556" i="1"/>
  <c r="P1556" i="1"/>
  <c r="A1556" i="4" l="1"/>
  <c r="C1553" i="7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Y1726" i="1"/>
  <c r="B1727" i="1"/>
  <c r="E1726" i="1"/>
  <c r="F1726" i="1" s="1"/>
  <c r="P1726" i="1" s="1"/>
  <c r="M1726" i="1"/>
  <c r="Z1726" i="1" s="1"/>
  <c r="A1726" i="4" l="1"/>
  <c r="C1723" i="7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A1766" i="1" l="1"/>
  <c r="A1766" i="4" s="1"/>
  <c r="E1766" i="1"/>
  <c r="F1766" i="1" s="1"/>
  <c r="P1766" i="1" s="1"/>
  <c r="M1766" i="1"/>
  <c r="Z1766" i="1" s="1"/>
  <c r="Y1766" i="1"/>
  <c r="B1767" i="1"/>
  <c r="C1761" i="7"/>
  <c r="A1762" i="7" s="1"/>
  <c r="B1761" i="7"/>
  <c r="D1761" i="7" s="1"/>
  <c r="Y1765" i="1"/>
  <c r="A1765" i="1"/>
  <c r="A1765" i="4" s="1"/>
  <c r="Y1767" i="1" l="1"/>
  <c r="M1767" i="1"/>
  <c r="Z1767" i="1" s="1"/>
  <c r="A1767" i="1"/>
  <c r="A1767" i="4" s="1"/>
  <c r="E1767" i="1"/>
  <c r="F1767" i="1" s="1"/>
  <c r="P1767" i="1" s="1"/>
  <c r="C1762" i="7"/>
  <c r="A1763" i="7" s="1"/>
  <c r="B1762" i="7"/>
  <c r="D1762" i="7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A1779" i="4" s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E1796" i="1" l="1"/>
  <c r="F1796" i="1" s="1"/>
  <c r="P1796" i="1" s="1"/>
  <c r="Y1796" i="1"/>
  <c r="A1796" i="1"/>
  <c r="A1796" i="4" s="1"/>
  <c r="M1796" i="1"/>
  <c r="Z1796" i="1" s="1"/>
  <c r="C1791" i="7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Y1898" i="1" l="1"/>
  <c r="A1898" i="1"/>
  <c r="A1898" i="4" s="1"/>
  <c r="C1893" i="7"/>
  <c r="A1894" i="7" s="1"/>
  <c r="B1893" i="7"/>
  <c r="D1893" i="7" s="1"/>
  <c r="A1897" i="1"/>
  <c r="A1897" i="4" s="1"/>
  <c r="Y1897" i="1"/>
  <c r="C1894" i="7" l="1"/>
  <c r="A1895" i="7" s="1"/>
  <c r="B1894" i="7"/>
  <c r="D1894" i="7" s="1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B1909" i="1" s="1"/>
  <c r="B1910" i="1" s="1"/>
  <c r="A1910" i="1" l="1"/>
  <c r="A1910" i="4" s="1"/>
  <c r="B1911" i="1"/>
  <c r="B1912" i="1" s="1"/>
  <c r="Y1910" i="1"/>
  <c r="Y1909" i="1"/>
  <c r="A1909" i="1"/>
  <c r="A1909" i="4" s="1"/>
  <c r="C1904" i="7"/>
  <c r="A1905" i="7" s="1"/>
  <c r="B1904" i="7"/>
  <c r="D1904" i="7" s="1"/>
  <c r="Y1908" i="1"/>
  <c r="A1908" i="1"/>
  <c r="A1908" i="4" s="1"/>
  <c r="Y1912" i="1" l="1"/>
  <c r="A1912" i="1"/>
  <c r="A1912" i="4" s="1"/>
  <c r="B1913" i="1"/>
  <c r="A1911" i="1"/>
  <c r="A1911" i="4" s="1"/>
  <c r="Y1911" i="1"/>
  <c r="C1905" i="7"/>
  <c r="A1906" i="7" s="1"/>
  <c r="B1905" i="7"/>
  <c r="D1905" i="7" s="1"/>
  <c r="B1914" i="1" l="1"/>
  <c r="A1913" i="1"/>
  <c r="A1913" i="4" s="1"/>
  <c r="Y1913" i="1"/>
  <c r="C1906" i="7"/>
  <c r="A1907" i="7" s="1"/>
  <c r="B1906" i="7"/>
  <c r="D1906" i="7" s="1"/>
  <c r="E1914" i="1" l="1"/>
  <c r="F1914" i="1" s="1"/>
  <c r="P1914" i="1" s="1"/>
  <c r="Y1914" i="1"/>
  <c r="A1914" i="1"/>
  <c r="A1914" i="4" s="1"/>
  <c r="M1914" i="1"/>
  <c r="Z1914" i="1" s="1"/>
  <c r="C1907" i="7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A1915" i="4" l="1"/>
  <c r="C1912" i="7"/>
  <c r="A1913" i="7" s="1"/>
  <c r="B1912" i="7"/>
  <c r="D1912" i="7" s="1"/>
  <c r="A1916" i="1"/>
  <c r="A1916" i="4" s="1"/>
  <c r="Y1916" i="1"/>
  <c r="B1917" i="1"/>
  <c r="B1918" i="1" s="1"/>
  <c r="Y1918" i="1" l="1"/>
  <c r="B1919" i="1"/>
  <c r="A1918" i="1"/>
  <c r="A1918" i="4" s="1"/>
  <c r="C1913" i="7"/>
  <c r="A1914" i="7" s="1"/>
  <c r="B1913" i="7"/>
  <c r="D1913" i="7" s="1"/>
  <c r="Y1917" i="1"/>
  <c r="A1917" i="1"/>
  <c r="A1917" i="4" s="1"/>
  <c r="Y1919" i="1" l="1"/>
  <c r="A1919" i="1"/>
  <c r="A1919" i="4" s="1"/>
  <c r="C1914" i="7"/>
  <c r="A1915" i="7" s="1"/>
  <c r="B1914" i="7"/>
  <c r="D1914" i="7" s="1"/>
  <c r="C1915" i="7" l="1"/>
  <c r="A1916" i="7" s="1"/>
  <c r="B1915" i="7"/>
  <c r="D1915" i="7" s="1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A1967" i="4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8" i="4" s="1"/>
  <c r="C1964" i="7" l="1"/>
  <c r="A1965" i="7" s="1"/>
  <c r="B1964" i="7"/>
  <c r="D1964" i="7" s="1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S460" i="1"/>
  <c r="I117" i="9"/>
  <c r="L116" i="9"/>
  <c r="I116" i="9"/>
  <c r="J116" i="9"/>
  <c r="U113" i="9"/>
  <c r="N113" i="9" s="1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U115" i="9" l="1"/>
  <c r="N114" i="9"/>
  <c r="Y114" i="9" s="1"/>
  <c r="C2177" i="7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C2182" i="7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4" i="9" l="1"/>
  <c r="I144" i="9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V122" i="9" l="1"/>
  <c r="N136" i="9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l="1"/>
  <c r="U135" i="9" s="1"/>
  <c r="U136" i="9" s="1"/>
  <c r="Y135" i="9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6" i="1"/>
  <c r="A2206" i="1"/>
  <c r="A2206" i="4" s="1"/>
  <c r="B2207" i="1"/>
  <c r="F156" i="9" l="1"/>
  <c r="F155" i="9"/>
  <c r="F153" i="9"/>
  <c r="F154" i="9"/>
  <c r="C2203" i="7"/>
  <c r="A2204" i="7" s="1"/>
  <c r="B2203" i="7"/>
  <c r="D2203" i="7" s="1"/>
  <c r="Y2207" i="1"/>
  <c r="B2208" i="1"/>
  <c r="A2207" i="1"/>
  <c r="A2207" i="4" s="1"/>
  <c r="S1341" i="1"/>
  <c r="S1342" i="1" l="1"/>
  <c r="C2204" i="7"/>
  <c r="A2205" i="7" s="1"/>
  <c r="B2204" i="7"/>
  <c r="D2204" i="7" s="1"/>
  <c r="Y2208" i="1"/>
  <c r="A2208" i="1"/>
  <c r="A2208" i="4" s="1"/>
  <c r="B2209" i="1"/>
  <c r="S1343" i="1" l="1"/>
  <c r="C2205" i="7"/>
  <c r="A2206" i="7" s="1"/>
  <c r="B2205" i="7"/>
  <c r="D2205" i="7" s="1"/>
  <c r="Y2209" i="1"/>
  <c r="A2209" i="1"/>
  <c r="A2209" i="4" s="1"/>
  <c r="B2210" i="1"/>
  <c r="S1344" i="1" l="1"/>
  <c r="C2206" i="7"/>
  <c r="A2207" i="7" s="1"/>
  <c r="B2206" i="7"/>
  <c r="D2206" i="7" s="1"/>
  <c r="A2210" i="1"/>
  <c r="A2210" i="4" s="1"/>
  <c r="B2211" i="1"/>
  <c r="Y2210" i="1"/>
  <c r="S1345" i="1" l="1"/>
  <c r="B2207" i="7"/>
  <c r="D2207" i="7" s="1"/>
  <c r="C2207" i="7"/>
  <c r="A2208" i="7" s="1"/>
  <c r="A2211" i="1"/>
  <c r="A2211" i="4" s="1"/>
  <c r="B2212" i="1"/>
  <c r="Y2211" i="1"/>
  <c r="S1346" i="1" l="1"/>
  <c r="B2208" i="7"/>
  <c r="D2208" i="7" s="1"/>
  <c r="C2208" i="7"/>
  <c r="A2209" i="7" s="1"/>
  <c r="Y2212" i="1"/>
  <c r="A2212" i="1"/>
  <c r="A2212" i="4" s="1"/>
  <c r="B2213" i="1"/>
  <c r="S1347" i="1" l="1"/>
  <c r="C2209" i="7"/>
  <c r="A2210" i="7" s="1"/>
  <c r="B2209" i="7"/>
  <c r="D2209" i="7" s="1"/>
  <c r="A2213" i="1"/>
  <c r="A2213" i="4" s="1"/>
  <c r="Y2213" i="1"/>
  <c r="B2214" i="1"/>
  <c r="S1348" i="1" l="1"/>
  <c r="C2210" i="7"/>
  <c r="A2211" i="7" s="1"/>
  <c r="B2210" i="7"/>
  <c r="D2210" i="7" s="1"/>
  <c r="Y2214" i="1"/>
  <c r="B2215" i="1"/>
  <c r="A2214" i="1"/>
  <c r="A2214" i="4" s="1"/>
  <c r="S1349" i="1" l="1"/>
  <c r="C2211" i="7"/>
  <c r="A2212" i="7" s="1"/>
  <c r="B2211" i="7"/>
  <c r="D2211" i="7" s="1"/>
  <c r="A2215" i="1"/>
  <c r="A2215" i="4" s="1"/>
  <c r="Y2215" i="1"/>
  <c r="B2216" i="1"/>
  <c r="S1350" i="1" l="1"/>
  <c r="C2212" i="7"/>
  <c r="A2213" i="7" s="1"/>
  <c r="B2212" i="7"/>
  <c r="D2212" i="7" s="1"/>
  <c r="Y2216" i="1"/>
  <c r="A2216" i="1"/>
  <c r="A2216" i="4" s="1"/>
  <c r="B2217" i="1"/>
  <c r="S1351" i="1" l="1"/>
  <c r="C2213" i="7"/>
  <c r="A2214" i="7" s="1"/>
  <c r="B2213" i="7"/>
  <c r="D2213" i="7" s="1"/>
  <c r="Y2217" i="1"/>
  <c r="B2218" i="1"/>
  <c r="A2217" i="1"/>
  <c r="A2217" i="4" s="1"/>
  <c r="S1352" i="1" l="1"/>
  <c r="C2214" i="7"/>
  <c r="A2215" i="7" s="1"/>
  <c r="B2214" i="7"/>
  <c r="D2214" i="7" s="1"/>
  <c r="A2218" i="1"/>
  <c r="A2218" i="4" s="1"/>
  <c r="B2219" i="1"/>
  <c r="Y2218" i="1"/>
  <c r="S1353" i="1" l="1"/>
  <c r="C2215" i="7"/>
  <c r="A2216" i="7" s="1"/>
  <c r="B2215" i="7"/>
  <c r="D2215" i="7" s="1"/>
  <c r="Y2219" i="1"/>
  <c r="B2220" i="1"/>
  <c r="A2219" i="1"/>
  <c r="A2219" i="4" s="1"/>
  <c r="S1354" i="1" l="1"/>
  <c r="C2216" i="7"/>
  <c r="A2217" i="7" s="1"/>
  <c r="B2216" i="7"/>
  <c r="D2216" i="7" s="1"/>
  <c r="Y2220" i="1"/>
  <c r="A2220" i="1"/>
  <c r="A2220" i="4" s="1"/>
  <c r="B2221" i="1"/>
  <c r="S1355" i="1" l="1"/>
  <c r="C2217" i="7"/>
  <c r="A2218" i="7" s="1"/>
  <c r="B2217" i="7"/>
  <c r="D2217" i="7" s="1"/>
  <c r="Y2221" i="1"/>
  <c r="B2222" i="1"/>
  <c r="A2221" i="1"/>
  <c r="A2221" i="4" s="1"/>
  <c r="S1356" i="1" l="1"/>
  <c r="C2218" i="7"/>
  <c r="A2219" i="7" s="1"/>
  <c r="B2218" i="7"/>
  <c r="D2218" i="7" s="1"/>
  <c r="Y2222" i="1"/>
  <c r="A2222" i="1"/>
  <c r="A2222" i="4" s="1"/>
  <c r="B2223" i="1"/>
  <c r="S1357" i="1" l="1"/>
  <c r="C2219" i="7"/>
  <c r="A2220" i="7" s="1"/>
  <c r="B2219" i="7"/>
  <c r="D2219" i="7" s="1"/>
  <c r="A2223" i="1"/>
  <c r="A2223" i="4" s="1"/>
  <c r="Y2223" i="1"/>
  <c r="B2224" i="1"/>
  <c r="S1358" i="1" l="1"/>
  <c r="C2220" i="7"/>
  <c r="A2221" i="7" s="1"/>
  <c r="B2220" i="7"/>
  <c r="D2220" i="7" s="1"/>
  <c r="A2224" i="1"/>
  <c r="A2224" i="4" s="1"/>
  <c r="Y2224" i="1"/>
  <c r="B2225" i="1"/>
  <c r="S1359" i="1" l="1"/>
  <c r="C2221" i="7"/>
  <c r="A2222" i="7" s="1"/>
  <c r="B2221" i="7"/>
  <c r="D2221" i="7" s="1"/>
  <c r="Y2225" i="1"/>
  <c r="B2226" i="1"/>
  <c r="A2225" i="1"/>
  <c r="A2225" i="4" s="1"/>
  <c r="S1360" i="1" l="1"/>
  <c r="C2222" i="7"/>
  <c r="A2223" i="7" s="1"/>
  <c r="B2222" i="7"/>
  <c r="D2222" i="7" s="1"/>
  <c r="A2226" i="1"/>
  <c r="A2226" i="4" s="1"/>
  <c r="Y2226" i="1"/>
  <c r="B2227" i="1"/>
  <c r="S1361" i="1" l="1"/>
  <c r="C2223" i="7"/>
  <c r="A2224" i="7" s="1"/>
  <c r="B2223" i="7"/>
  <c r="D2223" i="7" s="1"/>
  <c r="Y2227" i="1"/>
  <c r="B2228" i="1"/>
  <c r="A2227" i="1"/>
  <c r="A2227" i="4" s="1"/>
  <c r="S1362" i="1" l="1"/>
  <c r="C2224" i="7"/>
  <c r="A2225" i="7" s="1"/>
  <c r="B2224" i="7"/>
  <c r="D2224" i="7" s="1"/>
  <c r="Y2228" i="1"/>
  <c r="B2229" i="1"/>
  <c r="A2228" i="1"/>
  <c r="A2228" i="4" s="1"/>
  <c r="S1363" i="1" l="1"/>
  <c r="C2225" i="7"/>
  <c r="A2226" i="7" s="1"/>
  <c r="B2225" i="7"/>
  <c r="D2225" i="7" s="1"/>
  <c r="A2229" i="1"/>
  <c r="A2229" i="4" s="1"/>
  <c r="Y2229" i="1"/>
  <c r="B2230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6" i="7"/>
  <c r="A2227" i="7" s="1"/>
  <c r="B2226" i="7"/>
  <c r="D2226" i="7" s="1"/>
  <c r="A2230" i="1"/>
  <c r="A2230" i="4" s="1"/>
  <c r="B2231" i="1"/>
  <c r="Y2230" i="1"/>
  <c r="S1766" i="1" l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E316" i="9"/>
  <c r="D316" i="9"/>
  <c r="C2227" i="7"/>
  <c r="A2228" i="7" s="1"/>
  <c r="B2227" i="7"/>
  <c r="D2227" i="7" s="1"/>
  <c r="A2231" i="1"/>
  <c r="A2231" i="4" s="1"/>
  <c r="B2232" i="1"/>
  <c r="Y2231" i="1"/>
  <c r="S1898" i="1" l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I337" i="9"/>
  <c r="Q337" i="9" s="1"/>
  <c r="K337" i="9" s="1"/>
  <c r="F316" i="9"/>
  <c r="C2228" i="7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F7" i="9" l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F27" i="9" s="1"/>
  <c r="E35" i="9"/>
  <c r="D54" i="9"/>
  <c r="E33" i="9"/>
  <c r="D52" i="9"/>
  <c r="E58" i="9"/>
  <c r="D36" i="9"/>
  <c r="E64" i="9"/>
  <c r="F64" i="9" s="1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F25" i="9" s="1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F85" i="9" s="1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F57" i="9" s="1"/>
  <c r="D72" i="9"/>
  <c r="E74" i="9"/>
  <c r="D35" i="9"/>
  <c r="E63" i="9"/>
  <c r="E81" i="9"/>
  <c r="F81" i="9" s="1"/>
  <c r="E75" i="9"/>
  <c r="F75" i="9" s="1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F69" i="9" s="1"/>
  <c r="D11" i="9"/>
  <c r="E78" i="9"/>
  <c r="D21" i="9"/>
  <c r="D10" i="9"/>
  <c r="E59" i="9"/>
  <c r="D62" i="9"/>
  <c r="E36" i="9"/>
  <c r="F36" i="9" s="1"/>
  <c r="E12" i="9"/>
  <c r="F12" i="9" s="1"/>
  <c r="D60" i="9"/>
  <c r="E21" i="9"/>
  <c r="D51" i="9"/>
  <c r="E68" i="9"/>
  <c r="F68" i="9" s="1"/>
  <c r="E66" i="9"/>
  <c r="E18" i="9"/>
  <c r="F18" i="9" s="1"/>
  <c r="D69" i="9"/>
  <c r="E82" i="9"/>
  <c r="F82" i="9" s="1"/>
  <c r="D46" i="9"/>
  <c r="E17" i="9"/>
  <c r="F17" i="9" s="1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16" i="9" l="1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30" i="7"/>
  <c r="A2231" i="7" s="1"/>
  <c r="B2230" i="7"/>
  <c r="D2230" i="7" s="1"/>
  <c r="A2235" i="1"/>
  <c r="A2235" i="4" s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6" i="4" s="1"/>
  <c r="C2232" i="7" l="1"/>
  <c r="A2233" i="7" s="1"/>
  <c r="B2232" i="7"/>
  <c r="D2232" i="7" s="1"/>
  <c r="B2237" i="1"/>
  <c r="B2233" i="7" l="1"/>
  <c r="D2233" i="7" s="1"/>
  <c r="C2233" i="7"/>
  <c r="A2234" i="7" s="1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B2255" i="1" s="1"/>
  <c r="A2253" i="1"/>
  <c r="A2253" i="4" s="1"/>
  <c r="Y2252" i="1"/>
  <c r="A2252" i="1"/>
  <c r="A2252" i="4" s="1"/>
  <c r="U185" i="9"/>
  <c r="N184" i="9"/>
  <c r="Y184" i="9" s="1"/>
  <c r="Y2255" i="1" l="1"/>
  <c r="B2256" i="1"/>
  <c r="A2255" i="1"/>
  <c r="A2255" i="4" s="1"/>
  <c r="I344" i="9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A2256" i="1" l="1"/>
  <c r="A2256" i="4" s="1"/>
  <c r="Y2256" i="1"/>
  <c r="B2257" i="1"/>
  <c r="B2258" i="1" s="1"/>
  <c r="D157" i="9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F179" i="9" s="1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F272" i="9" s="1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F243" i="9" s="1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12" i="9" l="1"/>
  <c r="F282" i="9"/>
  <c r="F204" i="9"/>
  <c r="F248" i="9"/>
  <c r="Y2258" i="1"/>
  <c r="A2258" i="1"/>
  <c r="A2258" i="4" s="1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Y2257" i="1"/>
  <c r="A2257" i="1"/>
  <c r="A2257" i="4" s="1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<sst xmlns="http://schemas.openxmlformats.org/spreadsheetml/2006/main" count="23693" uniqueCount="5232">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</sst>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303" zoomScale="87" zoomScaleNormal="75" zoomScalePageLayoutView="75" workbookViewId="0">
      <selection activeCell="G343" sqref="G343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4455</v>
      </c>
      <c r="D3" s="60" t="s">
        <v>7</v>
      </c>
      <c r="E3" s="64" t="s">
        <v>539</v>
      </c>
      <c r="F3" s="64" t="s">
        <v>1613</v>
      </c>
      <c r="G3" s="65">
        <v>0</v>
      </c>
      <c r="H3" s="65">
        <v>0</v>
      </c>
      <c r="I3" s="66" t="s">
        <v>1</v>
      </c>
      <c r="J3" s="66" t="s">
        <v>1598</v>
      </c>
      <c r="K3" s="67" t="s">
        <v>4544</v>
      </c>
      <c r="L3" s="59" t="s">
        <v>3034</v>
      </c>
      <c r="M3" s="64" t="s">
        <v>1618</v>
      </c>
      <c r="N3" s="13"/>
      <c r="O3"/>
      <c r="P3" t="str">
        <f t="shared" ref="P3" si="0">IF(E3=F3,"","NOT EQUAL")</f>
        <v>NOT EQUAL</v>
      </c>
      <c r="Q3" t="s">
        <v>4985</v>
      </c>
      <c r="R3"/>
      <c r="S3"/>
      <c r="T3" s="2" t="s">
        <v>2983</v>
      </c>
      <c r="U3" s="21" t="s">
        <v>3052</v>
      </c>
      <c r="V3" s="21" t="s">
        <v>3053</v>
      </c>
      <c r="W3"/>
      <c r="X3"/>
      <c r="AA3" s="177" t="s">
        <v>4985</v>
      </c>
      <c r="AC3" s="4"/>
    </row>
    <row r="4" spans="1:30" s="47" customFormat="1">
      <c r="A4" s="46"/>
      <c r="B4" s="52">
        <v>0.4</v>
      </c>
      <c r="C4" s="59" t="s">
        <v>2489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2489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3027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4455</v>
      </c>
      <c r="D6" s="60" t="s">
        <v>3267</v>
      </c>
      <c r="E6" s="66" t="s">
        <v>1332</v>
      </c>
      <c r="F6" s="66" t="s">
        <v>1332</v>
      </c>
      <c r="G6" s="65">
        <v>0</v>
      </c>
      <c r="H6" s="65">
        <v>0</v>
      </c>
      <c r="I6" s="66" t="s">
        <v>3</v>
      </c>
      <c r="J6" s="66" t="s">
        <v>1597</v>
      </c>
      <c r="K6" s="67" t="s">
        <v>4709</v>
      </c>
      <c r="L6" s="68"/>
      <c r="M6" s="64" t="s">
        <v>1871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3" t="s">
        <v>2489</v>
      </c>
      <c r="U6" s="72" t="s">
        <v>2489</v>
      </c>
      <c r="V6" s="72" t="s">
        <v>2489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>//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4091</v>
      </c>
      <c r="D7" s="60" t="s">
        <v>3267</v>
      </c>
      <c r="E7" s="66" t="s">
        <v>1312</v>
      </c>
      <c r="F7" s="66" t="s">
        <v>1312</v>
      </c>
      <c r="G7" s="65">
        <v>0</v>
      </c>
      <c r="H7" s="65">
        <v>99</v>
      </c>
      <c r="I7" s="66" t="s">
        <v>3</v>
      </c>
      <c r="J7" s="66" t="s">
        <v>1597</v>
      </c>
      <c r="K7" s="67" t="s">
        <v>4709</v>
      </c>
      <c r="L7" s="68"/>
      <c r="M7" s="64" t="s">
        <v>1817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3" t="s">
        <v>2489</v>
      </c>
      <c r="U7" s="72" t="s">
        <v>2489</v>
      </c>
      <c r="V7" s="72" t="s">
        <v>2489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>//</v>
      </c>
      <c r="AC7" s="113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4455</v>
      </c>
      <c r="D8" s="61" t="s">
        <v>3267</v>
      </c>
      <c r="E8" s="66" t="s">
        <v>1493</v>
      </c>
      <c r="F8" s="66" t="s">
        <v>1493</v>
      </c>
      <c r="G8" s="65">
        <v>0</v>
      </c>
      <c r="H8" s="69">
        <v>0</v>
      </c>
      <c r="I8" s="66" t="s">
        <v>3</v>
      </c>
      <c r="J8" s="66" t="s">
        <v>1597</v>
      </c>
      <c r="K8" s="67" t="s">
        <v>4709</v>
      </c>
      <c r="L8" s="68"/>
      <c r="M8" s="64" t="s">
        <v>2184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4" t="s">
        <v>2489</v>
      </c>
      <c r="U8" s="72" t="s">
        <v>2489</v>
      </c>
      <c r="V8" s="72" t="s">
        <v>2489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>//</v>
      </c>
      <c r="AC8" s="113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4455</v>
      </c>
      <c r="D9" s="60" t="s">
        <v>7</v>
      </c>
      <c r="E9" s="66" t="s">
        <v>1436</v>
      </c>
      <c r="F9" s="66" t="s">
        <v>1436</v>
      </c>
      <c r="G9" s="65">
        <v>0</v>
      </c>
      <c r="H9" s="65">
        <v>0</v>
      </c>
      <c r="I9" s="66" t="s">
        <v>3</v>
      </c>
      <c r="J9" s="66" t="s">
        <v>1597</v>
      </c>
      <c r="K9" s="67" t="s">
        <v>4709</v>
      </c>
      <c r="L9" s="68"/>
      <c r="M9" s="64" t="s">
        <v>2061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4" t="s">
        <v>2489</v>
      </c>
      <c r="U9" s="72" t="s">
        <v>2489</v>
      </c>
      <c r="V9" s="72" t="s">
        <v>2489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>//</v>
      </c>
      <c r="AC9" s="113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5111</v>
      </c>
      <c r="D10" s="60" t="s">
        <v>2531</v>
      </c>
      <c r="E10" s="66" t="s">
        <v>1319</v>
      </c>
      <c r="F10" s="66" t="s">
        <v>1319</v>
      </c>
      <c r="G10" s="65">
        <v>0</v>
      </c>
      <c r="H10" s="65">
        <v>99</v>
      </c>
      <c r="I10" s="66" t="s">
        <v>3</v>
      </c>
      <c r="J10" s="66" t="s">
        <v>1597</v>
      </c>
      <c r="K10" s="67" t="s">
        <v>4709</v>
      </c>
      <c r="L10" s="68"/>
      <c r="M10" s="64" t="s">
        <v>1841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4" t="s">
        <v>2489</v>
      </c>
      <c r="U10" s="72" t="s">
        <v>2912</v>
      </c>
      <c r="V10" s="72" t="s">
        <v>2489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5112</v>
      </c>
      <c r="D11" s="60" t="s">
        <v>2531</v>
      </c>
      <c r="E11" s="66" t="s">
        <v>1320</v>
      </c>
      <c r="F11" s="66" t="s">
        <v>1320</v>
      </c>
      <c r="G11" s="65">
        <v>0</v>
      </c>
      <c r="H11" s="65">
        <v>99</v>
      </c>
      <c r="I11" s="66" t="s">
        <v>3</v>
      </c>
      <c r="J11" s="66" t="s">
        <v>1597</v>
      </c>
      <c r="K11" s="67" t="s">
        <v>4709</v>
      </c>
      <c r="L11" s="68"/>
      <c r="M11" s="64" t="s">
        <v>1842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4" t="s">
        <v>2489</v>
      </c>
      <c r="U11" s="72" t="s">
        <v>2912</v>
      </c>
      <c r="V11" s="72" t="s">
        <v>2489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5113</v>
      </c>
      <c r="D12" s="60" t="s">
        <v>2531</v>
      </c>
      <c r="E12" s="66" t="s">
        <v>1321</v>
      </c>
      <c r="F12" s="66" t="s">
        <v>1321</v>
      </c>
      <c r="G12" s="65">
        <v>0</v>
      </c>
      <c r="H12" s="65">
        <v>99</v>
      </c>
      <c r="I12" s="66" t="s">
        <v>3</v>
      </c>
      <c r="J12" s="66" t="s">
        <v>1597</v>
      </c>
      <c r="K12" s="67" t="s">
        <v>4709</v>
      </c>
      <c r="L12" s="68"/>
      <c r="M12" s="64" t="s">
        <v>1843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4" t="s">
        <v>2489</v>
      </c>
      <c r="U12" s="72" t="s">
        <v>2912</v>
      </c>
      <c r="V12" s="72" t="s">
        <v>2489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5114</v>
      </c>
      <c r="D13" s="60" t="s">
        <v>2531</v>
      </c>
      <c r="E13" s="66" t="s">
        <v>1270</v>
      </c>
      <c r="F13" s="66" t="s">
        <v>1270</v>
      </c>
      <c r="G13" s="65">
        <v>0</v>
      </c>
      <c r="H13" s="65">
        <v>99</v>
      </c>
      <c r="I13" s="66" t="s">
        <v>3</v>
      </c>
      <c r="J13" s="66" t="s">
        <v>1597</v>
      </c>
      <c r="K13" s="67" t="s">
        <v>4709</v>
      </c>
      <c r="L13" s="68"/>
      <c r="M13" s="64" t="s">
        <v>1725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4" t="s">
        <v>2489</v>
      </c>
      <c r="U13" s="72" t="s">
        <v>2912</v>
      </c>
      <c r="V13" s="72" t="s">
        <v>2489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5115</v>
      </c>
      <c r="D14" s="60" t="s">
        <v>2531</v>
      </c>
      <c r="E14" s="66" t="s">
        <v>1271</v>
      </c>
      <c r="F14" s="66" t="s">
        <v>1271</v>
      </c>
      <c r="G14" s="65">
        <v>0</v>
      </c>
      <c r="H14" s="65">
        <v>99</v>
      </c>
      <c r="I14" s="66" t="s">
        <v>3</v>
      </c>
      <c r="J14" s="66" t="s">
        <v>1597</v>
      </c>
      <c r="K14" s="67" t="s">
        <v>4709</v>
      </c>
      <c r="L14" s="68"/>
      <c r="M14" s="64" t="s">
        <v>1726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4" t="s">
        <v>2489</v>
      </c>
      <c r="U14" s="72" t="s">
        <v>2912</v>
      </c>
      <c r="V14" s="72" t="s">
        <v>2489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5116</v>
      </c>
      <c r="D15" s="60" t="s">
        <v>2531</v>
      </c>
      <c r="E15" s="66" t="s">
        <v>1272</v>
      </c>
      <c r="F15" s="66" t="s">
        <v>1272</v>
      </c>
      <c r="G15" s="65">
        <v>0</v>
      </c>
      <c r="H15" s="65">
        <v>99</v>
      </c>
      <c r="I15" s="66" t="s">
        <v>3</v>
      </c>
      <c r="J15" s="66" t="s">
        <v>1597</v>
      </c>
      <c r="K15" s="67" t="s">
        <v>4709</v>
      </c>
      <c r="L15" s="68"/>
      <c r="M15" s="64" t="s">
        <v>1728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4" t="s">
        <v>2489</v>
      </c>
      <c r="U15" s="72" t="s">
        <v>2912</v>
      </c>
      <c r="V15" s="72" t="s">
        <v>2489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82" t="s">
        <v>5099</v>
      </c>
      <c r="D16" s="60" t="s">
        <v>5101</v>
      </c>
      <c r="E16" s="66" t="s">
        <v>396</v>
      </c>
      <c r="F16" s="66" t="s">
        <v>396</v>
      </c>
      <c r="G16" s="65">
        <v>0</v>
      </c>
      <c r="H16" s="65">
        <v>99</v>
      </c>
      <c r="I16" s="66" t="s">
        <v>3</v>
      </c>
      <c r="J16" s="66" t="s">
        <v>1597</v>
      </c>
      <c r="K16" s="67" t="s">
        <v>4709</v>
      </c>
      <c r="L16" s="68"/>
      <c r="M16" s="64" t="s">
        <v>2197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4" t="s">
        <v>2489</v>
      </c>
      <c r="U16" s="72" t="s">
        <v>2489</v>
      </c>
      <c r="V16" s="72" t="s">
        <v>2489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>//</v>
      </c>
      <c r="AC16" s="113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82" t="s">
        <v>5100</v>
      </c>
      <c r="D17" s="60" t="s">
        <v>5101</v>
      </c>
      <c r="E17" s="66" t="s">
        <v>397</v>
      </c>
      <c r="F17" s="66" t="s">
        <v>397</v>
      </c>
      <c r="G17" s="65">
        <v>0</v>
      </c>
      <c r="H17" s="65">
        <v>99</v>
      </c>
      <c r="I17" s="66" t="s">
        <v>3</v>
      </c>
      <c r="J17" s="66" t="s">
        <v>1597</v>
      </c>
      <c r="K17" s="67" t="s">
        <v>4709</v>
      </c>
      <c r="L17" s="68"/>
      <c r="M17" s="64" t="s">
        <v>2198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4" t="s">
        <v>2489</v>
      </c>
      <c r="U17" s="72" t="s">
        <v>2489</v>
      </c>
      <c r="V17" s="72" t="s">
        <v>2489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>//</v>
      </c>
      <c r="AC17" s="113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5090</v>
      </c>
      <c r="D18" s="60" t="s">
        <v>5091</v>
      </c>
      <c r="E18" s="66" t="s">
        <v>1500</v>
      </c>
      <c r="F18" s="66" t="s">
        <v>1500</v>
      </c>
      <c r="G18" s="65">
        <v>0</v>
      </c>
      <c r="H18" s="65">
        <v>0</v>
      </c>
      <c r="I18" s="66" t="s">
        <v>3</v>
      </c>
      <c r="J18" s="66" t="s">
        <v>1597</v>
      </c>
      <c r="K18" s="67" t="s">
        <v>4709</v>
      </c>
      <c r="L18" s="68"/>
      <c r="M18" s="64" t="s">
        <v>2199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4" t="s">
        <v>2489</v>
      </c>
      <c r="U18" s="72" t="s">
        <v>2489</v>
      </c>
      <c r="V18" s="72" t="s">
        <v>2489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>//</v>
      </c>
      <c r="AC18" s="113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5090</v>
      </c>
      <c r="D19" s="60" t="s">
        <v>5092</v>
      </c>
      <c r="E19" s="66" t="s">
        <v>1501</v>
      </c>
      <c r="F19" s="66" t="s">
        <v>1501</v>
      </c>
      <c r="G19" s="65">
        <v>0</v>
      </c>
      <c r="H19" s="65">
        <v>0</v>
      </c>
      <c r="I19" s="66" t="s">
        <v>3</v>
      </c>
      <c r="J19" s="66" t="s">
        <v>1597</v>
      </c>
      <c r="K19" s="67" t="s">
        <v>4709</v>
      </c>
      <c r="L19" s="68"/>
      <c r="M19" s="64" t="s">
        <v>2200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4" t="s">
        <v>2489</v>
      </c>
      <c r="U19" s="72" t="s">
        <v>2489</v>
      </c>
      <c r="V19" s="72" t="s">
        <v>2489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>//</v>
      </c>
      <c r="AC19" s="113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82" t="s">
        <v>5102</v>
      </c>
      <c r="D20" s="60" t="s">
        <v>5101</v>
      </c>
      <c r="E20" s="66" t="s">
        <v>1502</v>
      </c>
      <c r="F20" s="66" t="s">
        <v>1502</v>
      </c>
      <c r="G20" s="65">
        <v>0</v>
      </c>
      <c r="H20" s="65">
        <v>0</v>
      </c>
      <c r="I20" s="66" t="s">
        <v>3</v>
      </c>
      <c r="J20" s="66" t="s">
        <v>1597</v>
      </c>
      <c r="K20" s="67" t="s">
        <v>4709</v>
      </c>
      <c r="L20" s="68"/>
      <c r="M20" s="64" t="s">
        <v>2201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4" t="s">
        <v>2489</v>
      </c>
      <c r="U20" s="72" t="s">
        <v>2489</v>
      </c>
      <c r="V20" s="72" t="s">
        <v>2489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>//</v>
      </c>
      <c r="AC20" s="113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82" t="s">
        <v>5103</v>
      </c>
      <c r="D21" s="60" t="s">
        <v>5101</v>
      </c>
      <c r="E21" s="66" t="s">
        <v>398</v>
      </c>
      <c r="F21" s="66" t="s">
        <v>398</v>
      </c>
      <c r="G21" s="65">
        <v>0</v>
      </c>
      <c r="H21" s="65">
        <v>0</v>
      </c>
      <c r="I21" s="66" t="s">
        <v>3</v>
      </c>
      <c r="J21" s="66" t="s">
        <v>1597</v>
      </c>
      <c r="K21" s="67" t="s">
        <v>4709</v>
      </c>
      <c r="L21" s="68"/>
      <c r="M21" s="64" t="s">
        <v>2202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4" t="s">
        <v>2489</v>
      </c>
      <c r="U21" s="72" t="s">
        <v>2489</v>
      </c>
      <c r="V21" s="72" t="s">
        <v>2489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>//</v>
      </c>
      <c r="AC21" s="113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82" t="s">
        <v>5104</v>
      </c>
      <c r="D22" s="60" t="s">
        <v>5101</v>
      </c>
      <c r="E22" s="66" t="s">
        <v>1503</v>
      </c>
      <c r="F22" s="66" t="s">
        <v>1503</v>
      </c>
      <c r="G22" s="65">
        <v>0</v>
      </c>
      <c r="H22" s="65">
        <v>0</v>
      </c>
      <c r="I22" s="66" t="s">
        <v>3</v>
      </c>
      <c r="J22" s="66" t="s">
        <v>1597</v>
      </c>
      <c r="K22" s="67" t="s">
        <v>4709</v>
      </c>
      <c r="L22" s="68"/>
      <c r="M22" s="64" t="s">
        <v>2203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4" t="s">
        <v>2489</v>
      </c>
      <c r="U22" s="72" t="s">
        <v>2489</v>
      </c>
      <c r="V22" s="72" t="s">
        <v>2489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>//</v>
      </c>
      <c r="AC22" s="113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82" t="s">
        <v>5105</v>
      </c>
      <c r="D23" s="60" t="s">
        <v>5101</v>
      </c>
      <c r="E23" s="66" t="s">
        <v>399</v>
      </c>
      <c r="F23" s="66" t="s">
        <v>399</v>
      </c>
      <c r="G23" s="65">
        <v>0</v>
      </c>
      <c r="H23" s="65">
        <v>0</v>
      </c>
      <c r="I23" s="66" t="s">
        <v>3</v>
      </c>
      <c r="J23" s="66" t="s">
        <v>1597</v>
      </c>
      <c r="K23" s="67" t="s">
        <v>4709</v>
      </c>
      <c r="L23" s="68"/>
      <c r="M23" s="64" t="s">
        <v>2204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4" t="s">
        <v>2489</v>
      </c>
      <c r="U23" s="72" t="s">
        <v>2489</v>
      </c>
      <c r="V23" s="72" t="s">
        <v>2489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>//</v>
      </c>
      <c r="AC23" s="113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82" t="s">
        <v>5106</v>
      </c>
      <c r="D24" s="60" t="s">
        <v>5101</v>
      </c>
      <c r="E24" s="66" t="s">
        <v>400</v>
      </c>
      <c r="F24" s="66" t="s">
        <v>400</v>
      </c>
      <c r="G24" s="65">
        <v>0</v>
      </c>
      <c r="H24" s="65">
        <v>0</v>
      </c>
      <c r="I24" s="66" t="s">
        <v>3</v>
      </c>
      <c r="J24" s="66" t="s">
        <v>1597</v>
      </c>
      <c r="K24" s="67" t="s">
        <v>4709</v>
      </c>
      <c r="L24" s="68"/>
      <c r="M24" s="64" t="s">
        <v>2205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4" t="s">
        <v>2489</v>
      </c>
      <c r="U24" s="72" t="s">
        <v>2489</v>
      </c>
      <c r="V24" s="72" t="s">
        <v>2489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>//</v>
      </c>
      <c r="AC24" s="113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4092</v>
      </c>
      <c r="D25" s="60" t="s">
        <v>2658</v>
      </c>
      <c r="E25" s="66" t="s">
        <v>1292</v>
      </c>
      <c r="F25" s="66" t="s">
        <v>1292</v>
      </c>
      <c r="G25" s="65">
        <v>0</v>
      </c>
      <c r="H25" s="65">
        <v>99</v>
      </c>
      <c r="I25" s="66" t="s">
        <v>3</v>
      </c>
      <c r="J25" s="66" t="s">
        <v>1597</v>
      </c>
      <c r="K25" s="67" t="s">
        <v>4709</v>
      </c>
      <c r="L25" s="68"/>
      <c r="M25" s="64" t="s">
        <v>1767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4" t="s">
        <v>2489</v>
      </c>
      <c r="U25" s="72" t="s">
        <v>2489</v>
      </c>
      <c r="V25" s="72" t="s">
        <v>2489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>//</v>
      </c>
      <c r="AC25" s="113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4093</v>
      </c>
      <c r="D26" s="60" t="s">
        <v>2658</v>
      </c>
      <c r="E26" s="66" t="s">
        <v>1302</v>
      </c>
      <c r="F26" s="66" t="s">
        <v>1302</v>
      </c>
      <c r="G26" s="65">
        <v>0</v>
      </c>
      <c r="H26" s="65">
        <v>99</v>
      </c>
      <c r="I26" s="66" t="s">
        <v>3</v>
      </c>
      <c r="J26" s="66" t="s">
        <v>1597</v>
      </c>
      <c r="K26" s="67" t="s">
        <v>4709</v>
      </c>
      <c r="L26" s="68"/>
      <c r="M26" s="64" t="s">
        <v>1788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4" t="s">
        <v>2489</v>
      </c>
      <c r="U26" s="72" t="s">
        <v>2489</v>
      </c>
      <c r="V26" s="72" t="s">
        <v>2489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>//</v>
      </c>
      <c r="AC26" s="113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4858</v>
      </c>
      <c r="D27" s="60" t="s">
        <v>4859</v>
      </c>
      <c r="E27" s="66" t="s">
        <v>1285</v>
      </c>
      <c r="F27" s="66" t="s">
        <v>1285</v>
      </c>
      <c r="G27" s="65">
        <v>0</v>
      </c>
      <c r="H27" s="65">
        <v>0</v>
      </c>
      <c r="I27" s="66" t="s">
        <v>3</v>
      </c>
      <c r="J27" s="66" t="s">
        <v>1597</v>
      </c>
      <c r="K27" s="67" t="s">
        <v>4709</v>
      </c>
      <c r="L27" s="68"/>
      <c r="M27" s="64" t="s">
        <v>1751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4" t="s">
        <v>2489</v>
      </c>
      <c r="U27" s="72" t="s">
        <v>2489</v>
      </c>
      <c r="V27" s="72" t="s">
        <v>2489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>//</v>
      </c>
      <c r="AC27" s="113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4858</v>
      </c>
      <c r="D28" s="60" t="s">
        <v>4860</v>
      </c>
      <c r="E28" s="66" t="s">
        <v>248</v>
      </c>
      <c r="F28" s="66" t="s">
        <v>248</v>
      </c>
      <c r="G28" s="65">
        <v>0</v>
      </c>
      <c r="H28" s="65">
        <v>0</v>
      </c>
      <c r="I28" s="66" t="s">
        <v>3</v>
      </c>
      <c r="J28" s="66" t="s">
        <v>1597</v>
      </c>
      <c r="K28" s="67" t="s">
        <v>4709</v>
      </c>
      <c r="L28" s="68"/>
      <c r="M28" s="64" t="s">
        <v>1982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4" t="s">
        <v>2489</v>
      </c>
      <c r="U28" s="72" t="s">
        <v>2489</v>
      </c>
      <c r="V28" s="72" t="s">
        <v>2489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>//</v>
      </c>
      <c r="AC28" s="113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4858</v>
      </c>
      <c r="D29" s="60" t="s">
        <v>5085</v>
      </c>
      <c r="E29" s="66" t="s">
        <v>1298</v>
      </c>
      <c r="F29" s="66" t="s">
        <v>1298</v>
      </c>
      <c r="G29" s="65">
        <v>0</v>
      </c>
      <c r="H29" s="65">
        <v>0</v>
      </c>
      <c r="I29" s="66" t="s">
        <v>3</v>
      </c>
      <c r="J29" s="66" t="s">
        <v>1597</v>
      </c>
      <c r="K29" s="67" t="s">
        <v>4709</v>
      </c>
      <c r="L29" s="68"/>
      <c r="M29" s="64" t="s">
        <v>1782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4" t="s">
        <v>2489</v>
      </c>
      <c r="U29" s="72" t="s">
        <v>2489</v>
      </c>
      <c r="V29" s="72" t="s">
        <v>2489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>//</v>
      </c>
      <c r="AC29" s="113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4858</v>
      </c>
      <c r="D30" s="60" t="s">
        <v>4861</v>
      </c>
      <c r="E30" s="66" t="s">
        <v>152</v>
      </c>
      <c r="F30" s="66" t="s">
        <v>152</v>
      </c>
      <c r="G30" s="65">
        <v>0</v>
      </c>
      <c r="H30" s="65">
        <v>0</v>
      </c>
      <c r="I30" s="66" t="s">
        <v>3</v>
      </c>
      <c r="J30" s="66" t="s">
        <v>1597</v>
      </c>
      <c r="K30" s="67" t="s">
        <v>4709</v>
      </c>
      <c r="L30" s="68"/>
      <c r="M30" s="64" t="s">
        <v>1839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4" t="s">
        <v>2489</v>
      </c>
      <c r="U30" s="72" t="s">
        <v>2489</v>
      </c>
      <c r="V30" s="72" t="s">
        <v>2489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>//</v>
      </c>
      <c r="AC30" s="113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5090</v>
      </c>
      <c r="D31" s="60" t="s">
        <v>5093</v>
      </c>
      <c r="E31" s="66" t="s">
        <v>64</v>
      </c>
      <c r="F31" s="66" t="s">
        <v>64</v>
      </c>
      <c r="G31" s="65">
        <v>0</v>
      </c>
      <c r="H31" s="65">
        <v>0</v>
      </c>
      <c r="I31" s="66" t="s">
        <v>3</v>
      </c>
      <c r="J31" s="66" t="s">
        <v>1597</v>
      </c>
      <c r="K31" s="67" t="s">
        <v>4709</v>
      </c>
      <c r="L31" s="68"/>
      <c r="M31" s="64" t="s">
        <v>1705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4" t="s">
        <v>2989</v>
      </c>
      <c r="U31" s="72" t="s">
        <v>2919</v>
      </c>
      <c r="V31" s="72" t="s">
        <v>2489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4455</v>
      </c>
      <c r="D32" s="60" t="s">
        <v>7</v>
      </c>
      <c r="E32" s="66" t="s">
        <v>1355</v>
      </c>
      <c r="F32" s="66" t="s">
        <v>1355</v>
      </c>
      <c r="G32" s="65">
        <v>0</v>
      </c>
      <c r="H32" s="65">
        <v>0</v>
      </c>
      <c r="I32" s="66" t="s">
        <v>3</v>
      </c>
      <c r="J32" s="66" t="s">
        <v>1597</v>
      </c>
      <c r="K32" s="67" t="s">
        <v>4709</v>
      </c>
      <c r="L32" s="68"/>
      <c r="M32" s="64" t="s">
        <v>1911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4" t="s">
        <v>2489</v>
      </c>
      <c r="U32" s="72" t="s">
        <v>2489</v>
      </c>
      <c r="V32" s="72" t="s">
        <v>2489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>//</v>
      </c>
      <c r="AC32" s="113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5090</v>
      </c>
      <c r="D33" s="60" t="s">
        <v>5095</v>
      </c>
      <c r="E33" s="66" t="s">
        <v>242</v>
      </c>
      <c r="F33" s="66" t="s">
        <v>242</v>
      </c>
      <c r="G33" s="65">
        <v>0</v>
      </c>
      <c r="H33" s="65">
        <v>0</v>
      </c>
      <c r="I33" s="66" t="s">
        <v>3</v>
      </c>
      <c r="J33" s="66" t="s">
        <v>1597</v>
      </c>
      <c r="K33" s="67" t="s">
        <v>4709</v>
      </c>
      <c r="L33" s="68"/>
      <c r="M33" s="64" t="s">
        <v>1964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4" t="s">
        <v>2489</v>
      </c>
      <c r="U33" s="72" t="s">
        <v>2489</v>
      </c>
      <c r="V33" s="72" t="s">
        <v>2489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>//</v>
      </c>
      <c r="AC33" s="113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5090</v>
      </c>
      <c r="D34" s="60" t="s">
        <v>5096</v>
      </c>
      <c r="E34" s="66" t="s">
        <v>1426</v>
      </c>
      <c r="F34" s="66" t="s">
        <v>1426</v>
      </c>
      <c r="G34" s="65">
        <v>0</v>
      </c>
      <c r="H34" s="65">
        <v>0</v>
      </c>
      <c r="I34" s="66" t="s">
        <v>3</v>
      </c>
      <c r="J34" s="66" t="s">
        <v>1597</v>
      </c>
      <c r="K34" s="67" t="s">
        <v>4709</v>
      </c>
      <c r="L34" s="68"/>
      <c r="M34" s="64" t="s">
        <v>2040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4" t="s">
        <v>3014</v>
      </c>
      <c r="U34" s="72" t="s">
        <v>2919</v>
      </c>
      <c r="V34" s="72" t="s">
        <v>2489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5090</v>
      </c>
      <c r="D35" s="60" t="s">
        <v>5097</v>
      </c>
      <c r="E35" s="66" t="s">
        <v>1454</v>
      </c>
      <c r="F35" s="66" t="s">
        <v>1454</v>
      </c>
      <c r="G35" s="65">
        <v>0</v>
      </c>
      <c r="H35" s="65">
        <v>0</v>
      </c>
      <c r="I35" s="66" t="s">
        <v>3</v>
      </c>
      <c r="J35" s="66" t="s">
        <v>1597</v>
      </c>
      <c r="K35" s="67" t="s">
        <v>4709</v>
      </c>
      <c r="L35" s="68"/>
      <c r="M35" s="64" t="s">
        <v>2110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4" t="s">
        <v>2489</v>
      </c>
      <c r="U35" s="72" t="s">
        <v>2489</v>
      </c>
      <c r="V35" s="72" t="s">
        <v>2489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>//</v>
      </c>
      <c r="AC35" s="113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5094</v>
      </c>
      <c r="D36" s="60" t="s">
        <v>7</v>
      </c>
      <c r="E36" s="66" t="s">
        <v>1466</v>
      </c>
      <c r="F36" s="66" t="s">
        <v>1466</v>
      </c>
      <c r="G36" s="65">
        <v>0</v>
      </c>
      <c r="H36" s="65">
        <v>0</v>
      </c>
      <c r="I36" s="66" t="s">
        <v>3</v>
      </c>
      <c r="J36" s="66" t="s">
        <v>1597</v>
      </c>
      <c r="K36" s="67" t="s">
        <v>4709</v>
      </c>
      <c r="L36" s="68"/>
      <c r="M36" s="64" t="s">
        <v>2127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4" t="s">
        <v>2489</v>
      </c>
      <c r="U36" s="72" t="s">
        <v>2489</v>
      </c>
      <c r="V36" s="72" t="s">
        <v>2489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>//</v>
      </c>
      <c r="AC36" s="113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5090</v>
      </c>
      <c r="D37" s="60" t="s">
        <v>5098</v>
      </c>
      <c r="E37" s="66" t="s">
        <v>1534</v>
      </c>
      <c r="F37" s="66" t="s">
        <v>1534</v>
      </c>
      <c r="G37" s="70">
        <v>0</v>
      </c>
      <c r="H37" s="70">
        <v>0</v>
      </c>
      <c r="I37" s="66" t="s">
        <v>3</v>
      </c>
      <c r="J37" s="66" t="s">
        <v>1597</v>
      </c>
      <c r="K37" s="67" t="s">
        <v>4709</v>
      </c>
      <c r="L37" s="68"/>
      <c r="M37" s="64" t="s">
        <v>2282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4" t="s">
        <v>2489</v>
      </c>
      <c r="U37" s="72" t="s">
        <v>2489</v>
      </c>
      <c r="V37" s="72" t="s">
        <v>2489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>//</v>
      </c>
      <c r="AC37" s="113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4094</v>
      </c>
      <c r="D38" s="60" t="s">
        <v>7</v>
      </c>
      <c r="E38" s="66" t="s">
        <v>270</v>
      </c>
      <c r="F38" s="66" t="s">
        <v>270</v>
      </c>
      <c r="G38" s="65">
        <v>0</v>
      </c>
      <c r="H38" s="65">
        <v>0</v>
      </c>
      <c r="I38" s="66" t="s">
        <v>3</v>
      </c>
      <c r="J38" s="66" t="s">
        <v>1597</v>
      </c>
      <c r="K38" s="67" t="s">
        <v>4709</v>
      </c>
      <c r="L38" s="68"/>
      <c r="M38" s="64" t="s">
        <v>2011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4" t="s">
        <v>2985</v>
      </c>
      <c r="U38" s="95" t="s">
        <v>2919</v>
      </c>
      <c r="V38" s="96" t="s">
        <v>2489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4455</v>
      </c>
      <c r="D39" s="60" t="s">
        <v>7</v>
      </c>
      <c r="E39" s="66" t="s">
        <v>367</v>
      </c>
      <c r="F39" s="66" t="s">
        <v>367</v>
      </c>
      <c r="G39" s="65">
        <v>0</v>
      </c>
      <c r="H39" s="65">
        <v>0</v>
      </c>
      <c r="I39" s="66" t="s">
        <v>3</v>
      </c>
      <c r="J39" s="66" t="s">
        <v>1597</v>
      </c>
      <c r="K39" s="67" t="s">
        <v>4709</v>
      </c>
      <c r="L39" s="68"/>
      <c r="M39" s="64" t="s">
        <v>2144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4" t="s">
        <v>2489</v>
      </c>
      <c r="U39" s="72" t="s">
        <v>2489</v>
      </c>
      <c r="V39" s="72" t="s">
        <v>2489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>//</v>
      </c>
      <c r="AC39" s="113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4095</v>
      </c>
      <c r="D40" s="60" t="s">
        <v>7</v>
      </c>
      <c r="E40" s="66" t="s">
        <v>89</v>
      </c>
      <c r="F40" s="66" t="s">
        <v>89</v>
      </c>
      <c r="G40" s="65">
        <v>0</v>
      </c>
      <c r="H40" s="65">
        <v>0</v>
      </c>
      <c r="I40" s="66" t="s">
        <v>3</v>
      </c>
      <c r="J40" s="66" t="s">
        <v>1599</v>
      </c>
      <c r="K40" s="67" t="s">
        <v>4709</v>
      </c>
      <c r="L40" s="68"/>
      <c r="M40" s="64" t="s">
        <v>1742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4" t="s">
        <v>3009</v>
      </c>
      <c r="U40" s="72" t="s">
        <v>2919</v>
      </c>
      <c r="V40" s="72" t="s">
        <v>2489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4096</v>
      </c>
      <c r="D41" s="60" t="s">
        <v>7</v>
      </c>
      <c r="E41" s="66" t="s">
        <v>1499</v>
      </c>
      <c r="F41" s="66" t="s">
        <v>1499</v>
      </c>
      <c r="G41" s="65">
        <v>0</v>
      </c>
      <c r="H41" s="65">
        <v>0</v>
      </c>
      <c r="I41" s="66" t="s">
        <v>3</v>
      </c>
      <c r="J41" s="66" t="s">
        <v>1597</v>
      </c>
      <c r="K41" s="67" t="s">
        <v>4709</v>
      </c>
      <c r="L41" s="68"/>
      <c r="M41" s="64" t="s">
        <v>2196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4" t="s">
        <v>3009</v>
      </c>
      <c r="U41" s="72" t="s">
        <v>2489</v>
      </c>
      <c r="V41" s="72" t="s">
        <v>2489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4097</v>
      </c>
      <c r="D42" s="60" t="s">
        <v>7</v>
      </c>
      <c r="E42" s="66" t="s">
        <v>1268</v>
      </c>
      <c r="F42" s="66" t="s">
        <v>78</v>
      </c>
      <c r="G42" s="65">
        <v>0</v>
      </c>
      <c r="H42" s="65">
        <v>0</v>
      </c>
      <c r="I42" s="66" t="s">
        <v>3</v>
      </c>
      <c r="J42" s="66" t="s">
        <v>1597</v>
      </c>
      <c r="K42" s="67" t="s">
        <v>4709</v>
      </c>
      <c r="L42" s="68"/>
      <c r="M42" s="64" t="s">
        <v>1723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7" t="s">
        <v>3009</v>
      </c>
      <c r="U42" s="72" t="s">
        <v>2489</v>
      </c>
      <c r="V42" s="72" t="s">
        <v>2489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4455</v>
      </c>
      <c r="D43" s="132" t="s">
        <v>7</v>
      </c>
      <c r="E43" s="133" t="s">
        <v>1398</v>
      </c>
      <c r="F43" s="133" t="s">
        <v>1398</v>
      </c>
      <c r="G43" s="134">
        <v>0</v>
      </c>
      <c r="H43" s="134">
        <v>0</v>
      </c>
      <c r="I43" s="133" t="s">
        <v>3</v>
      </c>
      <c r="J43" s="66" t="s">
        <v>1597</v>
      </c>
      <c r="K43" s="135" t="s">
        <v>4709</v>
      </c>
      <c r="M43" s="18" t="s">
        <v>1988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32</v>
      </c>
      <c r="T43" s="130" t="s">
        <v>2489</v>
      </c>
      <c r="U43" s="134" t="s">
        <v>2489</v>
      </c>
      <c r="V43" s="134" t="s">
        <v>2489</v>
      </c>
      <c r="W43" s="138" t="str">
        <f t="shared" si="10"/>
        <v>"PAUSE"</v>
      </c>
      <c r="X43" s="139" t="str">
        <f t="shared" si="11"/>
        <v>PAUSE</v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>//</v>
      </c>
      <c r="AC43" s="113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4099</v>
      </c>
      <c r="D44" s="60" t="s">
        <v>7</v>
      </c>
      <c r="E44" s="66" t="s">
        <v>305</v>
      </c>
      <c r="F44" s="66" t="s">
        <v>305</v>
      </c>
      <c r="G44" s="65">
        <v>0</v>
      </c>
      <c r="H44" s="65">
        <v>0</v>
      </c>
      <c r="I44" s="66" t="s">
        <v>3</v>
      </c>
      <c r="J44" s="66" t="s">
        <v>1597</v>
      </c>
      <c r="K44" s="67" t="s">
        <v>4709</v>
      </c>
      <c r="L44" s="68"/>
      <c r="M44" s="64" t="s">
        <v>2068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4" t="s">
        <v>2489</v>
      </c>
      <c r="U44" s="72" t="s">
        <v>2489</v>
      </c>
      <c r="V44" s="72" t="s">
        <v>2489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4100</v>
      </c>
      <c r="D45" s="60" t="s">
        <v>7</v>
      </c>
      <c r="E45" s="66" t="s">
        <v>306</v>
      </c>
      <c r="F45" s="66" t="s">
        <v>306</v>
      </c>
      <c r="G45" s="65">
        <v>0</v>
      </c>
      <c r="H45" s="65">
        <v>0</v>
      </c>
      <c r="I45" s="66" t="s">
        <v>3</v>
      </c>
      <c r="J45" s="66" t="s">
        <v>1597</v>
      </c>
      <c r="K45" s="67" t="s">
        <v>4709</v>
      </c>
      <c r="L45" s="68"/>
      <c r="M45" s="64" t="s">
        <v>2069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4" t="s">
        <v>2489</v>
      </c>
      <c r="U45" s="72" t="s">
        <v>2489</v>
      </c>
      <c r="V45" s="72" t="s">
        <v>2489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4101</v>
      </c>
      <c r="D46" s="60" t="s">
        <v>7</v>
      </c>
      <c r="E46" s="66" t="s">
        <v>1248</v>
      </c>
      <c r="F46" s="66" t="s">
        <v>1248</v>
      </c>
      <c r="G46" s="65">
        <v>0</v>
      </c>
      <c r="H46" s="65">
        <v>0</v>
      </c>
      <c r="I46" s="66" t="s">
        <v>3</v>
      </c>
      <c r="J46" s="66" t="s">
        <v>1599</v>
      </c>
      <c r="K46" s="67" t="s">
        <v>4709</v>
      </c>
      <c r="L46" s="68"/>
      <c r="M46" s="64" t="s">
        <v>1694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4" t="s">
        <v>2988</v>
      </c>
      <c r="U46" s="72" t="s">
        <v>2919</v>
      </c>
      <c r="V46" s="72" t="s">
        <v>2489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4102</v>
      </c>
      <c r="D47" s="60" t="s">
        <v>7</v>
      </c>
      <c r="E47" s="66" t="s">
        <v>108</v>
      </c>
      <c r="F47" s="66" t="s">
        <v>108</v>
      </c>
      <c r="G47" s="65">
        <v>0</v>
      </c>
      <c r="H47" s="65">
        <v>0</v>
      </c>
      <c r="I47" s="66" t="s">
        <v>3</v>
      </c>
      <c r="J47" s="66" t="s">
        <v>1597</v>
      </c>
      <c r="K47" s="67" t="s">
        <v>4709</v>
      </c>
      <c r="L47" s="68"/>
      <c r="M47" s="64" t="s">
        <v>1774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4" t="s">
        <v>3009</v>
      </c>
      <c r="U47" s="72" t="s">
        <v>2489</v>
      </c>
      <c r="V47" s="72" t="s">
        <v>2489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4455</v>
      </c>
      <c r="D48" s="60" t="s">
        <v>7</v>
      </c>
      <c r="E48" s="66" t="s">
        <v>1318</v>
      </c>
      <c r="F48" s="66" t="s">
        <v>1318</v>
      </c>
      <c r="G48" s="65">
        <v>0</v>
      </c>
      <c r="H48" s="65">
        <v>0</v>
      </c>
      <c r="I48" s="66" t="s">
        <v>3</v>
      </c>
      <c r="J48" s="66" t="s">
        <v>1597</v>
      </c>
      <c r="K48" s="67" t="s">
        <v>4709</v>
      </c>
      <c r="L48" s="68"/>
      <c r="M48" s="64" t="s">
        <v>1837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4" t="s">
        <v>2489</v>
      </c>
      <c r="U48" s="72" t="s">
        <v>2489</v>
      </c>
      <c r="V48" s="72" t="s">
        <v>2489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>//</v>
      </c>
      <c r="AC48" s="113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4103</v>
      </c>
      <c r="D49" s="60" t="s">
        <v>281</v>
      </c>
      <c r="E49" s="66" t="s">
        <v>1457</v>
      </c>
      <c r="F49" s="66" t="s">
        <v>1457</v>
      </c>
      <c r="G49" s="65">
        <v>0</v>
      </c>
      <c r="H49" s="65">
        <v>99</v>
      </c>
      <c r="I49" s="66" t="s">
        <v>3</v>
      </c>
      <c r="J49" s="66" t="s">
        <v>1597</v>
      </c>
      <c r="K49" s="67" t="s">
        <v>4709</v>
      </c>
      <c r="L49" s="68"/>
      <c r="M49" s="64" t="s">
        <v>2116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7" t="s">
        <v>3009</v>
      </c>
      <c r="U49" s="95" t="s">
        <v>2919</v>
      </c>
      <c r="V49" s="96" t="s">
        <v>2489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4104</v>
      </c>
      <c r="D50" s="60" t="s">
        <v>7</v>
      </c>
      <c r="E50" s="66" t="s">
        <v>349</v>
      </c>
      <c r="F50" s="66" t="s">
        <v>349</v>
      </c>
      <c r="G50" s="65">
        <v>0</v>
      </c>
      <c r="H50" s="65">
        <v>0</v>
      </c>
      <c r="I50" s="66" t="s">
        <v>3</v>
      </c>
      <c r="J50" s="66" t="s">
        <v>1597</v>
      </c>
      <c r="K50" s="67" t="s">
        <v>4709</v>
      </c>
      <c r="L50" s="68"/>
      <c r="M50" s="64" t="s">
        <v>3750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7" t="s">
        <v>3009</v>
      </c>
      <c r="U50" s="72" t="s">
        <v>2912</v>
      </c>
      <c r="V50" s="72" t="s">
        <v>2489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4105</v>
      </c>
      <c r="D51" s="60" t="s">
        <v>7</v>
      </c>
      <c r="E51" s="66" t="s">
        <v>350</v>
      </c>
      <c r="F51" s="66" t="s">
        <v>350</v>
      </c>
      <c r="G51" s="65">
        <v>0</v>
      </c>
      <c r="H51" s="65">
        <v>0</v>
      </c>
      <c r="I51" s="66" t="s">
        <v>3</v>
      </c>
      <c r="J51" s="66" t="s">
        <v>1597</v>
      </c>
      <c r="K51" s="67" t="s">
        <v>4709</v>
      </c>
      <c r="L51" s="68"/>
      <c r="M51" s="64" t="s">
        <v>3751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7" t="s">
        <v>3009</v>
      </c>
      <c r="U51" s="72" t="s">
        <v>2912</v>
      </c>
      <c r="V51" s="72" t="s">
        <v>2489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4106</v>
      </c>
      <c r="D52" s="60" t="s">
        <v>7</v>
      </c>
      <c r="E52" s="66" t="s">
        <v>1463</v>
      </c>
      <c r="F52" s="66" t="s">
        <v>1463</v>
      </c>
      <c r="G52" s="65">
        <v>0</v>
      </c>
      <c r="H52" s="65">
        <v>0</v>
      </c>
      <c r="I52" s="66" t="s">
        <v>3</v>
      </c>
      <c r="J52" s="66" t="s">
        <v>1597</v>
      </c>
      <c r="K52" s="67" t="s">
        <v>4709</v>
      </c>
      <c r="L52" s="68"/>
      <c r="M52" s="64" t="s">
        <v>2122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7" t="s">
        <v>3009</v>
      </c>
      <c r="U52" s="72" t="s">
        <v>2912</v>
      </c>
      <c r="V52" s="72" t="s">
        <v>2489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4107</v>
      </c>
      <c r="D53" s="60" t="s">
        <v>7</v>
      </c>
      <c r="E53" s="66" t="s">
        <v>351</v>
      </c>
      <c r="F53" s="66" t="s">
        <v>351</v>
      </c>
      <c r="G53" s="65">
        <v>0</v>
      </c>
      <c r="H53" s="65">
        <v>0</v>
      </c>
      <c r="I53" s="66" t="s">
        <v>3</v>
      </c>
      <c r="J53" s="66" t="s">
        <v>1597</v>
      </c>
      <c r="K53" s="67" t="s">
        <v>4709</v>
      </c>
      <c r="L53" s="68"/>
      <c r="M53" s="64" t="s">
        <v>2123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7" t="s">
        <v>3009</v>
      </c>
      <c r="U53" s="72" t="s">
        <v>2912</v>
      </c>
      <c r="V53" s="72" t="s">
        <v>2489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4258</v>
      </c>
      <c r="D54" s="132" t="s">
        <v>7</v>
      </c>
      <c r="E54" s="133" t="s">
        <v>1249</v>
      </c>
      <c r="F54" s="133" t="s">
        <v>55</v>
      </c>
      <c r="G54" s="134">
        <v>0</v>
      </c>
      <c r="H54" s="134">
        <v>0</v>
      </c>
      <c r="I54" s="133" t="s">
        <v>3</v>
      </c>
      <c r="J54" s="133" t="s">
        <v>1597</v>
      </c>
      <c r="K54" s="135" t="s">
        <v>4709</v>
      </c>
      <c r="M54" s="18" t="s">
        <v>1696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39</v>
      </c>
      <c r="T54" s="130" t="s">
        <v>2489</v>
      </c>
      <c r="U54" s="134" t="s">
        <v>2489</v>
      </c>
      <c r="V54" s="134" t="s">
        <v>2489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4289</v>
      </c>
      <c r="D55" s="132" t="s">
        <v>7</v>
      </c>
      <c r="E55" s="133" t="s">
        <v>1400</v>
      </c>
      <c r="F55" s="133" t="s">
        <v>260</v>
      </c>
      <c r="G55" s="134">
        <v>0</v>
      </c>
      <c r="H55" s="134">
        <v>0</v>
      </c>
      <c r="I55" s="133" t="s">
        <v>3</v>
      </c>
      <c r="J55" s="133" t="s">
        <v>1597</v>
      </c>
      <c r="K55" s="135" t="s">
        <v>4709</v>
      </c>
      <c r="M55" s="18" t="s">
        <v>1995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40</v>
      </c>
      <c r="T55" s="130" t="s">
        <v>2985</v>
      </c>
      <c r="U55" s="134" t="s">
        <v>2489</v>
      </c>
      <c r="V55" s="134" t="s">
        <v>2489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4110</v>
      </c>
      <c r="D56" s="60" t="s">
        <v>281</v>
      </c>
      <c r="E56" s="66" t="s">
        <v>1417</v>
      </c>
      <c r="F56" s="66" t="s">
        <v>1417</v>
      </c>
      <c r="G56" s="65">
        <v>0</v>
      </c>
      <c r="H56" s="65">
        <v>99</v>
      </c>
      <c r="I56" s="66" t="s">
        <v>3</v>
      </c>
      <c r="J56" s="66" t="s">
        <v>1597</v>
      </c>
      <c r="K56" s="67" t="s">
        <v>4709</v>
      </c>
      <c r="L56" s="68"/>
      <c r="M56" s="64" t="s">
        <v>2026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4" t="s">
        <v>3009</v>
      </c>
      <c r="U56" s="72" t="s">
        <v>2489</v>
      </c>
      <c r="V56" s="72" t="s">
        <v>2489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4111</v>
      </c>
      <c r="D57" s="60" t="s">
        <v>7</v>
      </c>
      <c r="E57" s="66" t="s">
        <v>284</v>
      </c>
      <c r="F57" s="66" t="s">
        <v>284</v>
      </c>
      <c r="G57" s="65">
        <v>0</v>
      </c>
      <c r="H57" s="65">
        <v>0</v>
      </c>
      <c r="I57" s="66" t="s">
        <v>3</v>
      </c>
      <c r="J57" s="66" t="s">
        <v>1597</v>
      </c>
      <c r="K57" s="67" t="s">
        <v>4709</v>
      </c>
      <c r="L57" s="68"/>
      <c r="M57" s="64" t="s">
        <v>3752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4" t="s">
        <v>3009</v>
      </c>
      <c r="U57" s="72" t="s">
        <v>2912</v>
      </c>
      <c r="V57" s="72" t="s">
        <v>2489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4112</v>
      </c>
      <c r="D58" s="60" t="s">
        <v>7</v>
      </c>
      <c r="E58" s="66" t="s">
        <v>285</v>
      </c>
      <c r="F58" s="66" t="s">
        <v>285</v>
      </c>
      <c r="G58" s="65">
        <v>0</v>
      </c>
      <c r="H58" s="65">
        <v>0</v>
      </c>
      <c r="I58" s="66" t="s">
        <v>3</v>
      </c>
      <c r="J58" s="66" t="s">
        <v>1597</v>
      </c>
      <c r="K58" s="67" t="s">
        <v>4709</v>
      </c>
      <c r="L58" s="68"/>
      <c r="M58" s="64" t="s">
        <v>3753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4" t="s">
        <v>3009</v>
      </c>
      <c r="U58" s="72" t="s">
        <v>2912</v>
      </c>
      <c r="V58" s="72" t="s">
        <v>2489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4113</v>
      </c>
      <c r="D59" s="60" t="s">
        <v>7</v>
      </c>
      <c r="E59" s="66" t="s">
        <v>1422</v>
      </c>
      <c r="F59" s="66" t="s">
        <v>1422</v>
      </c>
      <c r="G59" s="65">
        <v>0</v>
      </c>
      <c r="H59" s="65">
        <v>0</v>
      </c>
      <c r="I59" s="66" t="s">
        <v>3</v>
      </c>
      <c r="J59" s="66" t="s">
        <v>1597</v>
      </c>
      <c r="K59" s="67" t="s">
        <v>4709</v>
      </c>
      <c r="L59" s="68"/>
      <c r="M59" s="64" t="s">
        <v>2031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4" t="s">
        <v>3009</v>
      </c>
      <c r="U59" s="72" t="s">
        <v>2912</v>
      </c>
      <c r="V59" s="72" t="s">
        <v>2489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4114</v>
      </c>
      <c r="D60" s="60" t="s">
        <v>7</v>
      </c>
      <c r="E60" s="66" t="s">
        <v>286</v>
      </c>
      <c r="F60" s="66" t="s">
        <v>286</v>
      </c>
      <c r="G60" s="65">
        <v>0</v>
      </c>
      <c r="H60" s="65">
        <v>0</v>
      </c>
      <c r="I60" s="66" t="s">
        <v>3</v>
      </c>
      <c r="J60" s="66" t="s">
        <v>1597</v>
      </c>
      <c r="K60" s="67" t="s">
        <v>4709</v>
      </c>
      <c r="L60" s="68"/>
      <c r="M60" s="64" t="s">
        <v>2032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4" t="s">
        <v>3009</v>
      </c>
      <c r="U60" s="72" t="s">
        <v>2912</v>
      </c>
      <c r="V60" s="72" t="s">
        <v>2489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5107</v>
      </c>
      <c r="D61" s="132" t="s">
        <v>12</v>
      </c>
      <c r="E61" s="133" t="s">
        <v>57</v>
      </c>
      <c r="F61" s="133" t="s">
        <v>57</v>
      </c>
      <c r="G61" s="134">
        <v>0</v>
      </c>
      <c r="H61" s="134">
        <v>31</v>
      </c>
      <c r="I61" s="133" t="s">
        <v>3</v>
      </c>
      <c r="J61" s="66" t="s">
        <v>1597</v>
      </c>
      <c r="K61" s="135" t="s">
        <v>4709</v>
      </c>
      <c r="M61" s="18" t="s">
        <v>1698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42</v>
      </c>
      <c r="T61" s="130" t="s">
        <v>2489</v>
      </c>
      <c r="U61" s="134" t="s">
        <v>2489</v>
      </c>
      <c r="V61" s="134" t="s">
        <v>2489</v>
      </c>
      <c r="W61" s="138" t="str">
        <f t="shared" si="10"/>
        <v>"CONVG?"</v>
      </c>
      <c r="X61" s="139" t="str">
        <f t="shared" si="11"/>
        <v>CONVG?</v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>//</v>
      </c>
      <c r="AC61" s="113" t="str">
        <f t="shared" si="6"/>
        <v>CONVG?</v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4455</v>
      </c>
      <c r="D62" s="132" t="s">
        <v>7</v>
      </c>
      <c r="E62" s="133" t="s">
        <v>90</v>
      </c>
      <c r="F62" s="133" t="s">
        <v>90</v>
      </c>
      <c r="G62" s="137">
        <v>0</v>
      </c>
      <c r="H62" s="137">
        <v>0</v>
      </c>
      <c r="I62" s="133" t="s">
        <v>3</v>
      </c>
      <c r="J62" s="66" t="s">
        <v>1597</v>
      </c>
      <c r="K62" s="135" t="s">
        <v>4709</v>
      </c>
      <c r="M62" s="18" t="s">
        <v>1743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43</v>
      </c>
      <c r="T62" s="130" t="s">
        <v>3014</v>
      </c>
      <c r="U62" s="134" t="s">
        <v>2919</v>
      </c>
      <c r="V62" s="134" t="s">
        <v>2489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4116</v>
      </c>
      <c r="D63" s="60" t="s">
        <v>7</v>
      </c>
      <c r="E63" s="66" t="s">
        <v>1491</v>
      </c>
      <c r="F63" s="66" t="s">
        <v>1491</v>
      </c>
      <c r="G63" s="65">
        <v>0</v>
      </c>
      <c r="H63" s="65">
        <v>0</v>
      </c>
      <c r="I63" s="66" t="s">
        <v>3</v>
      </c>
      <c r="J63" s="66" t="s">
        <v>1597</v>
      </c>
      <c r="K63" s="67" t="s">
        <v>4709</v>
      </c>
      <c r="L63" s="68"/>
      <c r="M63" s="64" t="s">
        <v>2182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4" t="s">
        <v>2985</v>
      </c>
      <c r="U63" s="72" t="s">
        <v>2489</v>
      </c>
      <c r="V63" s="72" t="s">
        <v>2489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4117</v>
      </c>
      <c r="D64" s="60" t="s">
        <v>7</v>
      </c>
      <c r="E64" s="66" t="s">
        <v>1492</v>
      </c>
      <c r="F64" s="66" t="s">
        <v>1492</v>
      </c>
      <c r="G64" s="65">
        <v>0</v>
      </c>
      <c r="H64" s="65">
        <v>0</v>
      </c>
      <c r="I64" s="66" t="s">
        <v>3</v>
      </c>
      <c r="J64" s="66" t="s">
        <v>1597</v>
      </c>
      <c r="K64" s="67" t="s">
        <v>4709</v>
      </c>
      <c r="L64" s="68"/>
      <c r="M64" s="64" t="s">
        <v>2183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4" t="s">
        <v>2985</v>
      </c>
      <c r="U64" s="72" t="s">
        <v>2489</v>
      </c>
      <c r="V64" s="72" t="s">
        <v>2489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4118</v>
      </c>
      <c r="D65" s="60" t="s">
        <v>7</v>
      </c>
      <c r="E65" s="66" t="s">
        <v>1505</v>
      </c>
      <c r="F65" s="66" t="s">
        <v>1505</v>
      </c>
      <c r="G65" s="65">
        <v>0</v>
      </c>
      <c r="H65" s="65">
        <v>0</v>
      </c>
      <c r="I65" s="66" t="s">
        <v>3</v>
      </c>
      <c r="J65" s="66" t="s">
        <v>1597</v>
      </c>
      <c r="K65" s="67" t="s">
        <v>4709</v>
      </c>
      <c r="L65" s="68"/>
      <c r="M65" s="64" t="s">
        <v>2210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4" t="s">
        <v>2985</v>
      </c>
      <c r="U65" s="72" t="s">
        <v>2489</v>
      </c>
      <c r="V65" s="72" t="s">
        <v>2489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4119</v>
      </c>
      <c r="D66" s="60" t="s">
        <v>7</v>
      </c>
      <c r="E66" s="66" t="s">
        <v>464</v>
      </c>
      <c r="F66" s="66" t="s">
        <v>464</v>
      </c>
      <c r="G66" s="65">
        <v>0</v>
      </c>
      <c r="H66" s="65">
        <v>0</v>
      </c>
      <c r="I66" s="66" t="s">
        <v>3</v>
      </c>
      <c r="J66" s="66" t="s">
        <v>1597</v>
      </c>
      <c r="K66" s="67" t="s">
        <v>4709</v>
      </c>
      <c r="L66" s="68"/>
      <c r="M66" s="64" t="s">
        <v>2302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7" t="s">
        <v>3013</v>
      </c>
      <c r="U66" s="72" t="s">
        <v>2489</v>
      </c>
      <c r="V66" s="72" t="s">
        <v>2913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4120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1597</v>
      </c>
      <c r="K67" s="67" t="s">
        <v>4709</v>
      </c>
      <c r="L67" s="68"/>
      <c r="M67" s="64" t="s">
        <v>1626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4" t="s">
        <v>2985</v>
      </c>
      <c r="U67" s="72" t="s">
        <v>2489</v>
      </c>
      <c r="V67" s="72" t="s">
        <v>3054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4121</v>
      </c>
      <c r="D68" s="60" t="s">
        <v>7</v>
      </c>
      <c r="E68" s="66" t="s">
        <v>1504</v>
      </c>
      <c r="F68" s="66" t="s">
        <v>1504</v>
      </c>
      <c r="G68" s="65">
        <v>0</v>
      </c>
      <c r="H68" s="65">
        <v>0</v>
      </c>
      <c r="I68" s="66" t="s">
        <v>3</v>
      </c>
      <c r="J68" s="66" t="s">
        <v>1597</v>
      </c>
      <c r="K68" s="67" t="s">
        <v>4709</v>
      </c>
      <c r="L68" s="68"/>
      <c r="M68" s="64" t="s">
        <v>2206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4" t="s">
        <v>2985</v>
      </c>
      <c r="U68" s="72" t="s">
        <v>2489</v>
      </c>
      <c r="V68" s="72" t="s">
        <v>2911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4122</v>
      </c>
      <c r="D69" s="60" t="s">
        <v>7</v>
      </c>
      <c r="E69" s="66" t="s">
        <v>1210</v>
      </c>
      <c r="F69" s="66" t="s">
        <v>1210</v>
      </c>
      <c r="G69" s="65">
        <v>0</v>
      </c>
      <c r="H69" s="65">
        <v>0</v>
      </c>
      <c r="I69" s="66" t="s">
        <v>3</v>
      </c>
      <c r="J69" s="66" t="s">
        <v>1597</v>
      </c>
      <c r="K69" s="67" t="s">
        <v>4709</v>
      </c>
      <c r="L69" s="68"/>
      <c r="M69" s="64" t="s">
        <v>1625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4" t="s">
        <v>2985</v>
      </c>
      <c r="U69" s="72" t="s">
        <v>2489</v>
      </c>
      <c r="V69" s="72" t="s">
        <v>2489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4123</v>
      </c>
      <c r="D70" s="60" t="s">
        <v>7</v>
      </c>
      <c r="E70" s="66" t="s">
        <v>1286</v>
      </c>
      <c r="F70" s="66" t="s">
        <v>1286</v>
      </c>
      <c r="G70" s="65">
        <v>0</v>
      </c>
      <c r="H70" s="65">
        <v>0</v>
      </c>
      <c r="I70" s="66" t="s">
        <v>3</v>
      </c>
      <c r="J70" s="66" t="s">
        <v>1597</v>
      </c>
      <c r="K70" s="67" t="s">
        <v>4709</v>
      </c>
      <c r="L70" s="68"/>
      <c r="M70" s="64" t="s">
        <v>3754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4" t="s">
        <v>2985</v>
      </c>
      <c r="U70" s="72" t="s">
        <v>2489</v>
      </c>
      <c r="V70" s="72" t="s">
        <v>2489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4302</v>
      </c>
      <c r="D71" s="132" t="s">
        <v>7</v>
      </c>
      <c r="E71" s="133" t="s">
        <v>1433</v>
      </c>
      <c r="F71" s="133" t="s">
        <v>1433</v>
      </c>
      <c r="G71" s="134">
        <v>0</v>
      </c>
      <c r="H71" s="134">
        <v>0</v>
      </c>
      <c r="I71" s="133" t="s">
        <v>3</v>
      </c>
      <c r="J71" s="133" t="s">
        <v>1597</v>
      </c>
      <c r="K71" s="135" t="s">
        <v>4709</v>
      </c>
      <c r="M71" s="18" t="s">
        <v>2055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51</v>
      </c>
      <c r="T71" s="130" t="s">
        <v>2489</v>
      </c>
      <c r="U71" s="134" t="s">
        <v>2912</v>
      </c>
      <c r="V71" s="134" t="s">
        <v>2489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4125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1597</v>
      </c>
      <c r="K72" s="67" t="s">
        <v>4709</v>
      </c>
      <c r="L72" s="68"/>
      <c r="M72" s="64" t="s">
        <v>1621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4" t="s">
        <v>2985</v>
      </c>
      <c r="U72" s="72" t="s">
        <v>2489</v>
      </c>
      <c r="V72" s="72" t="s">
        <v>2489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4126</v>
      </c>
      <c r="D73" s="60" t="s">
        <v>7</v>
      </c>
      <c r="E73" s="66" t="s">
        <v>1346</v>
      </c>
      <c r="F73" s="66" t="s">
        <v>1347</v>
      </c>
      <c r="G73" s="65">
        <v>0</v>
      </c>
      <c r="H73" s="65">
        <v>0</v>
      </c>
      <c r="I73" s="66" t="s">
        <v>3</v>
      </c>
      <c r="J73" s="66" t="s">
        <v>1597</v>
      </c>
      <c r="K73" s="67" t="s">
        <v>4709</v>
      </c>
      <c r="L73" s="68"/>
      <c r="M73" s="64" t="s">
        <v>1895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4" t="s">
        <v>2985</v>
      </c>
      <c r="U73" s="72" t="s">
        <v>2489</v>
      </c>
      <c r="V73" s="72" t="s">
        <v>2489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4127</v>
      </c>
      <c r="D74" s="71" t="s">
        <v>3268</v>
      </c>
      <c r="E74" s="66" t="s">
        <v>184</v>
      </c>
      <c r="F74" s="66" t="s">
        <v>184</v>
      </c>
      <c r="G74" s="65">
        <v>0</v>
      </c>
      <c r="H74" s="65">
        <v>0</v>
      </c>
      <c r="I74" s="66" t="s">
        <v>3</v>
      </c>
      <c r="J74" s="66" t="s">
        <v>1597</v>
      </c>
      <c r="K74" s="67" t="s">
        <v>4709</v>
      </c>
      <c r="L74" s="60" t="s">
        <v>185</v>
      </c>
      <c r="M74" s="64" t="s">
        <v>1883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4" t="s">
        <v>2985</v>
      </c>
      <c r="U74" s="72" t="s">
        <v>2489</v>
      </c>
      <c r="V74" s="72" t="s">
        <v>2489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4455</v>
      </c>
      <c r="D75" s="132" t="s">
        <v>7</v>
      </c>
      <c r="E75" s="133" t="s">
        <v>1461</v>
      </c>
      <c r="F75" s="133" t="s">
        <v>348</v>
      </c>
      <c r="G75" s="134">
        <v>0</v>
      </c>
      <c r="H75" s="134">
        <v>0</v>
      </c>
      <c r="I75" s="133" t="s">
        <v>3</v>
      </c>
      <c r="J75" s="66" t="s">
        <v>1597</v>
      </c>
      <c r="K75" s="135" t="s">
        <v>4709</v>
      </c>
      <c r="M75" s="18" t="s">
        <v>2120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55</v>
      </c>
      <c r="T75" s="143" t="s">
        <v>2489</v>
      </c>
      <c r="U75" s="134" t="s">
        <v>2489</v>
      </c>
      <c r="V75" s="134" t="s">
        <v>2489</v>
      </c>
      <c r="W75" s="138" t="str">
        <f t="shared" si="27"/>
        <v>"STOP"</v>
      </c>
      <c r="X75" s="139" t="str">
        <f t="shared" si="28"/>
        <v>STOP</v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>//</v>
      </c>
      <c r="AC75" s="113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4129</v>
      </c>
      <c r="D76" s="71" t="s">
        <v>3268</v>
      </c>
      <c r="E76" s="66" t="s">
        <v>2843</v>
      </c>
      <c r="F76" s="66" t="s">
        <v>192</v>
      </c>
      <c r="G76" s="65">
        <v>0</v>
      </c>
      <c r="H76" s="65">
        <v>0</v>
      </c>
      <c r="I76" s="66" t="s">
        <v>3</v>
      </c>
      <c r="J76" s="66" t="s">
        <v>1597</v>
      </c>
      <c r="K76" s="67" t="s">
        <v>4709</v>
      </c>
      <c r="L76" s="60" t="s">
        <v>193</v>
      </c>
      <c r="M76" s="64" t="s">
        <v>1894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4" t="s">
        <v>2985</v>
      </c>
      <c r="U76" s="72" t="s">
        <v>2489</v>
      </c>
      <c r="V76" s="72" t="s">
        <v>2489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4130</v>
      </c>
      <c r="D77" s="60" t="s">
        <v>7</v>
      </c>
      <c r="E77" s="66" t="s">
        <v>1350</v>
      </c>
      <c r="F77" s="66" t="s">
        <v>1351</v>
      </c>
      <c r="G77" s="65">
        <v>0</v>
      </c>
      <c r="H77" s="65">
        <v>0</v>
      </c>
      <c r="I77" s="66" t="s">
        <v>3</v>
      </c>
      <c r="J77" s="66" t="s">
        <v>1597</v>
      </c>
      <c r="K77" s="67" t="s">
        <v>4709</v>
      </c>
      <c r="L77" s="68"/>
      <c r="M77" s="64" t="s">
        <v>1902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4" t="s">
        <v>2985</v>
      </c>
      <c r="U77" s="72" t="s">
        <v>2489</v>
      </c>
      <c r="V77" s="72" t="s">
        <v>2489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4131</v>
      </c>
      <c r="D78" s="60" t="s">
        <v>7</v>
      </c>
      <c r="E78" s="66" t="s">
        <v>1209</v>
      </c>
      <c r="F78" s="66" t="s">
        <v>1209</v>
      </c>
      <c r="G78" s="65">
        <v>0</v>
      </c>
      <c r="H78" s="65">
        <v>0</v>
      </c>
      <c r="I78" s="66" t="s">
        <v>3</v>
      </c>
      <c r="J78" s="66" t="s">
        <v>1597</v>
      </c>
      <c r="K78" s="67" t="s">
        <v>4709</v>
      </c>
      <c r="L78" s="68"/>
      <c r="M78" s="64" t="s">
        <v>1623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4" t="s">
        <v>2985</v>
      </c>
      <c r="U78" s="72" t="s">
        <v>2489</v>
      </c>
      <c r="V78" s="72" t="s">
        <v>2489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4132</v>
      </c>
      <c r="D79" s="71" t="s">
        <v>3268</v>
      </c>
      <c r="E79" s="66" t="s">
        <v>1252</v>
      </c>
      <c r="F79" s="66" t="s">
        <v>1252</v>
      </c>
      <c r="G79" s="65">
        <v>0</v>
      </c>
      <c r="H79" s="65">
        <v>0</v>
      </c>
      <c r="I79" s="66" t="s">
        <v>3</v>
      </c>
      <c r="J79" s="66" t="s">
        <v>1597</v>
      </c>
      <c r="K79" s="67" t="s">
        <v>4709</v>
      </c>
      <c r="L79" s="60" t="s">
        <v>18</v>
      </c>
      <c r="M79" s="64" t="s">
        <v>1700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4" t="s">
        <v>2984</v>
      </c>
      <c r="U79" s="72" t="s">
        <v>2489</v>
      </c>
      <c r="V79" s="72" t="s">
        <v>2489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4133</v>
      </c>
      <c r="D80" s="60" t="s">
        <v>7</v>
      </c>
      <c r="E80" s="66" t="s">
        <v>59</v>
      </c>
      <c r="F80" s="66" t="s">
        <v>59</v>
      </c>
      <c r="G80" s="65">
        <v>0</v>
      </c>
      <c r="H80" s="65">
        <v>0</v>
      </c>
      <c r="I80" s="66" t="s">
        <v>3</v>
      </c>
      <c r="J80" s="66" t="s">
        <v>1597</v>
      </c>
      <c r="K80" s="67" t="s">
        <v>4709</v>
      </c>
      <c r="L80" s="68"/>
      <c r="M80" s="64" t="s">
        <v>1701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4" t="s">
        <v>2984</v>
      </c>
      <c r="U80" s="72" t="s">
        <v>2489</v>
      </c>
      <c r="V80" s="72" t="s">
        <v>2489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4134</v>
      </c>
      <c r="D81" s="71" t="s">
        <v>3268</v>
      </c>
      <c r="E81" s="66" t="s">
        <v>1450</v>
      </c>
      <c r="F81" s="66" t="s">
        <v>1450</v>
      </c>
      <c r="G81" s="72">
        <v>0</v>
      </c>
      <c r="H81" s="72">
        <v>0</v>
      </c>
      <c r="I81" s="66" t="s">
        <v>3</v>
      </c>
      <c r="J81" s="66" t="s">
        <v>1597</v>
      </c>
      <c r="K81" s="67" t="s">
        <v>4709</v>
      </c>
      <c r="L81" s="60" t="s">
        <v>335</v>
      </c>
      <c r="M81" s="64" t="s">
        <v>2100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4" t="s">
        <v>2984</v>
      </c>
      <c r="U81" s="72" t="s">
        <v>2489</v>
      </c>
      <c r="V81" s="72" t="s">
        <v>2489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4455</v>
      </c>
      <c r="D82" s="132" t="s">
        <v>7</v>
      </c>
      <c r="E82" s="133" t="s">
        <v>4558</v>
      </c>
      <c r="F82" s="133" t="s">
        <v>4558</v>
      </c>
      <c r="G82" s="134">
        <v>0</v>
      </c>
      <c r="H82" s="134">
        <v>0</v>
      </c>
      <c r="I82" s="133" t="s">
        <v>3</v>
      </c>
      <c r="J82" s="66" t="s">
        <v>1597</v>
      </c>
      <c r="K82" s="135" t="s">
        <v>4709</v>
      </c>
      <c r="M82" s="18" t="s">
        <v>4559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62</v>
      </c>
      <c r="T82" s="130" t="s">
        <v>2489</v>
      </c>
      <c r="U82" s="134" t="s">
        <v>2489</v>
      </c>
      <c r="V82" s="134" t="s">
        <v>2489</v>
      </c>
      <c r="W82" s="138" t="str">
        <f t="shared" si="27"/>
        <v>"KEY?"</v>
      </c>
      <c r="X82" s="139" t="str">
        <f t="shared" si="28"/>
        <v>KEY?</v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>//</v>
      </c>
      <c r="AC82" s="113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4136</v>
      </c>
      <c r="D83" s="60" t="s">
        <v>7</v>
      </c>
      <c r="E83" s="66" t="s">
        <v>337</v>
      </c>
      <c r="F83" s="66" t="s">
        <v>337</v>
      </c>
      <c r="G83" s="65">
        <v>0</v>
      </c>
      <c r="H83" s="65">
        <v>0</v>
      </c>
      <c r="I83" s="66" t="s">
        <v>3</v>
      </c>
      <c r="J83" s="66" t="s">
        <v>1597</v>
      </c>
      <c r="K83" s="67" t="s">
        <v>4709</v>
      </c>
      <c r="L83" s="68"/>
      <c r="M83" s="64" t="s">
        <v>2102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4" t="s">
        <v>2985</v>
      </c>
      <c r="U83" s="72" t="s">
        <v>2489</v>
      </c>
      <c r="V83" s="72" t="s">
        <v>2489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4137</v>
      </c>
      <c r="D84" s="71" t="s">
        <v>3268</v>
      </c>
      <c r="E84" s="66" t="s">
        <v>1470</v>
      </c>
      <c r="F84" s="66" t="s">
        <v>1470</v>
      </c>
      <c r="G84" s="65">
        <v>0</v>
      </c>
      <c r="H84" s="65">
        <v>0</v>
      </c>
      <c r="I84" s="66" t="s">
        <v>3</v>
      </c>
      <c r="J84" s="66" t="s">
        <v>1597</v>
      </c>
      <c r="K84" s="67" t="s">
        <v>4709</v>
      </c>
      <c r="L84" s="73" t="s">
        <v>335</v>
      </c>
      <c r="M84" s="64" t="s">
        <v>2134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4" t="s">
        <v>2984</v>
      </c>
      <c r="U84" s="72" t="s">
        <v>2489</v>
      </c>
      <c r="V84" s="72" t="s">
        <v>2489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4138</v>
      </c>
      <c r="D85" s="60" t="s">
        <v>7</v>
      </c>
      <c r="E85" s="66" t="s">
        <v>362</v>
      </c>
      <c r="F85" s="66" t="s">
        <v>362</v>
      </c>
      <c r="G85" s="65">
        <v>0</v>
      </c>
      <c r="H85" s="65">
        <v>0</v>
      </c>
      <c r="I85" s="66" t="s">
        <v>3</v>
      </c>
      <c r="J85" s="66" t="s">
        <v>1597</v>
      </c>
      <c r="K85" s="67" t="s">
        <v>4709</v>
      </c>
      <c r="L85" s="68"/>
      <c r="M85" s="64" t="s">
        <v>2135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4" t="s">
        <v>2984</v>
      </c>
      <c r="U85" s="72" t="s">
        <v>2489</v>
      </c>
      <c r="V85" s="72" t="s">
        <v>2489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4139</v>
      </c>
      <c r="D86" s="71" t="s">
        <v>3268</v>
      </c>
      <c r="E86" s="66" t="s">
        <v>1219</v>
      </c>
      <c r="F86" s="66" t="s">
        <v>17</v>
      </c>
      <c r="G86" s="65">
        <v>0</v>
      </c>
      <c r="H86" s="65">
        <v>0</v>
      </c>
      <c r="I86" s="66" t="s">
        <v>3</v>
      </c>
      <c r="J86" s="66" t="s">
        <v>1597</v>
      </c>
      <c r="K86" s="67" t="s">
        <v>4709</v>
      </c>
      <c r="L86" s="60" t="s">
        <v>18</v>
      </c>
      <c r="M86" s="64" t="s">
        <v>1637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4" t="s">
        <v>2984</v>
      </c>
      <c r="U86" s="72" t="s">
        <v>2489</v>
      </c>
      <c r="V86" s="72" t="s">
        <v>2489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4140</v>
      </c>
      <c r="D87" s="60" t="s">
        <v>7</v>
      </c>
      <c r="E87" s="66" t="s">
        <v>19</v>
      </c>
      <c r="F87" s="66" t="s">
        <v>19</v>
      </c>
      <c r="G87" s="65">
        <v>0</v>
      </c>
      <c r="H87" s="65">
        <v>0</v>
      </c>
      <c r="I87" s="66" t="s">
        <v>3</v>
      </c>
      <c r="J87" s="66" t="s">
        <v>1597</v>
      </c>
      <c r="K87" s="67" t="s">
        <v>4709</v>
      </c>
      <c r="L87" s="65"/>
      <c r="M87" s="64" t="s">
        <v>1638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4" t="s">
        <v>2984</v>
      </c>
      <c r="U87" s="72" t="s">
        <v>2489</v>
      </c>
      <c r="V87" s="72" t="s">
        <v>3226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4141</v>
      </c>
      <c r="D88" s="71" t="s">
        <v>3268</v>
      </c>
      <c r="E88" s="66" t="s">
        <v>1220</v>
      </c>
      <c r="F88" s="66" t="s">
        <v>20</v>
      </c>
      <c r="G88" s="65">
        <v>0</v>
      </c>
      <c r="H88" s="65">
        <v>0</v>
      </c>
      <c r="I88" s="66" t="s">
        <v>3</v>
      </c>
      <c r="J88" s="66" t="s">
        <v>1597</v>
      </c>
      <c r="K88" s="67" t="s">
        <v>4709</v>
      </c>
      <c r="L88" s="60" t="s">
        <v>18</v>
      </c>
      <c r="M88" s="64" t="s">
        <v>1639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4" t="s">
        <v>2984</v>
      </c>
      <c r="U88" s="72" t="s">
        <v>2489</v>
      </c>
      <c r="V88" s="72" t="s">
        <v>2489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4142</v>
      </c>
      <c r="D89" s="60" t="s">
        <v>7</v>
      </c>
      <c r="E89" s="66" t="s">
        <v>22</v>
      </c>
      <c r="F89" s="66" t="s">
        <v>22</v>
      </c>
      <c r="G89" s="65">
        <v>0</v>
      </c>
      <c r="H89" s="65">
        <v>0</v>
      </c>
      <c r="I89" s="66" t="s">
        <v>3</v>
      </c>
      <c r="J89" s="66" t="s">
        <v>1597</v>
      </c>
      <c r="K89" s="67" t="s">
        <v>4709</v>
      </c>
      <c r="L89" s="65"/>
      <c r="M89" s="64" t="s">
        <v>1641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4" t="s">
        <v>2984</v>
      </c>
      <c r="U89" s="72" t="s">
        <v>2489</v>
      </c>
      <c r="V89" s="72" t="s">
        <v>3224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4143</v>
      </c>
      <c r="D90" s="71" t="s">
        <v>3268</v>
      </c>
      <c r="E90" s="66" t="s">
        <v>1221</v>
      </c>
      <c r="F90" s="66" t="s">
        <v>21</v>
      </c>
      <c r="G90" s="65">
        <v>0</v>
      </c>
      <c r="H90" s="65">
        <v>0</v>
      </c>
      <c r="I90" s="66" t="s">
        <v>3</v>
      </c>
      <c r="J90" s="66" t="s">
        <v>1597</v>
      </c>
      <c r="K90" s="67" t="s">
        <v>4709</v>
      </c>
      <c r="L90" s="60" t="s">
        <v>18</v>
      </c>
      <c r="M90" s="64" t="s">
        <v>1640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4" t="s">
        <v>2984</v>
      </c>
      <c r="U90" s="72" t="s">
        <v>2489</v>
      </c>
      <c r="V90" s="72" t="s">
        <v>2489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4144</v>
      </c>
      <c r="D91" s="60" t="s">
        <v>7</v>
      </c>
      <c r="E91" s="66" t="s">
        <v>23</v>
      </c>
      <c r="F91" s="66" t="s">
        <v>23</v>
      </c>
      <c r="G91" s="65">
        <v>0</v>
      </c>
      <c r="H91" s="65">
        <v>0</v>
      </c>
      <c r="I91" s="66" t="s">
        <v>3</v>
      </c>
      <c r="J91" s="66" t="s">
        <v>1597</v>
      </c>
      <c r="K91" s="67" t="s">
        <v>4709</v>
      </c>
      <c r="L91" s="74"/>
      <c r="M91" s="64" t="s">
        <v>1642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4" t="s">
        <v>2984</v>
      </c>
      <c r="U91" s="72" t="s">
        <v>2489</v>
      </c>
      <c r="V91" s="72" t="s">
        <v>3225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4145</v>
      </c>
      <c r="D92" s="60" t="s">
        <v>7</v>
      </c>
      <c r="E92" s="66" t="s">
        <v>41</v>
      </c>
      <c r="F92" s="66" t="s">
        <v>41</v>
      </c>
      <c r="G92" s="65">
        <v>0</v>
      </c>
      <c r="H92" s="65">
        <v>0</v>
      </c>
      <c r="I92" s="66" t="s">
        <v>3</v>
      </c>
      <c r="J92" s="66" t="s">
        <v>1597</v>
      </c>
      <c r="K92" s="67" t="s">
        <v>4709</v>
      </c>
      <c r="L92" s="65"/>
      <c r="M92" s="64" t="s">
        <v>1678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4" t="s">
        <v>2985</v>
      </c>
      <c r="U92" s="72" t="s">
        <v>2489</v>
      </c>
      <c r="V92" s="72" t="s">
        <v>2489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4146</v>
      </c>
      <c r="D93" s="60" t="s">
        <v>7</v>
      </c>
      <c r="E93" s="66" t="s">
        <v>1297</v>
      </c>
      <c r="F93" s="66" t="s">
        <v>1297</v>
      </c>
      <c r="G93" s="65">
        <v>0</v>
      </c>
      <c r="H93" s="65">
        <v>0</v>
      </c>
      <c r="I93" s="66" t="s">
        <v>3</v>
      </c>
      <c r="J93" s="66" t="s">
        <v>1597</v>
      </c>
      <c r="K93" s="67" t="s">
        <v>4709</v>
      </c>
      <c r="L93" s="68"/>
      <c r="M93" s="64" t="s">
        <v>1780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4" t="s">
        <v>2489</v>
      </c>
      <c r="U93" s="72" t="s">
        <v>2489</v>
      </c>
      <c r="V93" s="72" t="s">
        <v>2489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4147</v>
      </c>
      <c r="D94" s="60" t="s">
        <v>7</v>
      </c>
      <c r="E94" s="66" t="s">
        <v>1308</v>
      </c>
      <c r="F94" s="66" t="s">
        <v>1308</v>
      </c>
      <c r="G94" s="65">
        <v>0</v>
      </c>
      <c r="H94" s="65">
        <v>0</v>
      </c>
      <c r="I94" s="66" t="s">
        <v>3</v>
      </c>
      <c r="J94" s="66" t="s">
        <v>1597</v>
      </c>
      <c r="K94" s="67" t="s">
        <v>4709</v>
      </c>
      <c r="L94" s="74"/>
      <c r="M94" s="64" t="s">
        <v>1805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4" t="s">
        <v>2489</v>
      </c>
      <c r="U94" s="72" t="s">
        <v>2489</v>
      </c>
      <c r="V94" s="72" t="s">
        <v>2489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4148</v>
      </c>
      <c r="D95" s="60" t="s">
        <v>7</v>
      </c>
      <c r="E95" s="66" t="s">
        <v>1333</v>
      </c>
      <c r="F95" s="66" t="s">
        <v>1333</v>
      </c>
      <c r="G95" s="65">
        <v>0</v>
      </c>
      <c r="H95" s="65">
        <v>0</v>
      </c>
      <c r="I95" s="66" t="s">
        <v>3</v>
      </c>
      <c r="J95" s="66" t="s">
        <v>1597</v>
      </c>
      <c r="K95" s="67" t="s">
        <v>4709</v>
      </c>
      <c r="L95" s="65"/>
      <c r="M95" s="64" t="s">
        <v>1874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4" t="s">
        <v>2489</v>
      </c>
      <c r="U95" s="72" t="s">
        <v>2489</v>
      </c>
      <c r="V95" s="72" t="s">
        <v>2489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4149</v>
      </c>
      <c r="D96" s="60" t="s">
        <v>2531</v>
      </c>
      <c r="E96" s="66" t="s">
        <v>1263</v>
      </c>
      <c r="F96" s="66" t="s">
        <v>1263</v>
      </c>
      <c r="G96" s="65">
        <v>0</v>
      </c>
      <c r="H96" s="65">
        <v>99</v>
      </c>
      <c r="I96" s="66" t="s">
        <v>3</v>
      </c>
      <c r="J96" s="66" t="s">
        <v>1597</v>
      </c>
      <c r="K96" s="67" t="s">
        <v>4709</v>
      </c>
      <c r="L96" s="68"/>
      <c r="M96" s="64" t="s">
        <v>1716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4" t="s">
        <v>2985</v>
      </c>
      <c r="U96" s="72" t="s">
        <v>2489</v>
      </c>
      <c r="V96" s="72" t="s">
        <v>2489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4150</v>
      </c>
      <c r="D97" s="60" t="s">
        <v>2531</v>
      </c>
      <c r="E97" s="66" t="s">
        <v>4711</v>
      </c>
      <c r="F97" s="66" t="s">
        <v>4711</v>
      </c>
      <c r="G97" s="65">
        <v>0</v>
      </c>
      <c r="H97" s="65">
        <v>99</v>
      </c>
      <c r="I97" s="66" t="s">
        <v>3</v>
      </c>
      <c r="J97" s="66" t="s">
        <v>1597</v>
      </c>
      <c r="K97" s="67" t="s">
        <v>4709</v>
      </c>
      <c r="L97" s="68"/>
      <c r="M97" s="64" t="s">
        <v>1834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4" t="s">
        <v>2985</v>
      </c>
      <c r="U97" s="72" t="s">
        <v>2489</v>
      </c>
      <c r="V97" s="72" t="s">
        <v>2489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4151</v>
      </c>
      <c r="D98" s="60" t="s">
        <v>7</v>
      </c>
      <c r="E98" s="66" t="s">
        <v>153</v>
      </c>
      <c r="F98" s="66" t="s">
        <v>153</v>
      </c>
      <c r="G98" s="65">
        <v>0</v>
      </c>
      <c r="H98" s="65">
        <v>0</v>
      </c>
      <c r="I98" s="66" t="s">
        <v>3</v>
      </c>
      <c r="J98" s="66" t="s">
        <v>1597</v>
      </c>
      <c r="K98" s="67" t="s">
        <v>4709</v>
      </c>
      <c r="L98" s="68"/>
      <c r="M98" s="64" t="s">
        <v>1840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4" t="s">
        <v>2985</v>
      </c>
      <c r="U98" s="72" t="s">
        <v>2489</v>
      </c>
      <c r="V98" s="72" t="s">
        <v>2489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4152</v>
      </c>
      <c r="D99" s="60" t="s">
        <v>7</v>
      </c>
      <c r="E99" s="66" t="s">
        <v>112</v>
      </c>
      <c r="F99" s="66" t="s">
        <v>112</v>
      </c>
      <c r="G99" s="65">
        <v>0</v>
      </c>
      <c r="H99" s="65">
        <v>0</v>
      </c>
      <c r="I99" s="66" t="s">
        <v>3</v>
      </c>
      <c r="J99" s="66" t="s">
        <v>1597</v>
      </c>
      <c r="K99" s="67" t="s">
        <v>4709</v>
      </c>
      <c r="L99" s="68"/>
      <c r="M99" s="64" t="s">
        <v>1781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4" t="s">
        <v>2489</v>
      </c>
      <c r="U99" s="72" t="s">
        <v>2489</v>
      </c>
      <c r="V99" s="72" t="s">
        <v>2489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4153</v>
      </c>
      <c r="D100" s="60" t="s">
        <v>1158</v>
      </c>
      <c r="E100" s="66" t="s">
        <v>1530</v>
      </c>
      <c r="F100" s="66" t="s">
        <v>1530</v>
      </c>
      <c r="G100" s="70">
        <v>0</v>
      </c>
      <c r="H100" s="70">
        <v>0</v>
      </c>
      <c r="I100" s="66" t="s">
        <v>3</v>
      </c>
      <c r="J100" s="66" t="s">
        <v>1597</v>
      </c>
      <c r="K100" s="67" t="s">
        <v>4709</v>
      </c>
      <c r="L100" s="68"/>
      <c r="M100" s="64" t="s">
        <v>1158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4" t="s">
        <v>2985</v>
      </c>
      <c r="U100" s="72" t="s">
        <v>2489</v>
      </c>
      <c r="V100" s="72" t="s">
        <v>2489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4154</v>
      </c>
      <c r="D101" s="60" t="s">
        <v>447</v>
      </c>
      <c r="E101" s="66" t="s">
        <v>1532</v>
      </c>
      <c r="F101" s="66" t="s">
        <v>1532</v>
      </c>
      <c r="G101" s="70">
        <v>0</v>
      </c>
      <c r="H101" s="70">
        <v>0</v>
      </c>
      <c r="I101" s="66" t="s">
        <v>3</v>
      </c>
      <c r="J101" s="66" t="s">
        <v>1597</v>
      </c>
      <c r="K101" s="67" t="s">
        <v>4709</v>
      </c>
      <c r="L101" s="68"/>
      <c r="M101" s="64" t="s">
        <v>447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4" t="s">
        <v>2985</v>
      </c>
      <c r="U101" s="72" t="s">
        <v>2489</v>
      </c>
      <c r="V101" s="72" t="s">
        <v>2489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4155</v>
      </c>
      <c r="D102" s="71" t="s">
        <v>3269</v>
      </c>
      <c r="E102" s="66" t="s">
        <v>1531</v>
      </c>
      <c r="F102" s="66" t="s">
        <v>1531</v>
      </c>
      <c r="G102" s="70">
        <v>0</v>
      </c>
      <c r="H102" s="70">
        <v>0</v>
      </c>
      <c r="I102" s="66" t="s">
        <v>3</v>
      </c>
      <c r="J102" s="66" t="s">
        <v>1597</v>
      </c>
      <c r="K102" s="67" t="s">
        <v>4709</v>
      </c>
      <c r="L102" s="60" t="s">
        <v>446</v>
      </c>
      <c r="M102" s="64" t="s">
        <v>445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4" t="s">
        <v>2985</v>
      </c>
      <c r="U102" s="72" t="s">
        <v>2489</v>
      </c>
      <c r="V102" s="72" t="s">
        <v>2489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4156</v>
      </c>
      <c r="D103" s="60" t="s">
        <v>449</v>
      </c>
      <c r="E103" s="66" t="s">
        <v>450</v>
      </c>
      <c r="F103" s="66" t="s">
        <v>450</v>
      </c>
      <c r="G103" s="75">
        <v>0</v>
      </c>
      <c r="H103" s="75">
        <v>0</v>
      </c>
      <c r="I103" s="66" t="s">
        <v>3</v>
      </c>
      <c r="J103" s="66" t="s">
        <v>1597</v>
      </c>
      <c r="K103" s="67" t="s">
        <v>4709</v>
      </c>
      <c r="L103" s="68"/>
      <c r="M103" s="64" t="s">
        <v>449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4" t="s">
        <v>2985</v>
      </c>
      <c r="U103" s="72" t="s">
        <v>2489</v>
      </c>
      <c r="V103" s="72" t="s">
        <v>2928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4157</v>
      </c>
      <c r="D104" s="71" t="s">
        <v>3270</v>
      </c>
      <c r="E104" s="66" t="s">
        <v>887</v>
      </c>
      <c r="F104" s="66" t="s">
        <v>887</v>
      </c>
      <c r="G104" s="70">
        <v>0</v>
      </c>
      <c r="H104" s="70">
        <v>0</v>
      </c>
      <c r="I104" s="66" t="s">
        <v>3</v>
      </c>
      <c r="J104" s="66" t="s">
        <v>1597</v>
      </c>
      <c r="K104" s="67" t="s">
        <v>4709</v>
      </c>
      <c r="L104" s="68"/>
      <c r="M104" s="64" t="s">
        <v>451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4" t="s">
        <v>2985</v>
      </c>
      <c r="U104" s="72" t="s">
        <v>2489</v>
      </c>
      <c r="V104" s="72" t="s">
        <v>2489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4158</v>
      </c>
      <c r="D105" s="60" t="s">
        <v>7</v>
      </c>
      <c r="E105" s="66" t="s">
        <v>145</v>
      </c>
      <c r="F105" s="66" t="s">
        <v>145</v>
      </c>
      <c r="G105" s="65">
        <v>0</v>
      </c>
      <c r="H105" s="65">
        <v>0</v>
      </c>
      <c r="I105" s="66" t="s">
        <v>3</v>
      </c>
      <c r="J105" s="66" t="s">
        <v>1597</v>
      </c>
      <c r="K105" s="67" t="s">
        <v>4709</v>
      </c>
      <c r="L105" s="68"/>
      <c r="M105" s="64" t="s">
        <v>1832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4" t="s">
        <v>2985</v>
      </c>
      <c r="U105" s="72" t="s">
        <v>2489</v>
      </c>
      <c r="V105" s="72" t="s">
        <v>2489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4333</v>
      </c>
      <c r="D106" s="60" t="s">
        <v>3268</v>
      </c>
      <c r="E106" s="66" t="s">
        <v>380</v>
      </c>
      <c r="F106" s="66" t="s">
        <v>380</v>
      </c>
      <c r="G106" s="72">
        <v>0</v>
      </c>
      <c r="H106" s="72">
        <v>0</v>
      </c>
      <c r="I106" s="66" t="s">
        <v>3</v>
      </c>
      <c r="J106" s="66" t="s">
        <v>1597</v>
      </c>
      <c r="K106" s="67" t="s">
        <v>4709</v>
      </c>
      <c r="L106" s="68" t="s">
        <v>2646</v>
      </c>
      <c r="M106" s="64" t="s">
        <v>2163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4" t="s">
        <v>2489</v>
      </c>
      <c r="U106" s="72" t="s">
        <v>2489</v>
      </c>
      <c r="V106" s="72" t="s">
        <v>2489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>//</v>
      </c>
      <c r="AC106" s="113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4160</v>
      </c>
      <c r="D107" s="60" t="s">
        <v>7</v>
      </c>
      <c r="E107" s="66" t="s">
        <v>1362</v>
      </c>
      <c r="F107" s="66" t="s">
        <v>1362</v>
      </c>
      <c r="G107" s="65">
        <v>0</v>
      </c>
      <c r="H107" s="65">
        <v>0</v>
      </c>
      <c r="I107" s="66" t="s">
        <v>3</v>
      </c>
      <c r="J107" s="66" t="s">
        <v>1597</v>
      </c>
      <c r="K107" s="67" t="s">
        <v>4709</v>
      </c>
      <c r="L107" s="68"/>
      <c r="M107" s="64" t="s">
        <v>1923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4" t="s">
        <v>2985</v>
      </c>
      <c r="U107" s="72" t="s">
        <v>2489</v>
      </c>
      <c r="V107" s="72" t="s">
        <v>2489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4161</v>
      </c>
      <c r="D108" s="60" t="s">
        <v>7</v>
      </c>
      <c r="E108" s="66" t="s">
        <v>1359</v>
      </c>
      <c r="F108" s="66" t="s">
        <v>1359</v>
      </c>
      <c r="G108" s="65">
        <v>0</v>
      </c>
      <c r="H108" s="65">
        <v>0</v>
      </c>
      <c r="I108" s="66" t="s">
        <v>3</v>
      </c>
      <c r="J108" s="66" t="s">
        <v>1597</v>
      </c>
      <c r="K108" s="67" t="s">
        <v>4709</v>
      </c>
      <c r="L108" s="68"/>
      <c r="M108" s="64" t="s">
        <v>1913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4" t="s">
        <v>2489</v>
      </c>
      <c r="U108" s="72" t="s">
        <v>2489</v>
      </c>
      <c r="V108" s="72" t="s">
        <v>2489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4162</v>
      </c>
      <c r="D109" s="60" t="s">
        <v>7</v>
      </c>
      <c r="E109" s="66" t="s">
        <v>1361</v>
      </c>
      <c r="F109" s="66" t="s">
        <v>1361</v>
      </c>
      <c r="G109" s="65">
        <v>0</v>
      </c>
      <c r="H109" s="65">
        <v>0</v>
      </c>
      <c r="I109" s="66" t="s">
        <v>3</v>
      </c>
      <c r="J109" s="66" t="s">
        <v>1597</v>
      </c>
      <c r="K109" s="67" t="s">
        <v>4709</v>
      </c>
      <c r="L109" s="68"/>
      <c r="M109" s="64" t="s">
        <v>1918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4" t="s">
        <v>2489</v>
      </c>
      <c r="U109" s="72" t="s">
        <v>2489</v>
      </c>
      <c r="V109" s="72" t="s">
        <v>2489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4163</v>
      </c>
      <c r="D110" s="60" t="s">
        <v>7</v>
      </c>
      <c r="E110" s="66" t="s">
        <v>1546</v>
      </c>
      <c r="F110" s="66" t="s">
        <v>1546</v>
      </c>
      <c r="G110" s="65">
        <v>0</v>
      </c>
      <c r="H110" s="65">
        <v>0</v>
      </c>
      <c r="I110" s="66" t="s">
        <v>3</v>
      </c>
      <c r="J110" s="66" t="s">
        <v>1597</v>
      </c>
      <c r="K110" s="67" t="s">
        <v>4709</v>
      </c>
      <c r="L110" s="68"/>
      <c r="M110" s="64" t="s">
        <v>2309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4" t="s">
        <v>2985</v>
      </c>
      <c r="U110" s="72" t="s">
        <v>2489</v>
      </c>
      <c r="V110" s="72" t="s">
        <v>2915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4164</v>
      </c>
      <c r="D111" s="60" t="s">
        <v>7</v>
      </c>
      <c r="E111" s="66" t="s">
        <v>245</v>
      </c>
      <c r="F111" s="66" t="s">
        <v>245</v>
      </c>
      <c r="G111" s="65">
        <v>0</v>
      </c>
      <c r="H111" s="65">
        <v>0</v>
      </c>
      <c r="I111" s="66" t="s">
        <v>3</v>
      </c>
      <c r="J111" s="66" t="s">
        <v>1597</v>
      </c>
      <c r="K111" s="67" t="s">
        <v>4709</v>
      </c>
      <c r="L111" s="68"/>
      <c r="M111" s="64" t="s">
        <v>1970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4" t="s">
        <v>3014</v>
      </c>
      <c r="U111" s="72" t="s">
        <v>2489</v>
      </c>
      <c r="V111" s="72" t="s">
        <v>2489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4165</v>
      </c>
      <c r="D112" s="60" t="s">
        <v>7</v>
      </c>
      <c r="E112" s="66" t="s">
        <v>1388</v>
      </c>
      <c r="F112" s="66" t="s">
        <v>1388</v>
      </c>
      <c r="G112" s="65">
        <v>0</v>
      </c>
      <c r="H112" s="65">
        <v>0</v>
      </c>
      <c r="I112" s="66" t="s">
        <v>3</v>
      </c>
      <c r="J112" s="66" t="s">
        <v>1597</v>
      </c>
      <c r="K112" s="67" t="s">
        <v>4709</v>
      </c>
      <c r="L112" s="68"/>
      <c r="M112" s="64" t="s">
        <v>1971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4" t="s">
        <v>2985</v>
      </c>
      <c r="U112" s="72" t="s">
        <v>2489</v>
      </c>
      <c r="V112" s="72" t="s">
        <v>2489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4166</v>
      </c>
      <c r="D113" s="60" t="s">
        <v>7</v>
      </c>
      <c r="E113" s="66" t="s">
        <v>394</v>
      </c>
      <c r="F113" s="66" t="s">
        <v>394</v>
      </c>
      <c r="G113" s="65">
        <v>0</v>
      </c>
      <c r="H113" s="65">
        <v>0</v>
      </c>
      <c r="I113" s="66" t="s">
        <v>3</v>
      </c>
      <c r="J113" s="66" t="s">
        <v>1597</v>
      </c>
      <c r="K113" s="67" t="s">
        <v>4709</v>
      </c>
      <c r="L113" s="68"/>
      <c r="M113" s="64" t="s">
        <v>2191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4" t="s">
        <v>2985</v>
      </c>
      <c r="U113" s="72" t="s">
        <v>2489</v>
      </c>
      <c r="V113" s="72" t="s">
        <v>2489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4167</v>
      </c>
      <c r="D114" s="60" t="s">
        <v>7</v>
      </c>
      <c r="E114" s="66" t="s">
        <v>432</v>
      </c>
      <c r="F114" s="66" t="s">
        <v>432</v>
      </c>
      <c r="G114" s="72">
        <v>0</v>
      </c>
      <c r="H114" s="72">
        <v>0</v>
      </c>
      <c r="I114" s="66" t="s">
        <v>1</v>
      </c>
      <c r="J114" s="66" t="s">
        <v>1597</v>
      </c>
      <c r="K114" s="67" t="s">
        <v>4709</v>
      </c>
      <c r="L114" s="68"/>
      <c r="M114" s="64" t="s">
        <v>3755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4" t="s">
        <v>2987</v>
      </c>
      <c r="U114" s="72" t="s">
        <v>2919</v>
      </c>
      <c r="V114" s="72" t="s">
        <v>2489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4168</v>
      </c>
      <c r="D115" s="60" t="s">
        <v>2656</v>
      </c>
      <c r="E115" s="66" t="s">
        <v>42</v>
      </c>
      <c r="F115" s="66" t="s">
        <v>42</v>
      </c>
      <c r="G115" s="65">
        <v>0</v>
      </c>
      <c r="H115" s="65">
        <v>99</v>
      </c>
      <c r="I115" s="66" t="s">
        <v>3</v>
      </c>
      <c r="J115" s="66" t="s">
        <v>1597</v>
      </c>
      <c r="K115" s="67" t="s">
        <v>4709</v>
      </c>
      <c r="L115" s="68"/>
      <c r="M115" s="64" t="s">
        <v>1679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4" t="s">
        <v>2489</v>
      </c>
      <c r="U115" s="72" t="s">
        <v>2489</v>
      </c>
      <c r="V115" s="72" t="s">
        <v>2489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>//</v>
      </c>
      <c r="AC115" s="113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4169</v>
      </c>
      <c r="D116" s="60" t="s">
        <v>2656</v>
      </c>
      <c r="E116" s="66" t="s">
        <v>330</v>
      </c>
      <c r="F116" s="66" t="s">
        <v>330</v>
      </c>
      <c r="G116" s="65">
        <v>0</v>
      </c>
      <c r="H116" s="65">
        <v>99</v>
      </c>
      <c r="I116" s="66" t="s">
        <v>3</v>
      </c>
      <c r="J116" s="66" t="s">
        <v>1597</v>
      </c>
      <c r="K116" s="67" t="s">
        <v>4709</v>
      </c>
      <c r="L116" s="68"/>
      <c r="M116" s="64" t="s">
        <v>2096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4" t="s">
        <v>2489</v>
      </c>
      <c r="U116" s="72" t="s">
        <v>2489</v>
      </c>
      <c r="V116" s="72" t="s">
        <v>2489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>//</v>
      </c>
      <c r="AC116" s="113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4170</v>
      </c>
      <c r="D117" s="60" t="s">
        <v>2656</v>
      </c>
      <c r="E117" s="66" t="s">
        <v>107</v>
      </c>
      <c r="F117" s="66" t="s">
        <v>107</v>
      </c>
      <c r="G117" s="65">
        <v>0</v>
      </c>
      <c r="H117" s="65">
        <v>99</v>
      </c>
      <c r="I117" s="66" t="s">
        <v>3</v>
      </c>
      <c r="J117" s="66" t="s">
        <v>1597</v>
      </c>
      <c r="K117" s="67" t="s">
        <v>4709</v>
      </c>
      <c r="L117" s="68"/>
      <c r="M117" s="64" t="s">
        <v>1772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4" t="s">
        <v>2489</v>
      </c>
      <c r="U117" s="72" t="s">
        <v>2489</v>
      </c>
      <c r="V117" s="72" t="s">
        <v>2489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4455</v>
      </c>
      <c r="D118" s="132" t="s">
        <v>7</v>
      </c>
      <c r="E118" s="133" t="s">
        <v>230</v>
      </c>
      <c r="F118" s="133" t="s">
        <v>230</v>
      </c>
      <c r="G118" s="134">
        <v>0</v>
      </c>
      <c r="H118" s="134">
        <v>0</v>
      </c>
      <c r="I118" s="133" t="s">
        <v>3</v>
      </c>
      <c r="J118" s="66" t="s">
        <v>1597</v>
      </c>
      <c r="K118" s="135" t="s">
        <v>4709</v>
      </c>
      <c r="M118" s="18" t="s">
        <v>1950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98</v>
      </c>
      <c r="T118" s="130" t="s">
        <v>2489</v>
      </c>
      <c r="U118" s="134" t="s">
        <v>2489</v>
      </c>
      <c r="V118" s="134" t="s">
        <v>2489</v>
      </c>
      <c r="W118" s="138" t="str">
        <f t="shared" si="27"/>
        <v>"M.SQR?"</v>
      </c>
      <c r="X118" s="139" t="str">
        <f t="shared" si="28"/>
        <v>M.SQR?</v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>//</v>
      </c>
      <c r="AC118" s="113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4455</v>
      </c>
      <c r="D119" s="60" t="s">
        <v>7</v>
      </c>
      <c r="E119" s="146" t="s">
        <v>4554</v>
      </c>
      <c r="F119" s="146" t="s">
        <v>4554</v>
      </c>
      <c r="G119" s="77">
        <v>0</v>
      </c>
      <c r="H119" s="77">
        <v>0</v>
      </c>
      <c r="I119" s="66" t="s">
        <v>1</v>
      </c>
      <c r="J119" s="66" t="s">
        <v>1597</v>
      </c>
      <c r="K119" s="67" t="s">
        <v>4544</v>
      </c>
      <c r="L119" s="68" t="s">
        <v>4712</v>
      </c>
      <c r="M119" s="64" t="s">
        <v>4560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4365</v>
      </c>
      <c r="D120" s="132" t="s">
        <v>1137</v>
      </c>
      <c r="E120" s="133" t="s">
        <v>1535</v>
      </c>
      <c r="F120" s="133" t="s">
        <v>1535</v>
      </c>
      <c r="G120" s="147">
        <v>0</v>
      </c>
      <c r="H120" s="147">
        <v>0</v>
      </c>
      <c r="I120" s="133" t="s">
        <v>3</v>
      </c>
      <c r="J120" s="133" t="s">
        <v>1597</v>
      </c>
      <c r="K120" s="135" t="s">
        <v>4709</v>
      </c>
      <c r="M120" s="18" t="s">
        <v>2284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99</v>
      </c>
      <c r="T120" s="130" t="s">
        <v>2984</v>
      </c>
      <c r="U120" s="134" t="s">
        <v>2489</v>
      </c>
      <c r="V120" s="134" t="s">
        <v>2489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4365</v>
      </c>
      <c r="D121" s="132" t="s">
        <v>1138</v>
      </c>
      <c r="E121" s="133" t="s">
        <v>453</v>
      </c>
      <c r="F121" s="133" t="s">
        <v>453</v>
      </c>
      <c r="G121" s="147">
        <v>0</v>
      </c>
      <c r="H121" s="147">
        <v>0</v>
      </c>
      <c r="I121" s="133" t="s">
        <v>3</v>
      </c>
      <c r="J121" s="133" t="s">
        <v>1597</v>
      </c>
      <c r="K121" s="135" t="s">
        <v>4709</v>
      </c>
      <c r="M121" s="18" t="s">
        <v>2285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100</v>
      </c>
      <c r="T121" s="130" t="s">
        <v>2984</v>
      </c>
      <c r="U121" s="134" t="s">
        <v>2489</v>
      </c>
      <c r="V121" s="134" t="s">
        <v>2489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4365</v>
      </c>
      <c r="D122" s="132" t="s">
        <v>1139</v>
      </c>
      <c r="E122" s="133" t="s">
        <v>454</v>
      </c>
      <c r="F122" s="133" t="s">
        <v>454</v>
      </c>
      <c r="G122" s="147">
        <v>0</v>
      </c>
      <c r="H122" s="147">
        <v>0</v>
      </c>
      <c r="I122" s="133" t="s">
        <v>3</v>
      </c>
      <c r="J122" s="133" t="s">
        <v>1597</v>
      </c>
      <c r="K122" s="135" t="s">
        <v>4709</v>
      </c>
      <c r="M122" s="18" t="s">
        <v>2286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101</v>
      </c>
      <c r="T122" s="130" t="s">
        <v>2984</v>
      </c>
      <c r="U122" s="134" t="s">
        <v>2489</v>
      </c>
      <c r="V122" s="134" t="s">
        <v>2489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4365</v>
      </c>
      <c r="D123" s="132" t="s">
        <v>1144</v>
      </c>
      <c r="E123" s="133" t="s">
        <v>459</v>
      </c>
      <c r="F123" s="133" t="s">
        <v>459</v>
      </c>
      <c r="G123" s="134">
        <v>0</v>
      </c>
      <c r="H123" s="134">
        <v>0</v>
      </c>
      <c r="I123" s="133" t="s">
        <v>3</v>
      </c>
      <c r="J123" s="133" t="s">
        <v>1597</v>
      </c>
      <c r="K123" s="135" t="s">
        <v>4709</v>
      </c>
      <c r="M123" s="18" t="s">
        <v>2290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102</v>
      </c>
      <c r="T123" s="130" t="s">
        <v>2984</v>
      </c>
      <c r="U123" s="134" t="s">
        <v>2489</v>
      </c>
      <c r="V123" s="134" t="s">
        <v>2489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4365</v>
      </c>
      <c r="D124" s="148" t="s">
        <v>1146</v>
      </c>
      <c r="E124" s="133" t="s">
        <v>1540</v>
      </c>
      <c r="F124" s="133" t="s">
        <v>1540</v>
      </c>
      <c r="G124" s="134">
        <v>0</v>
      </c>
      <c r="H124" s="134">
        <v>0</v>
      </c>
      <c r="I124" s="133" t="s">
        <v>3</v>
      </c>
      <c r="J124" s="133" t="s">
        <v>1597</v>
      </c>
      <c r="K124" s="135" t="s">
        <v>4709</v>
      </c>
      <c r="L124" s="132"/>
      <c r="M124" s="18" t="s">
        <v>2292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103</v>
      </c>
      <c r="T124" s="130" t="s">
        <v>2984</v>
      </c>
      <c r="U124" s="134" t="s">
        <v>2489</v>
      </c>
      <c r="V124" s="134" t="s">
        <v>2489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4269</v>
      </c>
      <c r="D125" s="132" t="s">
        <v>7</v>
      </c>
      <c r="E125" s="133" t="s">
        <v>1274</v>
      </c>
      <c r="F125" s="133" t="s">
        <v>1274</v>
      </c>
      <c r="G125" s="134">
        <v>0</v>
      </c>
      <c r="H125" s="134">
        <v>0</v>
      </c>
      <c r="I125" s="133" t="s">
        <v>3</v>
      </c>
      <c r="J125" s="133" t="s">
        <v>1597</v>
      </c>
      <c r="K125" s="135" t="s">
        <v>4709</v>
      </c>
      <c r="M125" s="18" t="s">
        <v>1733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104</v>
      </c>
      <c r="T125" s="130" t="s">
        <v>2984</v>
      </c>
      <c r="U125" s="134" t="s">
        <v>2489</v>
      </c>
      <c r="V125" s="134" t="s">
        <v>2489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4304</v>
      </c>
      <c r="D126" s="132" t="s">
        <v>7</v>
      </c>
      <c r="E126" s="133" t="s">
        <v>1439</v>
      </c>
      <c r="F126" s="133" t="s">
        <v>1439</v>
      </c>
      <c r="G126" s="134">
        <v>0</v>
      </c>
      <c r="H126" s="134">
        <v>0</v>
      </c>
      <c r="I126" s="133" t="s">
        <v>3</v>
      </c>
      <c r="J126" s="133" t="s">
        <v>1597</v>
      </c>
      <c r="K126" s="135" t="s">
        <v>4709</v>
      </c>
      <c r="M126" s="18" t="s">
        <v>2067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105</v>
      </c>
      <c r="T126" s="130" t="s">
        <v>2984</v>
      </c>
      <c r="U126" s="134" t="s">
        <v>2489</v>
      </c>
      <c r="V126" s="134" t="s">
        <v>2489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4301</v>
      </c>
      <c r="D127" s="148" t="s">
        <v>7</v>
      </c>
      <c r="E127" s="142" t="s">
        <v>1431</v>
      </c>
      <c r="F127" s="142" t="s">
        <v>1431</v>
      </c>
      <c r="G127" s="134">
        <v>0</v>
      </c>
      <c r="H127" s="134">
        <v>0</v>
      </c>
      <c r="I127" s="133" t="s">
        <v>3</v>
      </c>
      <c r="J127" s="133" t="s">
        <v>1597</v>
      </c>
      <c r="K127" s="135" t="s">
        <v>4709</v>
      </c>
      <c r="M127" s="18" t="s">
        <v>2053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106</v>
      </c>
      <c r="T127" s="130" t="s">
        <v>2985</v>
      </c>
      <c r="U127" s="134" t="s">
        <v>2489</v>
      </c>
      <c r="V127" s="134" t="s">
        <v>2489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4213</v>
      </c>
      <c r="D128" s="132" t="s">
        <v>7</v>
      </c>
      <c r="E128" s="133" t="s">
        <v>1393</v>
      </c>
      <c r="F128" s="133" t="s">
        <v>1393</v>
      </c>
      <c r="G128" s="137">
        <v>0</v>
      </c>
      <c r="H128" s="137">
        <v>0</v>
      </c>
      <c r="I128" s="133" t="s">
        <v>3</v>
      </c>
      <c r="J128" s="133" t="s">
        <v>1597</v>
      </c>
      <c r="K128" s="135" t="s">
        <v>4709</v>
      </c>
      <c r="M128" s="18" t="s">
        <v>3768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107</v>
      </c>
      <c r="T128" s="130" t="s">
        <v>2986</v>
      </c>
      <c r="U128" s="134" t="s">
        <v>2489</v>
      </c>
      <c r="V128" s="134" t="s">
        <v>2489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4214</v>
      </c>
      <c r="D129" s="132" t="s">
        <v>7</v>
      </c>
      <c r="E129" s="133" t="s">
        <v>1218</v>
      </c>
      <c r="F129" s="133" t="s">
        <v>1218</v>
      </c>
      <c r="G129" s="137">
        <v>0</v>
      </c>
      <c r="H129" s="137">
        <v>0</v>
      </c>
      <c r="I129" s="133" t="s">
        <v>3</v>
      </c>
      <c r="J129" s="133" t="s">
        <v>1597</v>
      </c>
      <c r="K129" s="135" t="s">
        <v>4709</v>
      </c>
      <c r="M129" s="18" t="s">
        <v>3769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108</v>
      </c>
      <c r="T129" s="130" t="s">
        <v>2986</v>
      </c>
      <c r="U129" s="134" t="s">
        <v>2489</v>
      </c>
      <c r="V129" s="134" t="s">
        <v>2489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4215</v>
      </c>
      <c r="D130" s="132" t="s">
        <v>7</v>
      </c>
      <c r="E130" s="133" t="s">
        <v>249</v>
      </c>
      <c r="F130" s="133" t="s">
        <v>249</v>
      </c>
      <c r="G130" s="137">
        <v>0</v>
      </c>
      <c r="H130" s="137">
        <v>0</v>
      </c>
      <c r="I130" s="133" t="s">
        <v>3</v>
      </c>
      <c r="J130" s="133" t="s">
        <v>1597</v>
      </c>
      <c r="K130" s="135" t="s">
        <v>4709</v>
      </c>
      <c r="M130" s="18" t="s">
        <v>3770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109</v>
      </c>
      <c r="T130" s="130" t="s">
        <v>2986</v>
      </c>
      <c r="U130" s="134" t="s">
        <v>2489</v>
      </c>
      <c r="V130" s="134" t="s">
        <v>2489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4216</v>
      </c>
      <c r="D131" s="132" t="s">
        <v>7</v>
      </c>
      <c r="E131" s="133" t="s">
        <v>1494</v>
      </c>
      <c r="F131" s="133" t="s">
        <v>1494</v>
      </c>
      <c r="G131" s="137">
        <v>0</v>
      </c>
      <c r="H131" s="137">
        <v>0</v>
      </c>
      <c r="I131" s="133" t="s">
        <v>3</v>
      </c>
      <c r="J131" s="133" t="s">
        <v>1597</v>
      </c>
      <c r="K131" s="135" t="s">
        <v>4709</v>
      </c>
      <c r="M131" s="18" t="s">
        <v>3771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110</v>
      </c>
      <c r="T131" s="130" t="s">
        <v>2986</v>
      </c>
      <c r="U131" s="134" t="s">
        <v>2489</v>
      </c>
      <c r="V131" s="134" t="s">
        <v>2489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4341</v>
      </c>
      <c r="D132" s="132" t="s">
        <v>2531</v>
      </c>
      <c r="E132" s="133" t="s">
        <v>1498</v>
      </c>
      <c r="F132" s="133" t="s">
        <v>1498</v>
      </c>
      <c r="G132" s="134">
        <v>0</v>
      </c>
      <c r="H132" s="134">
        <v>99</v>
      </c>
      <c r="I132" s="133" t="s">
        <v>3</v>
      </c>
      <c r="J132" s="133" t="s">
        <v>1597</v>
      </c>
      <c r="K132" s="135" t="s">
        <v>4709</v>
      </c>
      <c r="M132" s="18" t="s">
        <v>2195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111</v>
      </c>
      <c r="T132" s="130" t="s">
        <v>3009</v>
      </c>
      <c r="U132" s="134" t="s">
        <v>2489</v>
      </c>
      <c r="V132" s="134" t="s">
        <v>2489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2489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2489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4" t="s">
        <v>2489</v>
      </c>
      <c r="U133" s="92" t="s">
        <v>2489</v>
      </c>
      <c r="V133" s="92" t="s">
        <v>2489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2489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2489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4" t="s">
        <v>2489</v>
      </c>
      <c r="U134" s="92" t="s">
        <v>2489</v>
      </c>
      <c r="V134" s="92" t="s">
        <v>2489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3028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4" t="s">
        <v>2489</v>
      </c>
      <c r="U135" s="92" t="s">
        <v>2489</v>
      </c>
      <c r="V135" s="92" t="s">
        <v>2489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3029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4" t="s">
        <v>2489</v>
      </c>
      <c r="U136" s="92" t="s">
        <v>2489</v>
      </c>
      <c r="V136" s="92" t="s">
        <v>2489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4172</v>
      </c>
      <c r="D137" s="60">
        <v>0</v>
      </c>
      <c r="E137" s="66" t="s">
        <v>514</v>
      </c>
      <c r="F137" s="66" t="s">
        <v>514</v>
      </c>
      <c r="G137" s="65">
        <v>0</v>
      </c>
      <c r="H137" s="65">
        <v>0</v>
      </c>
      <c r="I137" s="66" t="s">
        <v>6</v>
      </c>
      <c r="J137" s="66" t="s">
        <v>1597</v>
      </c>
      <c r="K137" s="67" t="s">
        <v>4709</v>
      </c>
      <c r="L137" s="68"/>
      <c r="M137" s="64" t="s">
        <v>1627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4" t="s">
        <v>2489</v>
      </c>
      <c r="U137" s="72" t="s">
        <v>2489</v>
      </c>
      <c r="V137" s="72" t="s">
        <v>2489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4172</v>
      </c>
      <c r="D138" s="60">
        <v>1</v>
      </c>
      <c r="E138" s="66" t="s">
        <v>1211</v>
      </c>
      <c r="F138" s="66" t="s">
        <v>1211</v>
      </c>
      <c r="G138" s="65">
        <v>0</v>
      </c>
      <c r="H138" s="65">
        <v>0</v>
      </c>
      <c r="I138" s="66" t="s">
        <v>6</v>
      </c>
      <c r="J138" s="66" t="s">
        <v>1597</v>
      </c>
      <c r="K138" s="67" t="s">
        <v>4709</v>
      </c>
      <c r="L138" s="68"/>
      <c r="M138" s="64" t="s">
        <v>1628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4" t="s">
        <v>2489</v>
      </c>
      <c r="U138" s="72" t="s">
        <v>2489</v>
      </c>
      <c r="V138" s="72" t="s">
        <v>2489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4172</v>
      </c>
      <c r="D139" s="60">
        <v>2</v>
      </c>
      <c r="E139" s="66" t="s">
        <v>1217</v>
      </c>
      <c r="F139" s="66" t="s">
        <v>1217</v>
      </c>
      <c r="G139" s="65">
        <v>0</v>
      </c>
      <c r="H139" s="65">
        <v>0</v>
      </c>
      <c r="I139" s="66" t="s">
        <v>6</v>
      </c>
      <c r="J139" s="66" t="s">
        <v>1597</v>
      </c>
      <c r="K139" s="67" t="s">
        <v>4709</v>
      </c>
      <c r="L139" s="68"/>
      <c r="M139" s="64" t="s">
        <v>1634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4" t="s">
        <v>2489</v>
      </c>
      <c r="U139" s="72" t="s">
        <v>2489</v>
      </c>
      <c r="V139" s="72" t="s">
        <v>2489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4172</v>
      </c>
      <c r="D140" s="60">
        <v>3</v>
      </c>
      <c r="E140" s="66" t="s">
        <v>1223</v>
      </c>
      <c r="F140" s="66" t="s">
        <v>1223</v>
      </c>
      <c r="G140" s="65">
        <v>0</v>
      </c>
      <c r="H140" s="65">
        <v>0</v>
      </c>
      <c r="I140" s="66" t="s">
        <v>6</v>
      </c>
      <c r="J140" s="66" t="s">
        <v>1597</v>
      </c>
      <c r="K140" s="67" t="s">
        <v>4709</v>
      </c>
      <c r="L140" s="68"/>
      <c r="M140" s="64" t="s">
        <v>1648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4" t="s">
        <v>2489</v>
      </c>
      <c r="U140" s="72" t="s">
        <v>2489</v>
      </c>
      <c r="V140" s="72" t="s">
        <v>2489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4172</v>
      </c>
      <c r="D141" s="60">
        <v>4</v>
      </c>
      <c r="E141" s="66" t="s">
        <v>516</v>
      </c>
      <c r="F141" s="66" t="s">
        <v>516</v>
      </c>
      <c r="G141" s="65">
        <v>0</v>
      </c>
      <c r="H141" s="65">
        <v>0</v>
      </c>
      <c r="I141" s="66" t="s">
        <v>6</v>
      </c>
      <c r="J141" s="66" t="s">
        <v>1597</v>
      </c>
      <c r="K141" s="67" t="s">
        <v>4709</v>
      </c>
      <c r="L141" s="68"/>
      <c r="M141" s="64" t="s">
        <v>1666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4" t="s">
        <v>2987</v>
      </c>
      <c r="U141" s="72" t="s">
        <v>2925</v>
      </c>
      <c r="V141" s="96" t="s">
        <v>2489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4172</v>
      </c>
      <c r="D142" s="60">
        <v>5</v>
      </c>
      <c r="E142" s="66" t="s">
        <v>1232</v>
      </c>
      <c r="F142" s="66" t="s">
        <v>1232</v>
      </c>
      <c r="G142" s="65">
        <v>0</v>
      </c>
      <c r="H142" s="65">
        <v>0</v>
      </c>
      <c r="I142" s="66" t="s">
        <v>6</v>
      </c>
      <c r="J142" s="66" t="s">
        <v>1597</v>
      </c>
      <c r="K142" s="67" t="s">
        <v>4709</v>
      </c>
      <c r="L142" s="68"/>
      <c r="M142" s="64" t="s">
        <v>1667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4" t="s">
        <v>2489</v>
      </c>
      <c r="U142" s="72" t="s">
        <v>2489</v>
      </c>
      <c r="V142" s="72" t="s">
        <v>2489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4172</v>
      </c>
      <c r="D143" s="60">
        <v>6</v>
      </c>
      <c r="E143" s="66" t="s">
        <v>1233</v>
      </c>
      <c r="F143" s="66" t="s">
        <v>1233</v>
      </c>
      <c r="G143" s="65">
        <v>0</v>
      </c>
      <c r="H143" s="65">
        <v>0</v>
      </c>
      <c r="I143" s="66" t="s">
        <v>6</v>
      </c>
      <c r="J143" s="66" t="s">
        <v>1597</v>
      </c>
      <c r="K143" s="67" t="s">
        <v>4709</v>
      </c>
      <c r="L143" s="68"/>
      <c r="M143" s="64" t="s">
        <v>1668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4" t="s">
        <v>2489</v>
      </c>
      <c r="U143" s="72" t="s">
        <v>2489</v>
      </c>
      <c r="V143" s="72" t="s">
        <v>2489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4172</v>
      </c>
      <c r="D144" s="60">
        <v>7</v>
      </c>
      <c r="E144" s="66" t="s">
        <v>518</v>
      </c>
      <c r="F144" s="66" t="s">
        <v>518</v>
      </c>
      <c r="G144" s="65">
        <v>0</v>
      </c>
      <c r="H144" s="65">
        <v>0</v>
      </c>
      <c r="I144" s="66" t="s">
        <v>6</v>
      </c>
      <c r="J144" s="66" t="s">
        <v>1597</v>
      </c>
      <c r="K144" s="67" t="s">
        <v>4709</v>
      </c>
      <c r="L144" s="68"/>
      <c r="M144" s="64" t="s">
        <v>1734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4" t="s">
        <v>2987</v>
      </c>
      <c r="U144" s="72" t="s">
        <v>2925</v>
      </c>
      <c r="V144" s="96" t="s">
        <v>2489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4172</v>
      </c>
      <c r="D145" s="60">
        <v>8</v>
      </c>
      <c r="E145" s="66" t="s">
        <v>1275</v>
      </c>
      <c r="F145" s="66" t="s">
        <v>1275</v>
      </c>
      <c r="G145" s="65">
        <v>0</v>
      </c>
      <c r="H145" s="65">
        <v>0</v>
      </c>
      <c r="I145" s="66" t="s">
        <v>6</v>
      </c>
      <c r="J145" s="66" t="s">
        <v>1597</v>
      </c>
      <c r="K145" s="67" t="s">
        <v>4709</v>
      </c>
      <c r="L145" s="68"/>
      <c r="M145" s="64" t="s">
        <v>1735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4" t="s">
        <v>2489</v>
      </c>
      <c r="U145" s="72" t="s">
        <v>2489</v>
      </c>
      <c r="V145" s="72" t="s">
        <v>2489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4172</v>
      </c>
      <c r="D146" s="60">
        <v>9</v>
      </c>
      <c r="E146" s="66" t="s">
        <v>100</v>
      </c>
      <c r="F146" s="66" t="s">
        <v>100</v>
      </c>
      <c r="G146" s="65">
        <v>0</v>
      </c>
      <c r="H146" s="65">
        <v>0</v>
      </c>
      <c r="I146" s="66" t="s">
        <v>6</v>
      </c>
      <c r="J146" s="66" t="s">
        <v>1597</v>
      </c>
      <c r="K146" s="67" t="s">
        <v>4709</v>
      </c>
      <c r="L146" s="68"/>
      <c r="M146" s="64" t="s">
        <v>1762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4" t="s">
        <v>2489</v>
      </c>
      <c r="U146" s="72" t="s">
        <v>2489</v>
      </c>
      <c r="V146" s="72" t="s">
        <v>2489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4172</v>
      </c>
      <c r="D147" s="60">
        <v>10</v>
      </c>
      <c r="E147" s="66" t="s">
        <v>120</v>
      </c>
      <c r="F147" s="66" t="s">
        <v>120</v>
      </c>
      <c r="G147" s="65">
        <v>0</v>
      </c>
      <c r="H147" s="65">
        <v>0</v>
      </c>
      <c r="I147" s="66" t="s">
        <v>6</v>
      </c>
      <c r="J147" s="66" t="s">
        <v>1597</v>
      </c>
      <c r="K147" s="67" t="s">
        <v>4709</v>
      </c>
      <c r="L147" s="68"/>
      <c r="M147" s="64" t="s">
        <v>1764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4" t="s">
        <v>2489</v>
      </c>
      <c r="U147" s="72" t="s">
        <v>2489</v>
      </c>
      <c r="V147" s="72" t="s">
        <v>2489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4172</v>
      </c>
      <c r="D148" s="60">
        <v>11</v>
      </c>
      <c r="E148" s="66" t="s">
        <v>121</v>
      </c>
      <c r="F148" s="66" t="s">
        <v>121</v>
      </c>
      <c r="G148" s="65">
        <v>0</v>
      </c>
      <c r="H148" s="65">
        <v>0</v>
      </c>
      <c r="I148" s="66" t="s">
        <v>6</v>
      </c>
      <c r="J148" s="66" t="s">
        <v>1597</v>
      </c>
      <c r="K148" s="67" t="s">
        <v>4709</v>
      </c>
      <c r="L148" s="68"/>
      <c r="M148" s="64" t="s">
        <v>1793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4" t="s">
        <v>2489</v>
      </c>
      <c r="U148" s="72" t="s">
        <v>2489</v>
      </c>
      <c r="V148" s="72" t="s">
        <v>2489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4172</v>
      </c>
      <c r="D149" s="60">
        <v>12</v>
      </c>
      <c r="E149" s="66" t="s">
        <v>126</v>
      </c>
      <c r="F149" s="66" t="s">
        <v>126</v>
      </c>
      <c r="G149" s="65">
        <v>0</v>
      </c>
      <c r="H149" s="65">
        <v>0</v>
      </c>
      <c r="I149" s="66" t="s">
        <v>6</v>
      </c>
      <c r="J149" s="66" t="s">
        <v>1597</v>
      </c>
      <c r="K149" s="67" t="s">
        <v>4709</v>
      </c>
      <c r="L149" s="68"/>
      <c r="M149" s="64" t="s">
        <v>1794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4" t="s">
        <v>2489</v>
      </c>
      <c r="U149" s="72" t="s">
        <v>2489</v>
      </c>
      <c r="V149" s="72" t="s">
        <v>2489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4172</v>
      </c>
      <c r="D150" s="60">
        <v>13</v>
      </c>
      <c r="E150" s="66" t="s">
        <v>127</v>
      </c>
      <c r="F150" s="66" t="s">
        <v>127</v>
      </c>
      <c r="G150" s="65">
        <v>0</v>
      </c>
      <c r="H150" s="65">
        <v>0</v>
      </c>
      <c r="I150" s="66" t="s">
        <v>6</v>
      </c>
      <c r="J150" s="66" t="s">
        <v>1597</v>
      </c>
      <c r="K150" s="67" t="s">
        <v>4709</v>
      </c>
      <c r="L150" s="68"/>
      <c r="M150" s="64" t="s">
        <v>1801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4" t="s">
        <v>2489</v>
      </c>
      <c r="U150" s="72" t="s">
        <v>2489</v>
      </c>
      <c r="V150" s="72" t="s">
        <v>2489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4172</v>
      </c>
      <c r="D151" s="60">
        <v>14</v>
      </c>
      <c r="E151" s="66" t="s">
        <v>129</v>
      </c>
      <c r="F151" s="66" t="s">
        <v>129</v>
      </c>
      <c r="G151" s="65">
        <v>0</v>
      </c>
      <c r="H151" s="65">
        <v>0</v>
      </c>
      <c r="I151" s="66" t="s">
        <v>6</v>
      </c>
      <c r="J151" s="66" t="s">
        <v>1597</v>
      </c>
      <c r="K151" s="67" t="s">
        <v>4709</v>
      </c>
      <c r="L151" s="68"/>
      <c r="M151" s="64" t="s">
        <v>1802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4" t="s">
        <v>2489</v>
      </c>
      <c r="U151" s="72" t="s">
        <v>2489</v>
      </c>
      <c r="V151" s="72" t="s">
        <v>2489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4172</v>
      </c>
      <c r="D152" s="60">
        <v>15</v>
      </c>
      <c r="E152" s="66" t="s">
        <v>130</v>
      </c>
      <c r="F152" s="66" t="s">
        <v>130</v>
      </c>
      <c r="G152" s="65">
        <v>0</v>
      </c>
      <c r="H152" s="65">
        <v>0</v>
      </c>
      <c r="I152" s="66" t="s">
        <v>6</v>
      </c>
      <c r="J152" s="66" t="s">
        <v>1597</v>
      </c>
      <c r="K152" s="67" t="s">
        <v>4709</v>
      </c>
      <c r="L152" s="68"/>
      <c r="M152" s="64" t="s">
        <v>1804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4" t="s">
        <v>2987</v>
      </c>
      <c r="U152" s="72" t="s">
        <v>2925</v>
      </c>
      <c r="V152" s="96" t="s">
        <v>2489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4172</v>
      </c>
      <c r="D153" s="60">
        <v>16</v>
      </c>
      <c r="E153" s="66" t="s">
        <v>133</v>
      </c>
      <c r="F153" s="66" t="s">
        <v>133</v>
      </c>
      <c r="G153" s="65">
        <v>0</v>
      </c>
      <c r="H153" s="65">
        <v>0</v>
      </c>
      <c r="I153" s="66" t="s">
        <v>6</v>
      </c>
      <c r="J153" s="66" t="s">
        <v>1597</v>
      </c>
      <c r="K153" s="67" t="s">
        <v>4709</v>
      </c>
      <c r="L153" s="68"/>
      <c r="M153" s="64" t="s">
        <v>1808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4" t="s">
        <v>2489</v>
      </c>
      <c r="U153" s="72" t="s">
        <v>2489</v>
      </c>
      <c r="V153" s="72" t="s">
        <v>2489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4172</v>
      </c>
      <c r="D154" s="60">
        <v>17</v>
      </c>
      <c r="E154" s="66" t="s">
        <v>137</v>
      </c>
      <c r="F154" s="66" t="s">
        <v>137</v>
      </c>
      <c r="G154" s="65">
        <v>0</v>
      </c>
      <c r="H154" s="65">
        <v>0</v>
      </c>
      <c r="I154" s="66" t="s">
        <v>6</v>
      </c>
      <c r="J154" s="66" t="s">
        <v>1597</v>
      </c>
      <c r="K154" s="67" t="s">
        <v>4709</v>
      </c>
      <c r="L154" s="68"/>
      <c r="M154" s="64" t="s">
        <v>1814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4" t="s">
        <v>2987</v>
      </c>
      <c r="U154" s="95" t="s">
        <v>2925</v>
      </c>
      <c r="V154" s="96" t="s">
        <v>2489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4172</v>
      </c>
      <c r="D155" s="60">
        <v>18</v>
      </c>
      <c r="E155" s="66" t="s">
        <v>138</v>
      </c>
      <c r="F155" s="66" t="s">
        <v>138</v>
      </c>
      <c r="G155" s="72">
        <v>0</v>
      </c>
      <c r="H155" s="72">
        <v>0</v>
      </c>
      <c r="I155" s="66" t="s">
        <v>6</v>
      </c>
      <c r="J155" s="66" t="s">
        <v>1597</v>
      </c>
      <c r="K155" s="67" t="s">
        <v>4709</v>
      </c>
      <c r="L155" s="68"/>
      <c r="M155" s="64" t="s">
        <v>1819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4" t="s">
        <v>2489</v>
      </c>
      <c r="U155" s="72" t="s">
        <v>2489</v>
      </c>
      <c r="V155" s="72" t="s">
        <v>2489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4172</v>
      </c>
      <c r="D156" s="60">
        <v>19</v>
      </c>
      <c r="E156" s="66" t="s">
        <v>143</v>
      </c>
      <c r="F156" s="66" t="s">
        <v>143</v>
      </c>
      <c r="G156" s="65">
        <v>0</v>
      </c>
      <c r="H156" s="65">
        <v>0</v>
      </c>
      <c r="I156" s="66" t="s">
        <v>6</v>
      </c>
      <c r="J156" s="66" t="s">
        <v>1597</v>
      </c>
      <c r="K156" s="67" t="s">
        <v>4709</v>
      </c>
      <c r="L156" s="68"/>
      <c r="M156" s="64" t="s">
        <v>1820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4" t="s">
        <v>2489</v>
      </c>
      <c r="U156" s="72" t="s">
        <v>2489</v>
      </c>
      <c r="V156" s="72" t="s">
        <v>2489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4172</v>
      </c>
      <c r="D157" s="60">
        <v>20</v>
      </c>
      <c r="E157" s="66" t="s">
        <v>165</v>
      </c>
      <c r="F157" s="66" t="s">
        <v>165</v>
      </c>
      <c r="G157" s="65">
        <v>0</v>
      </c>
      <c r="H157" s="65">
        <v>0</v>
      </c>
      <c r="I157" s="66" t="s">
        <v>6</v>
      </c>
      <c r="J157" s="66" t="s">
        <v>1597</v>
      </c>
      <c r="K157" s="67" t="s">
        <v>4709</v>
      </c>
      <c r="L157" s="68"/>
      <c r="M157" s="64" t="s">
        <v>1831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4" t="s">
        <v>2489</v>
      </c>
      <c r="U157" s="72" t="s">
        <v>2489</v>
      </c>
      <c r="V157" s="72" t="s">
        <v>2489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4172</v>
      </c>
      <c r="D158" s="60">
        <v>21</v>
      </c>
      <c r="E158" s="66" t="s">
        <v>175</v>
      </c>
      <c r="F158" s="66" t="s">
        <v>175</v>
      </c>
      <c r="G158" s="65">
        <v>0</v>
      </c>
      <c r="H158" s="65">
        <v>0</v>
      </c>
      <c r="I158" s="66" t="s">
        <v>6</v>
      </c>
      <c r="J158" s="66" t="s">
        <v>1597</v>
      </c>
      <c r="K158" s="67" t="s">
        <v>4709</v>
      </c>
      <c r="L158" s="68"/>
      <c r="M158" s="64" t="s">
        <v>1857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4" t="s">
        <v>2489</v>
      </c>
      <c r="U158" s="72" t="s">
        <v>2489</v>
      </c>
      <c r="V158" s="72" t="s">
        <v>2489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4172</v>
      </c>
      <c r="D159" s="60">
        <v>22</v>
      </c>
      <c r="E159" s="66" t="s">
        <v>198</v>
      </c>
      <c r="F159" s="66" t="s">
        <v>198</v>
      </c>
      <c r="G159" s="65">
        <v>0</v>
      </c>
      <c r="H159" s="65">
        <v>0</v>
      </c>
      <c r="I159" s="66" t="s">
        <v>6</v>
      </c>
      <c r="J159" s="66" t="s">
        <v>1597</v>
      </c>
      <c r="K159" s="67" t="s">
        <v>4709</v>
      </c>
      <c r="L159" s="68"/>
      <c r="M159" s="64" t="s">
        <v>1867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4" t="s">
        <v>2489</v>
      </c>
      <c r="U159" s="72" t="s">
        <v>2489</v>
      </c>
      <c r="V159" s="72" t="s">
        <v>2489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4172</v>
      </c>
      <c r="D160" s="60">
        <v>23</v>
      </c>
      <c r="E160" s="66" t="s">
        <v>202</v>
      </c>
      <c r="F160" s="66" t="s">
        <v>202</v>
      </c>
      <c r="G160" s="65">
        <v>0</v>
      </c>
      <c r="H160" s="65">
        <v>0</v>
      </c>
      <c r="I160" s="66" t="s">
        <v>6</v>
      </c>
      <c r="J160" s="66" t="s">
        <v>1597</v>
      </c>
      <c r="K160" s="67" t="s">
        <v>4709</v>
      </c>
      <c r="L160" s="68"/>
      <c r="M160" s="64" t="s">
        <v>1904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4" t="s">
        <v>2489</v>
      </c>
      <c r="U160" s="72" t="s">
        <v>2489</v>
      </c>
      <c r="V160" s="72" t="s">
        <v>2489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4172</v>
      </c>
      <c r="D161" s="60">
        <v>24</v>
      </c>
      <c r="E161" s="66" t="s">
        <v>206</v>
      </c>
      <c r="F161" s="66" t="s">
        <v>206</v>
      </c>
      <c r="G161" s="65">
        <v>0</v>
      </c>
      <c r="H161" s="65">
        <v>0</v>
      </c>
      <c r="I161" s="66" t="s">
        <v>6</v>
      </c>
      <c r="J161" s="66" t="s">
        <v>1597</v>
      </c>
      <c r="K161" s="67" t="s">
        <v>4709</v>
      </c>
      <c r="L161" s="68"/>
      <c r="M161" s="64" t="s">
        <v>1914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4" t="s">
        <v>2489</v>
      </c>
      <c r="U161" s="72" t="s">
        <v>2489</v>
      </c>
      <c r="V161" s="72" t="s">
        <v>2489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4172</v>
      </c>
      <c r="D162" s="60">
        <v>25</v>
      </c>
      <c r="E162" s="66" t="s">
        <v>207</v>
      </c>
      <c r="F162" s="66" t="s">
        <v>207</v>
      </c>
      <c r="G162" s="65">
        <v>0</v>
      </c>
      <c r="H162" s="65">
        <v>0</v>
      </c>
      <c r="I162" s="66" t="s">
        <v>6</v>
      </c>
      <c r="J162" s="66" t="s">
        <v>1597</v>
      </c>
      <c r="K162" s="67" t="s">
        <v>4709</v>
      </c>
      <c r="L162" s="68"/>
      <c r="M162" s="64" t="s">
        <v>1920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4" t="s">
        <v>2489</v>
      </c>
      <c r="U162" s="72" t="s">
        <v>2489</v>
      </c>
      <c r="V162" s="72" t="s">
        <v>2489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4172</v>
      </c>
      <c r="D163" s="60">
        <v>26</v>
      </c>
      <c r="E163" s="66" t="s">
        <v>208</v>
      </c>
      <c r="F163" s="66" t="s">
        <v>208</v>
      </c>
      <c r="G163" s="65">
        <v>0</v>
      </c>
      <c r="H163" s="65">
        <v>0</v>
      </c>
      <c r="I163" s="66" t="s">
        <v>6</v>
      </c>
      <c r="J163" s="66" t="s">
        <v>1597</v>
      </c>
      <c r="K163" s="67" t="s">
        <v>4709</v>
      </c>
      <c r="L163" s="68"/>
      <c r="M163" s="64" t="s">
        <v>1921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4" t="s">
        <v>2489</v>
      </c>
      <c r="U163" s="72" t="s">
        <v>2489</v>
      </c>
      <c r="V163" s="72" t="s">
        <v>2489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4172</v>
      </c>
      <c r="D164" s="60">
        <v>27</v>
      </c>
      <c r="E164" s="66" t="s">
        <v>210</v>
      </c>
      <c r="F164" s="66" t="s">
        <v>210</v>
      </c>
      <c r="G164" s="65">
        <v>0</v>
      </c>
      <c r="H164" s="65">
        <v>0</v>
      </c>
      <c r="I164" s="66" t="s">
        <v>6</v>
      </c>
      <c r="J164" s="66" t="s">
        <v>1597</v>
      </c>
      <c r="K164" s="67" t="s">
        <v>4709</v>
      </c>
      <c r="L164" s="68"/>
      <c r="M164" s="64" t="s">
        <v>1922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4" t="s">
        <v>2489</v>
      </c>
      <c r="U164" s="72" t="s">
        <v>2489</v>
      </c>
      <c r="V164" s="72" t="s">
        <v>2489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4172</v>
      </c>
      <c r="D165" s="60">
        <v>28</v>
      </c>
      <c r="E165" s="66" t="s">
        <v>211</v>
      </c>
      <c r="F165" s="66" t="s">
        <v>211</v>
      </c>
      <c r="G165" s="65">
        <v>0</v>
      </c>
      <c r="H165" s="65">
        <v>0</v>
      </c>
      <c r="I165" s="66" t="s">
        <v>6</v>
      </c>
      <c r="J165" s="66" t="s">
        <v>1597</v>
      </c>
      <c r="K165" s="67" t="s">
        <v>4709</v>
      </c>
      <c r="L165" s="68"/>
      <c r="M165" s="64" t="s">
        <v>1926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4" t="s">
        <v>2489</v>
      </c>
      <c r="U165" s="72" t="s">
        <v>2489</v>
      </c>
      <c r="V165" s="72" t="s">
        <v>2489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4172</v>
      </c>
      <c r="D166" s="60">
        <v>29</v>
      </c>
      <c r="E166" s="66" t="s">
        <v>212</v>
      </c>
      <c r="F166" s="66" t="s">
        <v>212</v>
      </c>
      <c r="G166" s="65">
        <v>0</v>
      </c>
      <c r="H166" s="65">
        <v>0</v>
      </c>
      <c r="I166" s="66" t="s">
        <v>6</v>
      </c>
      <c r="J166" s="66" t="s">
        <v>1597</v>
      </c>
      <c r="K166" s="67" t="s">
        <v>4709</v>
      </c>
      <c r="L166" s="68"/>
      <c r="M166" s="64" t="s">
        <v>1927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4" t="s">
        <v>2489</v>
      </c>
      <c r="U166" s="72" t="s">
        <v>2489</v>
      </c>
      <c r="V166" s="72" t="s">
        <v>2489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4172</v>
      </c>
      <c r="D167" s="60">
        <v>30</v>
      </c>
      <c r="E167" s="66" t="s">
        <v>213</v>
      </c>
      <c r="F167" s="66" t="s">
        <v>213</v>
      </c>
      <c r="G167" s="65">
        <v>0</v>
      </c>
      <c r="H167" s="65">
        <v>0</v>
      </c>
      <c r="I167" s="66" t="s">
        <v>6</v>
      </c>
      <c r="J167" s="66" t="s">
        <v>1597</v>
      </c>
      <c r="K167" s="67" t="s">
        <v>4709</v>
      </c>
      <c r="L167" s="68"/>
      <c r="M167" s="64" t="s">
        <v>1928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4" t="s">
        <v>2489</v>
      </c>
      <c r="U167" s="72" t="s">
        <v>2489</v>
      </c>
      <c r="V167" s="72" t="s">
        <v>2489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4172</v>
      </c>
      <c r="D168" s="60">
        <v>31</v>
      </c>
      <c r="E168" s="66" t="s">
        <v>214</v>
      </c>
      <c r="F168" s="66" t="s">
        <v>214</v>
      </c>
      <c r="G168" s="65">
        <v>0</v>
      </c>
      <c r="H168" s="65">
        <v>0</v>
      </c>
      <c r="I168" s="66" t="s">
        <v>6</v>
      </c>
      <c r="J168" s="66" t="s">
        <v>1597</v>
      </c>
      <c r="K168" s="67" t="s">
        <v>4709</v>
      </c>
      <c r="L168" s="68"/>
      <c r="M168" s="64" t="s">
        <v>1930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4" t="s">
        <v>2489</v>
      </c>
      <c r="U168" s="72" t="s">
        <v>2489</v>
      </c>
      <c r="V168" s="72" t="s">
        <v>2489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4172</v>
      </c>
      <c r="D169" s="60">
        <v>32</v>
      </c>
      <c r="E169" s="66" t="s">
        <v>220</v>
      </c>
      <c r="F169" s="66" t="s">
        <v>220</v>
      </c>
      <c r="G169" s="65">
        <v>0</v>
      </c>
      <c r="H169" s="65">
        <v>0</v>
      </c>
      <c r="I169" s="66" t="s">
        <v>6</v>
      </c>
      <c r="J169" s="66" t="s">
        <v>1597</v>
      </c>
      <c r="K169" s="67" t="s">
        <v>4709</v>
      </c>
      <c r="L169" s="68"/>
      <c r="M169" s="64" t="s">
        <v>1931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4" t="s">
        <v>2489</v>
      </c>
      <c r="U169" s="72" t="s">
        <v>2489</v>
      </c>
      <c r="V169" s="72" t="s">
        <v>2489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4172</v>
      </c>
      <c r="D170" s="60">
        <v>33</v>
      </c>
      <c r="E170" s="66" t="s">
        <v>237</v>
      </c>
      <c r="F170" s="66" t="s">
        <v>237</v>
      </c>
      <c r="G170" s="65">
        <v>0</v>
      </c>
      <c r="H170" s="65">
        <v>0</v>
      </c>
      <c r="I170" s="66" t="s">
        <v>6</v>
      </c>
      <c r="J170" s="66" t="s">
        <v>1597</v>
      </c>
      <c r="K170" s="67" t="s">
        <v>4709</v>
      </c>
      <c r="L170" s="68"/>
      <c r="M170" s="64" t="s">
        <v>1936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4" t="s">
        <v>2489</v>
      </c>
      <c r="U170" s="72" t="s">
        <v>2489</v>
      </c>
      <c r="V170" s="72" t="s">
        <v>2489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4172</v>
      </c>
      <c r="D171" s="60">
        <v>34</v>
      </c>
      <c r="E171" s="66" t="s">
        <v>238</v>
      </c>
      <c r="F171" s="66" t="s">
        <v>238</v>
      </c>
      <c r="G171" s="65">
        <v>0</v>
      </c>
      <c r="H171" s="65">
        <v>0</v>
      </c>
      <c r="I171" s="66" t="s">
        <v>6</v>
      </c>
      <c r="J171" s="66" t="s">
        <v>1597</v>
      </c>
      <c r="K171" s="67" t="s">
        <v>4709</v>
      </c>
      <c r="L171" s="68"/>
      <c r="M171" s="64" t="s">
        <v>1959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4" t="s">
        <v>2489</v>
      </c>
      <c r="U171" s="72" t="s">
        <v>2489</v>
      </c>
      <c r="V171" s="72" t="s">
        <v>2489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4172</v>
      </c>
      <c r="D172" s="60">
        <v>35</v>
      </c>
      <c r="E172" s="66" t="s">
        <v>239</v>
      </c>
      <c r="F172" s="66" t="s">
        <v>239</v>
      </c>
      <c r="G172" s="65">
        <v>0</v>
      </c>
      <c r="H172" s="65">
        <v>0</v>
      </c>
      <c r="I172" s="66" t="s">
        <v>6</v>
      </c>
      <c r="J172" s="66" t="s">
        <v>1597</v>
      </c>
      <c r="K172" s="67" t="s">
        <v>4709</v>
      </c>
      <c r="L172" s="68"/>
      <c r="M172" s="64" t="s">
        <v>1960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4" t="s">
        <v>2489</v>
      </c>
      <c r="U172" s="72" t="s">
        <v>2489</v>
      </c>
      <c r="V172" s="72" t="s">
        <v>2489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4172</v>
      </c>
      <c r="D173" s="60">
        <v>36</v>
      </c>
      <c r="E173" s="66" t="s">
        <v>240</v>
      </c>
      <c r="F173" s="66" t="s">
        <v>240</v>
      </c>
      <c r="G173" s="65">
        <v>0</v>
      </c>
      <c r="H173" s="65">
        <v>0</v>
      </c>
      <c r="I173" s="66" t="s">
        <v>6</v>
      </c>
      <c r="J173" s="66" t="s">
        <v>1597</v>
      </c>
      <c r="K173" s="67" t="s">
        <v>4709</v>
      </c>
      <c r="L173" s="68"/>
      <c r="M173" s="64" t="s">
        <v>1961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4" t="s">
        <v>2489</v>
      </c>
      <c r="U173" s="72" t="s">
        <v>2489</v>
      </c>
      <c r="V173" s="72" t="s">
        <v>2489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4172</v>
      </c>
      <c r="D174" s="60">
        <v>37</v>
      </c>
      <c r="E174" s="66" t="s">
        <v>252</v>
      </c>
      <c r="F174" s="66" t="s">
        <v>252</v>
      </c>
      <c r="G174" s="65">
        <v>0</v>
      </c>
      <c r="H174" s="65">
        <v>0</v>
      </c>
      <c r="I174" s="66" t="s">
        <v>6</v>
      </c>
      <c r="J174" s="66" t="s">
        <v>1597</v>
      </c>
      <c r="K174" s="67" t="s">
        <v>4709</v>
      </c>
      <c r="L174" s="68"/>
      <c r="M174" s="64" t="s">
        <v>1962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4" t="s">
        <v>2489</v>
      </c>
      <c r="U174" s="72" t="s">
        <v>2489</v>
      </c>
      <c r="V174" s="72" t="s">
        <v>2489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4172</v>
      </c>
      <c r="D175" s="60">
        <v>38</v>
      </c>
      <c r="E175" s="66" t="s">
        <v>277</v>
      </c>
      <c r="F175" s="66" t="s">
        <v>277</v>
      </c>
      <c r="G175" s="65">
        <v>0</v>
      </c>
      <c r="H175" s="65">
        <v>0</v>
      </c>
      <c r="I175" s="66" t="s">
        <v>6</v>
      </c>
      <c r="J175" s="66" t="s">
        <v>1597</v>
      </c>
      <c r="K175" s="67" t="s">
        <v>4709</v>
      </c>
      <c r="L175" s="68"/>
      <c r="M175" s="64" t="s">
        <v>1987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4" t="s">
        <v>2489</v>
      </c>
      <c r="U175" s="72" t="s">
        <v>2489</v>
      </c>
      <c r="V175" s="72" t="s">
        <v>2489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4172</v>
      </c>
      <c r="D176" s="60">
        <v>39</v>
      </c>
      <c r="E176" s="66" t="s">
        <v>290</v>
      </c>
      <c r="F176" s="66" t="s">
        <v>290</v>
      </c>
      <c r="G176" s="65">
        <v>0</v>
      </c>
      <c r="H176" s="65">
        <v>0</v>
      </c>
      <c r="I176" s="66" t="s">
        <v>6</v>
      </c>
      <c r="J176" s="66" t="s">
        <v>1597</v>
      </c>
      <c r="K176" s="67" t="s">
        <v>4709</v>
      </c>
      <c r="L176" s="68"/>
      <c r="M176" s="64" t="s">
        <v>2020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4" t="s">
        <v>2489</v>
      </c>
      <c r="U176" s="72" t="s">
        <v>2489</v>
      </c>
      <c r="V176" s="72" t="s">
        <v>2489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4172</v>
      </c>
      <c r="D177" s="60">
        <v>40</v>
      </c>
      <c r="E177" s="66" t="s">
        <v>296</v>
      </c>
      <c r="F177" s="66" t="s">
        <v>296</v>
      </c>
      <c r="G177" s="65">
        <v>0</v>
      </c>
      <c r="H177" s="65">
        <v>0</v>
      </c>
      <c r="I177" s="66" t="s">
        <v>6</v>
      </c>
      <c r="J177" s="66" t="s">
        <v>1597</v>
      </c>
      <c r="K177" s="67" t="s">
        <v>4709</v>
      </c>
      <c r="L177" s="68"/>
      <c r="M177" s="64" t="s">
        <v>2037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4" t="s">
        <v>2489</v>
      </c>
      <c r="U177" s="72" t="s">
        <v>2489</v>
      </c>
      <c r="V177" s="72" t="s">
        <v>2489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4172</v>
      </c>
      <c r="D178" s="60">
        <v>41</v>
      </c>
      <c r="E178" s="66" t="s">
        <v>298</v>
      </c>
      <c r="F178" s="66" t="s">
        <v>298</v>
      </c>
      <c r="G178" s="65">
        <v>0</v>
      </c>
      <c r="H178" s="65">
        <v>0</v>
      </c>
      <c r="I178" s="66" t="s">
        <v>6</v>
      </c>
      <c r="J178" s="66" t="s">
        <v>1597</v>
      </c>
      <c r="K178" s="67" t="s">
        <v>4709</v>
      </c>
      <c r="L178" s="68"/>
      <c r="M178" s="64" t="s">
        <v>2047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4" t="s">
        <v>2489</v>
      </c>
      <c r="U178" s="72" t="s">
        <v>2489</v>
      </c>
      <c r="V178" s="72" t="s">
        <v>2489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4172</v>
      </c>
      <c r="D179" s="60">
        <v>42</v>
      </c>
      <c r="E179" s="66" t="s">
        <v>307</v>
      </c>
      <c r="F179" s="66" t="s">
        <v>307</v>
      </c>
      <c r="G179" s="65">
        <v>0</v>
      </c>
      <c r="H179" s="65">
        <v>0</v>
      </c>
      <c r="I179" s="66" t="s">
        <v>6</v>
      </c>
      <c r="J179" s="66" t="s">
        <v>1597</v>
      </c>
      <c r="K179" s="67" t="s">
        <v>4709</v>
      </c>
      <c r="L179" s="68"/>
      <c r="M179" s="64" t="s">
        <v>2050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4" t="s">
        <v>2489</v>
      </c>
      <c r="U179" s="72" t="s">
        <v>2489</v>
      </c>
      <c r="V179" s="72" t="s">
        <v>2489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4172</v>
      </c>
      <c r="D180" s="60">
        <v>43</v>
      </c>
      <c r="E180" s="66" t="s">
        <v>308</v>
      </c>
      <c r="F180" s="66" t="s">
        <v>308</v>
      </c>
      <c r="G180" s="65">
        <v>0</v>
      </c>
      <c r="H180" s="65">
        <v>0</v>
      </c>
      <c r="I180" s="66" t="s">
        <v>6</v>
      </c>
      <c r="J180" s="66" t="s">
        <v>1597</v>
      </c>
      <c r="K180" s="67" t="s">
        <v>4709</v>
      </c>
      <c r="L180" s="68"/>
      <c r="M180" s="64" t="s">
        <v>2070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4" t="s">
        <v>2489</v>
      </c>
      <c r="U180" s="72" t="s">
        <v>2489</v>
      </c>
      <c r="V180" s="72" t="s">
        <v>2489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4172</v>
      </c>
      <c r="D181" s="60">
        <v>44</v>
      </c>
      <c r="E181" s="66" t="s">
        <v>309</v>
      </c>
      <c r="F181" s="66" t="s">
        <v>309</v>
      </c>
      <c r="G181" s="72">
        <v>0</v>
      </c>
      <c r="H181" s="72">
        <v>0</v>
      </c>
      <c r="I181" s="66" t="s">
        <v>6</v>
      </c>
      <c r="J181" s="66" t="s">
        <v>1597</v>
      </c>
      <c r="K181" s="67" t="s">
        <v>4709</v>
      </c>
      <c r="L181" s="68"/>
      <c r="M181" s="64" t="s">
        <v>2071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4" t="s">
        <v>2489</v>
      </c>
      <c r="U181" s="72" t="s">
        <v>2489</v>
      </c>
      <c r="V181" s="72" t="s">
        <v>2489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4172</v>
      </c>
      <c r="D182" s="60">
        <v>45</v>
      </c>
      <c r="E182" s="66" t="s">
        <v>310</v>
      </c>
      <c r="F182" s="66" t="s">
        <v>310</v>
      </c>
      <c r="G182" s="65">
        <v>0</v>
      </c>
      <c r="H182" s="65">
        <v>0</v>
      </c>
      <c r="I182" s="66" t="s">
        <v>6</v>
      </c>
      <c r="J182" s="66" t="s">
        <v>1597</v>
      </c>
      <c r="K182" s="67" t="s">
        <v>4709</v>
      </c>
      <c r="L182" s="68"/>
      <c r="M182" s="64" t="s">
        <v>2072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4" t="s">
        <v>2489</v>
      </c>
      <c r="U182" s="72" t="s">
        <v>2489</v>
      </c>
      <c r="V182" s="72" t="s">
        <v>2489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4172</v>
      </c>
      <c r="D183" s="60">
        <v>46</v>
      </c>
      <c r="E183" s="66" t="s">
        <v>313</v>
      </c>
      <c r="F183" s="66" t="s">
        <v>313</v>
      </c>
      <c r="G183" s="65">
        <v>0</v>
      </c>
      <c r="H183" s="65">
        <v>0</v>
      </c>
      <c r="I183" s="66" t="s">
        <v>6</v>
      </c>
      <c r="J183" s="66" t="s">
        <v>1597</v>
      </c>
      <c r="K183" s="67" t="s">
        <v>4709</v>
      </c>
      <c r="L183" s="68"/>
      <c r="M183" s="64" t="s">
        <v>2074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4" t="s">
        <v>2489</v>
      </c>
      <c r="U183" s="72" t="s">
        <v>2489</v>
      </c>
      <c r="V183" s="72" t="s">
        <v>2489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4172</v>
      </c>
      <c r="D184" s="60">
        <v>47</v>
      </c>
      <c r="E184" s="66" t="s">
        <v>318</v>
      </c>
      <c r="F184" s="66" t="s">
        <v>318</v>
      </c>
      <c r="G184" s="65">
        <v>0</v>
      </c>
      <c r="H184" s="65">
        <v>0</v>
      </c>
      <c r="I184" s="66" t="s">
        <v>6</v>
      </c>
      <c r="J184" s="66" t="s">
        <v>1597</v>
      </c>
      <c r="K184" s="67" t="s">
        <v>4709</v>
      </c>
      <c r="L184" s="68"/>
      <c r="M184" s="64" t="s">
        <v>2077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4" t="s">
        <v>2987</v>
      </c>
      <c r="U184" s="72" t="s">
        <v>2489</v>
      </c>
      <c r="V184" s="72" t="s">
        <v>2489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4172</v>
      </c>
      <c r="D185" s="60">
        <v>48</v>
      </c>
      <c r="E185" s="66" t="s">
        <v>329</v>
      </c>
      <c r="F185" s="66" t="s">
        <v>329</v>
      </c>
      <c r="G185" s="65">
        <v>0</v>
      </c>
      <c r="H185" s="65">
        <v>0</v>
      </c>
      <c r="I185" s="66" t="s">
        <v>6</v>
      </c>
      <c r="J185" s="66" t="s">
        <v>1597</v>
      </c>
      <c r="K185" s="67" t="s">
        <v>4709</v>
      </c>
      <c r="L185" s="68"/>
      <c r="M185" s="64" t="s">
        <v>2083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4" t="s">
        <v>2489</v>
      </c>
      <c r="U185" s="72" t="s">
        <v>2489</v>
      </c>
      <c r="V185" s="72" t="s">
        <v>2489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4172</v>
      </c>
      <c r="D186" s="60">
        <v>49</v>
      </c>
      <c r="E186" s="66" t="s">
        <v>331</v>
      </c>
      <c r="F186" s="66" t="s">
        <v>331</v>
      </c>
      <c r="G186" s="65">
        <v>0</v>
      </c>
      <c r="H186" s="65">
        <v>0</v>
      </c>
      <c r="I186" s="66" t="s">
        <v>6</v>
      </c>
      <c r="J186" s="66" t="s">
        <v>1597</v>
      </c>
      <c r="K186" s="67" t="s">
        <v>4709</v>
      </c>
      <c r="L186" s="68"/>
      <c r="M186" s="64" t="s">
        <v>2095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4" t="s">
        <v>2489</v>
      </c>
      <c r="U186" s="72" t="s">
        <v>2489</v>
      </c>
      <c r="V186" s="72" t="s">
        <v>2489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4172</v>
      </c>
      <c r="D187" s="60">
        <v>50</v>
      </c>
      <c r="E187" s="66" t="s">
        <v>361</v>
      </c>
      <c r="F187" s="66" t="s">
        <v>361</v>
      </c>
      <c r="G187" s="65">
        <v>0</v>
      </c>
      <c r="H187" s="65">
        <v>0</v>
      </c>
      <c r="I187" s="66" t="s">
        <v>6</v>
      </c>
      <c r="J187" s="66" t="s">
        <v>1597</v>
      </c>
      <c r="K187" s="67" t="s">
        <v>4709</v>
      </c>
      <c r="L187" s="68"/>
      <c r="M187" s="64" t="s">
        <v>2097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4" t="s">
        <v>2489</v>
      </c>
      <c r="U187" s="72" t="s">
        <v>2489</v>
      </c>
      <c r="V187" s="72" t="s">
        <v>2489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4172</v>
      </c>
      <c r="D188" s="60">
        <v>51</v>
      </c>
      <c r="E188" s="66" t="s">
        <v>370</v>
      </c>
      <c r="F188" s="66" t="s">
        <v>1476</v>
      </c>
      <c r="G188" s="65">
        <v>0</v>
      </c>
      <c r="H188" s="65">
        <v>0</v>
      </c>
      <c r="I188" s="66" t="s">
        <v>6</v>
      </c>
      <c r="J188" s="66" t="s">
        <v>1597</v>
      </c>
      <c r="K188" s="67" t="s">
        <v>4709</v>
      </c>
      <c r="L188" s="68"/>
      <c r="M188" s="64" t="s">
        <v>2133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4" t="s">
        <v>2489</v>
      </c>
      <c r="U188" s="72" t="s">
        <v>2489</v>
      </c>
      <c r="V188" s="72" t="s">
        <v>2489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4172</v>
      </c>
      <c r="D189" s="60">
        <v>52</v>
      </c>
      <c r="E189" s="66" t="s">
        <v>371</v>
      </c>
      <c r="F189" s="66" t="s">
        <v>371</v>
      </c>
      <c r="G189" s="65">
        <v>0</v>
      </c>
      <c r="H189" s="65">
        <v>0</v>
      </c>
      <c r="I189" s="66" t="s">
        <v>6</v>
      </c>
      <c r="J189" s="66" t="s">
        <v>1597</v>
      </c>
      <c r="K189" s="67" t="s">
        <v>4709</v>
      </c>
      <c r="L189" s="68"/>
      <c r="M189" s="64" t="s">
        <v>2146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4" t="s">
        <v>2489</v>
      </c>
      <c r="U189" s="72" t="s">
        <v>2489</v>
      </c>
      <c r="V189" s="72" t="s">
        <v>2489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4172</v>
      </c>
      <c r="D190" s="60">
        <v>53</v>
      </c>
      <c r="E190" s="66" t="s">
        <v>381</v>
      </c>
      <c r="F190" s="66" t="s">
        <v>381</v>
      </c>
      <c r="G190" s="65">
        <v>0</v>
      </c>
      <c r="H190" s="65">
        <v>0</v>
      </c>
      <c r="I190" s="66" t="s">
        <v>6</v>
      </c>
      <c r="J190" s="66" t="s">
        <v>1597</v>
      </c>
      <c r="K190" s="67" t="s">
        <v>4709</v>
      </c>
      <c r="L190" s="68"/>
      <c r="M190" s="64" t="s">
        <v>2147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4" t="s">
        <v>2489</v>
      </c>
      <c r="U190" s="72" t="s">
        <v>2489</v>
      </c>
      <c r="V190" s="72" t="s">
        <v>2489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4172</v>
      </c>
      <c r="D191" s="60">
        <v>54</v>
      </c>
      <c r="E191" s="66" t="s">
        <v>406</v>
      </c>
      <c r="F191" s="66" t="s">
        <v>406</v>
      </c>
      <c r="G191" s="65">
        <v>0</v>
      </c>
      <c r="H191" s="65">
        <v>0</v>
      </c>
      <c r="I191" s="66" t="s">
        <v>6</v>
      </c>
      <c r="J191" s="66" t="s">
        <v>1597</v>
      </c>
      <c r="K191" s="67" t="s">
        <v>4709</v>
      </c>
      <c r="L191" s="68"/>
      <c r="M191" s="64" t="s">
        <v>2164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4" t="s">
        <v>2489</v>
      </c>
      <c r="U191" s="72" t="s">
        <v>2489</v>
      </c>
      <c r="V191" s="72" t="s">
        <v>2489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4172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1597</v>
      </c>
      <c r="K192" s="67" t="s">
        <v>4709</v>
      </c>
      <c r="L192" s="68"/>
      <c r="M192" s="64" t="s">
        <v>2214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4" t="s">
        <v>2489</v>
      </c>
      <c r="U192" s="72" t="s">
        <v>2489</v>
      </c>
      <c r="V192" s="72" t="s">
        <v>2489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4172</v>
      </c>
      <c r="D193" s="60">
        <v>56</v>
      </c>
      <c r="E193" s="66" t="s">
        <v>415</v>
      </c>
      <c r="F193" s="66" t="s">
        <v>415</v>
      </c>
      <c r="G193" s="65">
        <v>0</v>
      </c>
      <c r="H193" s="65">
        <v>0</v>
      </c>
      <c r="I193" s="66" t="s">
        <v>6</v>
      </c>
      <c r="J193" s="66" t="s">
        <v>1597</v>
      </c>
      <c r="K193" s="67" t="s">
        <v>4709</v>
      </c>
      <c r="L193" s="68"/>
      <c r="M193" s="64" t="s">
        <v>2216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4" t="s">
        <v>2489</v>
      </c>
      <c r="U193" s="72" t="s">
        <v>2489</v>
      </c>
      <c r="V193" s="72" t="s">
        <v>2489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4172</v>
      </c>
      <c r="D194" s="60">
        <v>57</v>
      </c>
      <c r="E194" s="66" t="s">
        <v>416</v>
      </c>
      <c r="F194" s="66" t="s">
        <v>416</v>
      </c>
      <c r="G194" s="65">
        <v>0</v>
      </c>
      <c r="H194" s="65">
        <v>0</v>
      </c>
      <c r="I194" s="66" t="s">
        <v>6</v>
      </c>
      <c r="J194" s="66" t="s">
        <v>1597</v>
      </c>
      <c r="K194" s="67" t="s">
        <v>4709</v>
      </c>
      <c r="L194" s="68"/>
      <c r="M194" s="64" t="s">
        <v>2229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4" t="s">
        <v>2489</v>
      </c>
      <c r="U194" s="72" t="s">
        <v>2489</v>
      </c>
      <c r="V194" s="72" t="s">
        <v>2489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4172</v>
      </c>
      <c r="D195" s="60">
        <v>58</v>
      </c>
      <c r="E195" s="66" t="s">
        <v>417</v>
      </c>
      <c r="F195" s="66" t="s">
        <v>417</v>
      </c>
      <c r="G195" s="65">
        <v>0</v>
      </c>
      <c r="H195" s="65">
        <v>0</v>
      </c>
      <c r="I195" s="66" t="s">
        <v>6</v>
      </c>
      <c r="J195" s="66" t="s">
        <v>1597</v>
      </c>
      <c r="K195" s="67" t="s">
        <v>4709</v>
      </c>
      <c r="L195" s="68"/>
      <c r="M195" s="64" t="s">
        <v>2230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4" t="s">
        <v>2489</v>
      </c>
      <c r="U195" s="72" t="s">
        <v>2489</v>
      </c>
      <c r="V195" s="72" t="s">
        <v>2489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4172</v>
      </c>
      <c r="D196" s="60">
        <v>59</v>
      </c>
      <c r="E196" s="66" t="s">
        <v>79</v>
      </c>
      <c r="F196" s="66" t="s">
        <v>79</v>
      </c>
      <c r="G196" s="65">
        <v>0</v>
      </c>
      <c r="H196" s="65">
        <v>0</v>
      </c>
      <c r="I196" s="66" t="s">
        <v>6</v>
      </c>
      <c r="J196" s="66" t="s">
        <v>1597</v>
      </c>
      <c r="K196" s="67" t="s">
        <v>4709</v>
      </c>
      <c r="L196" s="68"/>
      <c r="M196" s="64" t="s">
        <v>2231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4" t="s">
        <v>2489</v>
      </c>
      <c r="U196" s="72" t="s">
        <v>2489</v>
      </c>
      <c r="V196" s="72" t="s">
        <v>2489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4172</v>
      </c>
      <c r="D197" s="60">
        <v>60</v>
      </c>
      <c r="E197" s="66" t="s">
        <v>418</v>
      </c>
      <c r="F197" s="66" t="s">
        <v>418</v>
      </c>
      <c r="G197" s="65">
        <v>0</v>
      </c>
      <c r="H197" s="65">
        <v>0</v>
      </c>
      <c r="I197" s="66" t="s">
        <v>6</v>
      </c>
      <c r="J197" s="66" t="s">
        <v>1597</v>
      </c>
      <c r="K197" s="67" t="s">
        <v>4709</v>
      </c>
      <c r="L197" s="68"/>
      <c r="M197" s="64" t="s">
        <v>2238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4" t="s">
        <v>2489</v>
      </c>
      <c r="U197" s="72" t="s">
        <v>2489</v>
      </c>
      <c r="V197" s="72" t="s">
        <v>2489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4172</v>
      </c>
      <c r="D198" s="60">
        <v>61</v>
      </c>
      <c r="E198" s="66" t="s">
        <v>420</v>
      </c>
      <c r="F198" s="66" t="s">
        <v>420</v>
      </c>
      <c r="G198" s="65">
        <v>0</v>
      </c>
      <c r="H198" s="65">
        <v>0</v>
      </c>
      <c r="I198" s="66" t="s">
        <v>6</v>
      </c>
      <c r="J198" s="66" t="s">
        <v>1597</v>
      </c>
      <c r="K198" s="67" t="s">
        <v>4709</v>
      </c>
      <c r="L198" s="68"/>
      <c r="M198" s="64" t="s">
        <v>2240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4" t="s">
        <v>2489</v>
      </c>
      <c r="U198" s="72" t="s">
        <v>2489</v>
      </c>
      <c r="V198" s="72" t="s">
        <v>2489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4172</v>
      </c>
      <c r="D199" s="60">
        <v>62</v>
      </c>
      <c r="E199" s="66" t="s">
        <v>421</v>
      </c>
      <c r="F199" s="66" t="s">
        <v>421</v>
      </c>
      <c r="G199" s="65">
        <v>0</v>
      </c>
      <c r="H199" s="65">
        <v>0</v>
      </c>
      <c r="I199" s="66" t="s">
        <v>6</v>
      </c>
      <c r="J199" s="66" t="s">
        <v>1597</v>
      </c>
      <c r="K199" s="67" t="s">
        <v>4709</v>
      </c>
      <c r="L199" s="68"/>
      <c r="M199" s="64" t="s">
        <v>2241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4" t="s">
        <v>2489</v>
      </c>
      <c r="U199" s="72" t="s">
        <v>2489</v>
      </c>
      <c r="V199" s="72" t="s">
        <v>2489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4172</v>
      </c>
      <c r="D200" s="60">
        <v>63</v>
      </c>
      <c r="E200" s="66" t="s">
        <v>422</v>
      </c>
      <c r="F200" s="66" t="s">
        <v>422</v>
      </c>
      <c r="G200" s="65">
        <v>0</v>
      </c>
      <c r="H200" s="65">
        <v>0</v>
      </c>
      <c r="I200" s="66" t="s">
        <v>6</v>
      </c>
      <c r="J200" s="66" t="s">
        <v>1597</v>
      </c>
      <c r="K200" s="67" t="s">
        <v>4709</v>
      </c>
      <c r="L200" s="68"/>
      <c r="M200" s="64" t="s">
        <v>2242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4" t="s">
        <v>2489</v>
      </c>
      <c r="U200" s="72" t="s">
        <v>2489</v>
      </c>
      <c r="V200" s="72" t="s">
        <v>2489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4172</v>
      </c>
      <c r="D201" s="60">
        <v>64</v>
      </c>
      <c r="E201" s="66" t="s">
        <v>423</v>
      </c>
      <c r="F201" s="66" t="s">
        <v>423</v>
      </c>
      <c r="G201" s="65">
        <v>0</v>
      </c>
      <c r="H201" s="65">
        <v>0</v>
      </c>
      <c r="I201" s="66" t="s">
        <v>6</v>
      </c>
      <c r="J201" s="66" t="s">
        <v>1597</v>
      </c>
      <c r="K201" s="67" t="s">
        <v>4709</v>
      </c>
      <c r="L201" s="68"/>
      <c r="M201" s="64" t="s">
        <v>2243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4" t="s">
        <v>2987</v>
      </c>
      <c r="U201" s="95" t="s">
        <v>2925</v>
      </c>
      <c r="V201" s="96" t="s">
        <v>2489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4172</v>
      </c>
      <c r="D202" s="60">
        <v>65</v>
      </c>
      <c r="E202" s="66" t="s">
        <v>424</v>
      </c>
      <c r="F202" s="66" t="s">
        <v>424</v>
      </c>
      <c r="G202" s="65">
        <v>0</v>
      </c>
      <c r="H202" s="65">
        <v>0</v>
      </c>
      <c r="I202" s="66" t="s">
        <v>6</v>
      </c>
      <c r="J202" s="66" t="s">
        <v>1597</v>
      </c>
      <c r="K202" s="67" t="s">
        <v>4709</v>
      </c>
      <c r="L202" s="68"/>
      <c r="M202" s="64" t="s">
        <v>2244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4" t="s">
        <v>2489</v>
      </c>
      <c r="U202" s="72" t="s">
        <v>2489</v>
      </c>
      <c r="V202" s="72" t="s">
        <v>2489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4172</v>
      </c>
      <c r="D203" s="60">
        <v>66</v>
      </c>
      <c r="E203" s="66" t="s">
        <v>425</v>
      </c>
      <c r="F203" s="66" t="s">
        <v>425</v>
      </c>
      <c r="G203" s="65">
        <v>0</v>
      </c>
      <c r="H203" s="65">
        <v>0</v>
      </c>
      <c r="I203" s="66" t="s">
        <v>6</v>
      </c>
      <c r="J203" s="66" t="s">
        <v>1597</v>
      </c>
      <c r="K203" s="67" t="s">
        <v>4709</v>
      </c>
      <c r="L203" s="68"/>
      <c r="M203" s="64" t="s">
        <v>2245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4" t="s">
        <v>2489</v>
      </c>
      <c r="U203" s="72" t="s">
        <v>2489</v>
      </c>
      <c r="V203" s="72" t="s">
        <v>2489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4172</v>
      </c>
      <c r="D204" s="60">
        <v>67</v>
      </c>
      <c r="E204" s="66" t="s">
        <v>426</v>
      </c>
      <c r="F204" s="66" t="s">
        <v>426</v>
      </c>
      <c r="G204" s="65">
        <v>0</v>
      </c>
      <c r="H204" s="65">
        <v>0</v>
      </c>
      <c r="I204" s="66" t="s">
        <v>6</v>
      </c>
      <c r="J204" s="66" t="s">
        <v>1597</v>
      </c>
      <c r="K204" s="67" t="s">
        <v>4709</v>
      </c>
      <c r="L204" s="68"/>
      <c r="M204" s="64" t="s">
        <v>2246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4" t="s">
        <v>2489</v>
      </c>
      <c r="U204" s="72" t="s">
        <v>2489</v>
      </c>
      <c r="V204" s="72" t="s">
        <v>2489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4172</v>
      </c>
      <c r="D205" s="60">
        <v>68</v>
      </c>
      <c r="E205" s="66" t="s">
        <v>427</v>
      </c>
      <c r="F205" s="66" t="s">
        <v>427</v>
      </c>
      <c r="G205" s="65">
        <v>0</v>
      </c>
      <c r="H205" s="65">
        <v>0</v>
      </c>
      <c r="I205" s="66" t="s">
        <v>6</v>
      </c>
      <c r="J205" s="66" t="s">
        <v>1597</v>
      </c>
      <c r="K205" s="67" t="s">
        <v>4709</v>
      </c>
      <c r="L205" s="68"/>
      <c r="M205" s="64" t="s">
        <v>2247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4" t="s">
        <v>2489</v>
      </c>
      <c r="U205" s="72" t="s">
        <v>2489</v>
      </c>
      <c r="V205" s="72" t="s">
        <v>2489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4172</v>
      </c>
      <c r="D206" s="60">
        <v>69</v>
      </c>
      <c r="E206" s="66" t="s">
        <v>428</v>
      </c>
      <c r="F206" s="66" t="s">
        <v>428</v>
      </c>
      <c r="G206" s="65">
        <v>0</v>
      </c>
      <c r="H206" s="65">
        <v>0</v>
      </c>
      <c r="I206" s="66" t="s">
        <v>6</v>
      </c>
      <c r="J206" s="66" t="s">
        <v>1597</v>
      </c>
      <c r="K206" s="67" t="s">
        <v>4709</v>
      </c>
      <c r="L206" s="68"/>
      <c r="M206" s="64" t="s">
        <v>2248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4" t="s">
        <v>2489</v>
      </c>
      <c r="U206" s="72" t="s">
        <v>2489</v>
      </c>
      <c r="V206" s="72" t="s">
        <v>2489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4172</v>
      </c>
      <c r="D207" s="60">
        <v>70</v>
      </c>
      <c r="E207" s="66" t="s">
        <v>429</v>
      </c>
      <c r="F207" s="66" t="s">
        <v>429</v>
      </c>
      <c r="G207" s="65">
        <v>0</v>
      </c>
      <c r="H207" s="65">
        <v>0</v>
      </c>
      <c r="I207" s="66" t="s">
        <v>6</v>
      </c>
      <c r="J207" s="66" t="s">
        <v>1597</v>
      </c>
      <c r="K207" s="67" t="s">
        <v>4709</v>
      </c>
      <c r="L207" s="68"/>
      <c r="M207" s="64" t="s">
        <v>2249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4" t="s">
        <v>2489</v>
      </c>
      <c r="U207" s="72" t="s">
        <v>2489</v>
      </c>
      <c r="V207" s="72" t="s">
        <v>2489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4172</v>
      </c>
      <c r="D208" s="60">
        <v>71</v>
      </c>
      <c r="E208" s="66" t="s">
        <v>430</v>
      </c>
      <c r="F208" s="66" t="s">
        <v>430</v>
      </c>
      <c r="G208" s="65">
        <v>0</v>
      </c>
      <c r="H208" s="65">
        <v>0</v>
      </c>
      <c r="I208" s="66" t="s">
        <v>6</v>
      </c>
      <c r="J208" s="66" t="s">
        <v>1597</v>
      </c>
      <c r="K208" s="67" t="s">
        <v>4709</v>
      </c>
      <c r="L208" s="68"/>
      <c r="M208" s="64" t="s">
        <v>2250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4" t="s">
        <v>2489</v>
      </c>
      <c r="U208" s="72" t="s">
        <v>2489</v>
      </c>
      <c r="V208" s="72" t="s">
        <v>2489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4172</v>
      </c>
      <c r="D209" s="60">
        <v>72</v>
      </c>
      <c r="E209" s="66" t="s">
        <v>433</v>
      </c>
      <c r="F209" s="66" t="s">
        <v>433</v>
      </c>
      <c r="G209" s="65">
        <v>0</v>
      </c>
      <c r="H209" s="65">
        <v>0</v>
      </c>
      <c r="I209" s="66" t="s">
        <v>6</v>
      </c>
      <c r="J209" s="66" t="s">
        <v>1597</v>
      </c>
      <c r="K209" s="67" t="s">
        <v>4709</v>
      </c>
      <c r="L209" s="68"/>
      <c r="M209" s="64" t="s">
        <v>2255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4" t="s">
        <v>2489</v>
      </c>
      <c r="U209" s="72" t="s">
        <v>2489</v>
      </c>
      <c r="V209" s="72" t="s">
        <v>2489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4172</v>
      </c>
      <c r="D210" s="60">
        <v>73</v>
      </c>
      <c r="E210" s="66" t="s">
        <v>441</v>
      </c>
      <c r="F210" s="66" t="s">
        <v>441</v>
      </c>
      <c r="G210" s="65">
        <v>0</v>
      </c>
      <c r="H210" s="65">
        <v>0</v>
      </c>
      <c r="I210" s="66" t="s">
        <v>6</v>
      </c>
      <c r="J210" s="66" t="s">
        <v>1597</v>
      </c>
      <c r="K210" s="67" t="s">
        <v>4709</v>
      </c>
      <c r="L210" s="68"/>
      <c r="M210" s="64" t="s">
        <v>2270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4" t="s">
        <v>2987</v>
      </c>
      <c r="U210" s="95" t="s">
        <v>2925</v>
      </c>
      <c r="V210" s="96" t="s">
        <v>2489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4172</v>
      </c>
      <c r="D211" s="60">
        <v>74</v>
      </c>
      <c r="E211" s="66" t="s">
        <v>442</v>
      </c>
      <c r="F211" s="66" t="s">
        <v>442</v>
      </c>
      <c r="G211" s="65">
        <v>0</v>
      </c>
      <c r="H211" s="65">
        <v>0</v>
      </c>
      <c r="I211" s="66" t="s">
        <v>6</v>
      </c>
      <c r="J211" s="66" t="s">
        <v>1597</v>
      </c>
      <c r="K211" s="67" t="s">
        <v>4709</v>
      </c>
      <c r="L211" s="68"/>
      <c r="M211" s="64" t="s">
        <v>2271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4" t="s">
        <v>2489</v>
      </c>
      <c r="U211" s="72" t="s">
        <v>2489</v>
      </c>
      <c r="V211" s="72" t="s">
        <v>2489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4172</v>
      </c>
      <c r="D212" s="60">
        <v>75</v>
      </c>
      <c r="E212" s="66" t="s">
        <v>443</v>
      </c>
      <c r="F212" s="66" t="s">
        <v>443</v>
      </c>
      <c r="G212" s="70">
        <v>0</v>
      </c>
      <c r="H212" s="70">
        <v>0</v>
      </c>
      <c r="I212" s="66" t="s">
        <v>6</v>
      </c>
      <c r="J212" s="66" t="s">
        <v>1597</v>
      </c>
      <c r="K212" s="67" t="s">
        <v>4709</v>
      </c>
      <c r="L212" s="68"/>
      <c r="M212" s="64" t="s">
        <v>2278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4" t="s">
        <v>2489</v>
      </c>
      <c r="U212" s="72" t="s">
        <v>2489</v>
      </c>
      <c r="V212" s="72" t="s">
        <v>2489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4172</v>
      </c>
      <c r="D213" s="60">
        <v>76</v>
      </c>
      <c r="E213" s="66" t="s">
        <v>448</v>
      </c>
      <c r="F213" s="66" t="s">
        <v>448</v>
      </c>
      <c r="G213" s="70">
        <v>0</v>
      </c>
      <c r="H213" s="70">
        <v>0</v>
      </c>
      <c r="I213" s="66" t="s">
        <v>6</v>
      </c>
      <c r="J213" s="66" t="s">
        <v>1597</v>
      </c>
      <c r="K213" s="67" t="s">
        <v>4709</v>
      </c>
      <c r="L213" s="68"/>
      <c r="M213" s="64" t="s">
        <v>2280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4" t="s">
        <v>2985</v>
      </c>
      <c r="U213" s="95" t="s">
        <v>2925</v>
      </c>
      <c r="V213" s="161" t="s">
        <v>4715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4172</v>
      </c>
      <c r="D214" s="60">
        <v>77</v>
      </c>
      <c r="E214" s="66" t="s">
        <v>468</v>
      </c>
      <c r="F214" s="66" t="s">
        <v>468</v>
      </c>
      <c r="G214" s="65">
        <v>0</v>
      </c>
      <c r="H214" s="65">
        <v>0</v>
      </c>
      <c r="I214" s="66" t="s">
        <v>6</v>
      </c>
      <c r="J214" s="66" t="s">
        <v>1597</v>
      </c>
      <c r="K214" s="67" t="s">
        <v>4709</v>
      </c>
      <c r="L214" s="68"/>
      <c r="M214" s="64" t="s">
        <v>2306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7" t="s">
        <v>2987</v>
      </c>
      <c r="U214" s="95" t="s">
        <v>2925</v>
      </c>
      <c r="V214" s="96" t="s">
        <v>4716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4455</v>
      </c>
      <c r="D215" s="60">
        <v>78</v>
      </c>
      <c r="E215" s="66" t="s">
        <v>1538</v>
      </c>
      <c r="F215" s="66" t="s">
        <v>1538</v>
      </c>
      <c r="G215" s="65">
        <v>0</v>
      </c>
      <c r="H215" s="65">
        <v>0</v>
      </c>
      <c r="I215" s="66" t="s">
        <v>1</v>
      </c>
      <c r="J215" s="66" t="s">
        <v>1598</v>
      </c>
      <c r="K215" s="67" t="s">
        <v>4709</v>
      </c>
      <c r="L215" s="68"/>
      <c r="M215" s="64" t="s">
        <v>2330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4" t="s">
        <v>2489</v>
      </c>
      <c r="U215" s="72" t="s">
        <v>2489</v>
      </c>
      <c r="V215" s="72" t="s">
        <v>2489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4172</v>
      </c>
      <c r="D216" s="60" t="s">
        <v>12</v>
      </c>
      <c r="E216" s="66" t="s">
        <v>54</v>
      </c>
      <c r="F216" s="66" t="s">
        <v>54</v>
      </c>
      <c r="G216" s="65">
        <v>0</v>
      </c>
      <c r="H216" s="65">
        <v>215</v>
      </c>
      <c r="I216" s="66" t="s">
        <v>3</v>
      </c>
      <c r="J216" s="66" t="s">
        <v>1597</v>
      </c>
      <c r="K216" s="67" t="s">
        <v>4709</v>
      </c>
      <c r="L216" s="73" t="s">
        <v>3271</v>
      </c>
      <c r="M216" s="64" t="s">
        <v>2548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4" t="s">
        <v>2987</v>
      </c>
      <c r="U216" s="72" t="s">
        <v>2912</v>
      </c>
      <c r="V216" s="72" t="s">
        <v>2489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4455</v>
      </c>
      <c r="D217" s="60" t="s">
        <v>7</v>
      </c>
      <c r="E217" s="76" t="s">
        <v>3272</v>
      </c>
      <c r="F217" s="76" t="s">
        <v>3272</v>
      </c>
      <c r="G217" s="77">
        <v>0</v>
      </c>
      <c r="H217" s="77">
        <v>0</v>
      </c>
      <c r="I217" s="66" t="s">
        <v>28</v>
      </c>
      <c r="J217" s="66" t="s">
        <v>1597</v>
      </c>
      <c r="K217" s="67" t="s">
        <v>4544</v>
      </c>
      <c r="L217" s="68"/>
      <c r="M217" s="64" t="s">
        <v>3756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4" t="s">
        <v>2489</v>
      </c>
      <c r="U217" s="72" t="s">
        <v>2489</v>
      </c>
      <c r="V217" s="72" t="s">
        <v>2489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4455</v>
      </c>
      <c r="D218" s="60" t="s">
        <v>7</v>
      </c>
      <c r="E218" s="76" t="s">
        <v>3273</v>
      </c>
      <c r="F218" s="76" t="s">
        <v>3273</v>
      </c>
      <c r="G218" s="77">
        <v>0</v>
      </c>
      <c r="H218" s="77">
        <v>0</v>
      </c>
      <c r="I218" s="66" t="s">
        <v>28</v>
      </c>
      <c r="J218" s="66" t="s">
        <v>1597</v>
      </c>
      <c r="K218" s="67" t="s">
        <v>4544</v>
      </c>
      <c r="L218" s="68"/>
      <c r="M218" s="64" t="s">
        <v>3757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4" t="s">
        <v>2489</v>
      </c>
      <c r="U218" s="72" t="s">
        <v>2489</v>
      </c>
      <c r="V218" s="72" t="s">
        <v>2489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4455</v>
      </c>
      <c r="D219" s="60" t="s">
        <v>7</v>
      </c>
      <c r="E219" s="76" t="s">
        <v>3274</v>
      </c>
      <c r="F219" s="76" t="s">
        <v>3274</v>
      </c>
      <c r="G219" s="77">
        <v>0</v>
      </c>
      <c r="H219" s="77">
        <v>0</v>
      </c>
      <c r="I219" s="66" t="s">
        <v>28</v>
      </c>
      <c r="J219" s="66" t="s">
        <v>1597</v>
      </c>
      <c r="K219" s="67" t="s">
        <v>4544</v>
      </c>
      <c r="L219" s="68"/>
      <c r="M219" s="64" t="s">
        <v>3758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4" t="s">
        <v>2489</v>
      </c>
      <c r="U219" s="72" t="s">
        <v>2489</v>
      </c>
      <c r="V219" s="72" t="s">
        <v>2489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4455</v>
      </c>
      <c r="D220" s="60" t="s">
        <v>7</v>
      </c>
      <c r="E220" s="76" t="s">
        <v>3275</v>
      </c>
      <c r="F220" s="76" t="s">
        <v>3275</v>
      </c>
      <c r="G220" s="77">
        <v>0</v>
      </c>
      <c r="H220" s="77">
        <v>0</v>
      </c>
      <c r="I220" s="66" t="s">
        <v>28</v>
      </c>
      <c r="J220" s="66" t="s">
        <v>1597</v>
      </c>
      <c r="K220" s="67" t="s">
        <v>4544</v>
      </c>
      <c r="L220" s="68"/>
      <c r="M220" s="64" t="s">
        <v>3759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4" t="s">
        <v>2489</v>
      </c>
      <c r="U220" s="72" t="s">
        <v>2489</v>
      </c>
      <c r="V220" s="72" t="s">
        <v>2489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4455</v>
      </c>
      <c r="D221" s="60" t="s">
        <v>7</v>
      </c>
      <c r="E221" s="76" t="s">
        <v>3276</v>
      </c>
      <c r="F221" s="76" t="s">
        <v>3276</v>
      </c>
      <c r="G221" s="77">
        <v>0</v>
      </c>
      <c r="H221" s="77">
        <v>0</v>
      </c>
      <c r="I221" s="66" t="s">
        <v>28</v>
      </c>
      <c r="J221" s="66" t="s">
        <v>1597</v>
      </c>
      <c r="K221" s="67" t="s">
        <v>4544</v>
      </c>
      <c r="L221" s="68"/>
      <c r="M221" s="64" t="s">
        <v>3760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4" t="s">
        <v>2489</v>
      </c>
      <c r="U221" s="72" t="s">
        <v>2489</v>
      </c>
      <c r="V221" s="72" t="s">
        <v>2489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4455</v>
      </c>
      <c r="D222" s="60" t="s">
        <v>7</v>
      </c>
      <c r="E222" s="76" t="s">
        <v>3277</v>
      </c>
      <c r="F222" s="76" t="s">
        <v>3277</v>
      </c>
      <c r="G222" s="77">
        <v>0</v>
      </c>
      <c r="H222" s="77">
        <v>0</v>
      </c>
      <c r="I222" s="66" t="s">
        <v>28</v>
      </c>
      <c r="J222" s="66" t="s">
        <v>1597</v>
      </c>
      <c r="K222" s="67" t="s">
        <v>4544</v>
      </c>
      <c r="L222" s="68"/>
      <c r="M222" s="64" t="s">
        <v>3761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4" t="s">
        <v>2489</v>
      </c>
      <c r="U222" s="72" t="s">
        <v>2489</v>
      </c>
      <c r="V222" s="72" t="s">
        <v>2489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4455</v>
      </c>
      <c r="D223" s="60" t="s">
        <v>7</v>
      </c>
      <c r="E223" s="76" t="s">
        <v>3278</v>
      </c>
      <c r="F223" s="76" t="s">
        <v>3278</v>
      </c>
      <c r="G223" s="77">
        <v>0</v>
      </c>
      <c r="H223" s="77">
        <v>0</v>
      </c>
      <c r="I223" s="66" t="s">
        <v>28</v>
      </c>
      <c r="J223" s="66" t="s">
        <v>1597</v>
      </c>
      <c r="K223" s="67" t="s">
        <v>4544</v>
      </c>
      <c r="L223" s="68"/>
      <c r="M223" s="64" t="s">
        <v>3762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4" t="s">
        <v>2489</v>
      </c>
      <c r="U223" s="72" t="s">
        <v>2489</v>
      </c>
      <c r="V223" s="72" t="s">
        <v>2489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4455</v>
      </c>
      <c r="D224" s="60" t="s">
        <v>7</v>
      </c>
      <c r="E224" s="76" t="s">
        <v>3279</v>
      </c>
      <c r="F224" s="76" t="s">
        <v>3279</v>
      </c>
      <c r="G224" s="77">
        <v>0</v>
      </c>
      <c r="H224" s="77">
        <v>0</v>
      </c>
      <c r="I224" s="66" t="s">
        <v>28</v>
      </c>
      <c r="J224" s="66" t="s">
        <v>1597</v>
      </c>
      <c r="K224" s="67" t="s">
        <v>4544</v>
      </c>
      <c r="L224" s="68"/>
      <c r="M224" s="64" t="s">
        <v>3763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4" t="s">
        <v>2489</v>
      </c>
      <c r="U224" s="72" t="s">
        <v>2489</v>
      </c>
      <c r="V224" s="72" t="s">
        <v>2489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4455</v>
      </c>
      <c r="D225" s="60" t="s">
        <v>7</v>
      </c>
      <c r="E225" s="76" t="s">
        <v>3280</v>
      </c>
      <c r="F225" s="76" t="s">
        <v>3280</v>
      </c>
      <c r="G225" s="77">
        <v>0</v>
      </c>
      <c r="H225" s="77">
        <v>0</v>
      </c>
      <c r="I225" s="66" t="s">
        <v>28</v>
      </c>
      <c r="J225" s="66" t="s">
        <v>1597</v>
      </c>
      <c r="K225" s="67" t="s">
        <v>4544</v>
      </c>
      <c r="L225" s="68"/>
      <c r="M225" s="64" t="s">
        <v>3764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4" t="s">
        <v>2489</v>
      </c>
      <c r="U225" s="72" t="s">
        <v>2489</v>
      </c>
      <c r="V225" s="72" t="s">
        <v>2489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4455</v>
      </c>
      <c r="D226" s="60" t="s">
        <v>7</v>
      </c>
      <c r="E226" s="76" t="s">
        <v>3281</v>
      </c>
      <c r="F226" s="76" t="s">
        <v>3281</v>
      </c>
      <c r="G226" s="77">
        <v>0</v>
      </c>
      <c r="H226" s="77">
        <v>0</v>
      </c>
      <c r="I226" s="66" t="s">
        <v>28</v>
      </c>
      <c r="J226" s="66" t="s">
        <v>1597</v>
      </c>
      <c r="K226" s="67" t="s">
        <v>4544</v>
      </c>
      <c r="L226" s="68"/>
      <c r="M226" s="64" t="s">
        <v>3765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4" t="s">
        <v>2489</v>
      </c>
      <c r="U226" s="72" t="s">
        <v>2489</v>
      </c>
      <c r="V226" s="72" t="s">
        <v>2489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4455</v>
      </c>
      <c r="D227" s="60" t="s">
        <v>7</v>
      </c>
      <c r="E227" s="76" t="s">
        <v>3282</v>
      </c>
      <c r="F227" s="76" t="s">
        <v>3282</v>
      </c>
      <c r="G227" s="77">
        <v>0</v>
      </c>
      <c r="H227" s="77">
        <v>0</v>
      </c>
      <c r="I227" s="66" t="s">
        <v>28</v>
      </c>
      <c r="J227" s="66" t="s">
        <v>1597</v>
      </c>
      <c r="K227" s="67" t="s">
        <v>4544</v>
      </c>
      <c r="L227" s="68"/>
      <c r="M227" s="64" t="s">
        <v>3766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4" t="s">
        <v>2489</v>
      </c>
      <c r="U227" s="72" t="s">
        <v>2489</v>
      </c>
      <c r="V227" s="72" t="s">
        <v>2489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4455</v>
      </c>
      <c r="D228" s="60" t="s">
        <v>7</v>
      </c>
      <c r="E228" s="76" t="s">
        <v>3283</v>
      </c>
      <c r="F228" s="76" t="s">
        <v>3283</v>
      </c>
      <c r="G228" s="77">
        <v>0</v>
      </c>
      <c r="H228" s="77">
        <v>0</v>
      </c>
      <c r="I228" s="66" t="s">
        <v>28</v>
      </c>
      <c r="J228" s="66" t="s">
        <v>1597</v>
      </c>
      <c r="K228" s="67" t="s">
        <v>4544</v>
      </c>
      <c r="L228" s="68"/>
      <c r="M228" s="64" t="s">
        <v>3767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2489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2489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4" t="s">
        <v>2489</v>
      </c>
      <c r="U229" s="92" t="s">
        <v>2489</v>
      </c>
      <c r="V229" s="92" t="s">
        <v>2489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2489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2489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4" t="s">
        <v>2489</v>
      </c>
      <c r="U230" s="92" t="s">
        <v>2489</v>
      </c>
      <c r="V230" s="92" t="s">
        <v>2489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3030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4" t="s">
        <v>2489</v>
      </c>
      <c r="U231" s="92" t="s">
        <v>2489</v>
      </c>
      <c r="V231" s="92" t="s">
        <v>2489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4173</v>
      </c>
      <c r="D232" s="60" t="s">
        <v>7</v>
      </c>
      <c r="E232" s="66" t="s">
        <v>1207</v>
      </c>
      <c r="F232" s="66" t="s">
        <v>1207</v>
      </c>
      <c r="G232" s="65">
        <v>0</v>
      </c>
      <c r="H232" s="65">
        <v>0</v>
      </c>
      <c r="I232" s="66" t="s">
        <v>3</v>
      </c>
      <c r="J232" s="66" t="s">
        <v>1597</v>
      </c>
      <c r="K232" s="67" t="s">
        <v>4709</v>
      </c>
      <c r="L232" s="68"/>
      <c r="M232" s="64" t="s">
        <v>1619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4" t="s">
        <v>2489</v>
      </c>
      <c r="U232" s="72" t="s">
        <v>2912</v>
      </c>
      <c r="V232" s="72" t="s">
        <v>2489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4174</v>
      </c>
      <c r="D233" s="60" t="s">
        <v>7</v>
      </c>
      <c r="E233" s="66" t="s">
        <v>1208</v>
      </c>
      <c r="F233" s="66" t="s">
        <v>1208</v>
      </c>
      <c r="G233" s="65">
        <v>0</v>
      </c>
      <c r="H233" s="65">
        <v>0</v>
      </c>
      <c r="I233" s="66" t="s">
        <v>3</v>
      </c>
      <c r="J233" s="66" t="s">
        <v>1597</v>
      </c>
      <c r="K233" s="67" t="s">
        <v>4709</v>
      </c>
      <c r="L233" s="68"/>
      <c r="M233" s="64" t="s">
        <v>1620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4" t="s">
        <v>2489</v>
      </c>
      <c r="U233" s="72" t="s">
        <v>2912</v>
      </c>
      <c r="V233" s="72" t="s">
        <v>2489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4175</v>
      </c>
      <c r="D234" s="60">
        <v>10</v>
      </c>
      <c r="E234" s="66" t="s">
        <v>71</v>
      </c>
      <c r="F234" s="66" t="s">
        <v>1262</v>
      </c>
      <c r="G234" s="65">
        <v>0</v>
      </c>
      <c r="H234" s="65">
        <v>0</v>
      </c>
      <c r="I234" s="66" t="s">
        <v>3</v>
      </c>
      <c r="J234" s="66" t="s">
        <v>1597</v>
      </c>
      <c r="K234" s="67" t="s">
        <v>4709</v>
      </c>
      <c r="L234" s="68"/>
      <c r="M234" s="64" t="s">
        <v>1715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4" t="s">
        <v>2489</v>
      </c>
      <c r="U234" s="72" t="s">
        <v>2912</v>
      </c>
      <c r="V234" s="72" t="s">
        <v>2489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4175</v>
      </c>
      <c r="D235" s="60">
        <v>10</v>
      </c>
      <c r="E235" s="66" t="s">
        <v>71</v>
      </c>
      <c r="F235" s="66" t="s">
        <v>1410</v>
      </c>
      <c r="G235" s="65">
        <v>0</v>
      </c>
      <c r="H235" s="65">
        <v>0</v>
      </c>
      <c r="I235" s="66" t="s">
        <v>482</v>
      </c>
      <c r="J235" s="66" t="s">
        <v>1597</v>
      </c>
      <c r="K235" s="67" t="s">
        <v>4709</v>
      </c>
      <c r="L235" s="68"/>
      <c r="M235" s="64" t="s">
        <v>2334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4" t="s">
        <v>2489</v>
      </c>
      <c r="U235" s="72" t="s">
        <v>2489</v>
      </c>
      <c r="V235" s="72" t="s">
        <v>2489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4175</v>
      </c>
      <c r="D236" s="60">
        <v>10</v>
      </c>
      <c r="E236" s="66" t="s">
        <v>71</v>
      </c>
      <c r="F236" s="66" t="s">
        <v>1558</v>
      </c>
      <c r="G236" s="65">
        <v>0</v>
      </c>
      <c r="H236" s="65">
        <v>0</v>
      </c>
      <c r="I236" s="66" t="s">
        <v>482</v>
      </c>
      <c r="J236" s="66" t="s">
        <v>1597</v>
      </c>
      <c r="K236" s="67" t="s">
        <v>4709</v>
      </c>
      <c r="L236" s="68"/>
      <c r="M236" s="64" t="s">
        <v>2335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4" t="s">
        <v>2489</v>
      </c>
      <c r="U236" s="72" t="s">
        <v>2489</v>
      </c>
      <c r="V236" s="72" t="s">
        <v>2489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4175</v>
      </c>
      <c r="D237" s="60">
        <v>20</v>
      </c>
      <c r="E237" s="66" t="s">
        <v>70</v>
      </c>
      <c r="F237" s="66" t="s">
        <v>1262</v>
      </c>
      <c r="G237" s="65">
        <v>0</v>
      </c>
      <c r="H237" s="65">
        <v>0</v>
      </c>
      <c r="I237" s="66" t="s">
        <v>3</v>
      </c>
      <c r="J237" s="66" t="s">
        <v>1597</v>
      </c>
      <c r="K237" s="67" t="s">
        <v>4709</v>
      </c>
      <c r="L237" s="68"/>
      <c r="M237" s="64" t="s">
        <v>1714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4" t="s">
        <v>2489</v>
      </c>
      <c r="U237" s="72" t="s">
        <v>2912</v>
      </c>
      <c r="V237" s="72" t="s">
        <v>2489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4175</v>
      </c>
      <c r="D238" s="60">
        <v>20</v>
      </c>
      <c r="E238" s="66" t="s">
        <v>70</v>
      </c>
      <c r="F238" s="66" t="s">
        <v>1301</v>
      </c>
      <c r="G238" s="65">
        <v>0</v>
      </c>
      <c r="H238" s="65">
        <v>0</v>
      </c>
      <c r="I238" s="66" t="s">
        <v>482</v>
      </c>
      <c r="J238" s="66" t="s">
        <v>1597</v>
      </c>
      <c r="K238" s="67" t="s">
        <v>4709</v>
      </c>
      <c r="L238" s="68"/>
      <c r="M238" s="64" t="s">
        <v>2332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4" t="s">
        <v>2489</v>
      </c>
      <c r="U238" s="72" t="s">
        <v>2489</v>
      </c>
      <c r="V238" s="72" t="s">
        <v>2489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4175</v>
      </c>
      <c r="D239" s="60">
        <v>20</v>
      </c>
      <c r="E239" s="66" t="s">
        <v>70</v>
      </c>
      <c r="F239" s="66" t="s">
        <v>1558</v>
      </c>
      <c r="G239" s="65">
        <v>0</v>
      </c>
      <c r="H239" s="65">
        <v>0</v>
      </c>
      <c r="I239" s="66" t="s">
        <v>482</v>
      </c>
      <c r="J239" s="66" t="s">
        <v>1597</v>
      </c>
      <c r="K239" s="67" t="s">
        <v>4709</v>
      </c>
      <c r="L239" s="68"/>
      <c r="M239" s="64" t="s">
        <v>2333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4" t="s">
        <v>2489</v>
      </c>
      <c r="U239" s="72" t="s">
        <v>2489</v>
      </c>
      <c r="V239" s="72" t="s">
        <v>2489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4176</v>
      </c>
      <c r="D240" s="60">
        <v>10</v>
      </c>
      <c r="E240" s="66" t="s">
        <v>268</v>
      </c>
      <c r="F240" s="66" t="s">
        <v>1410</v>
      </c>
      <c r="G240" s="65">
        <v>0</v>
      </c>
      <c r="H240" s="65">
        <v>0</v>
      </c>
      <c r="I240" s="66" t="s">
        <v>3</v>
      </c>
      <c r="J240" s="66" t="s">
        <v>1597</v>
      </c>
      <c r="K240" s="67" t="s">
        <v>4709</v>
      </c>
      <c r="L240" s="68"/>
      <c r="M240" s="64" t="s">
        <v>2009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4" t="s">
        <v>2489</v>
      </c>
      <c r="U240" s="72" t="s">
        <v>2912</v>
      </c>
      <c r="V240" s="72" t="s">
        <v>2489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4176</v>
      </c>
      <c r="D241" s="60">
        <v>10</v>
      </c>
      <c r="E241" s="66" t="s">
        <v>268</v>
      </c>
      <c r="F241" s="66" t="s">
        <v>1558</v>
      </c>
      <c r="G241" s="65">
        <v>0</v>
      </c>
      <c r="H241" s="65">
        <v>0</v>
      </c>
      <c r="I241" s="66" t="s">
        <v>482</v>
      </c>
      <c r="J241" s="66" t="s">
        <v>1597</v>
      </c>
      <c r="K241" s="67" t="s">
        <v>4709</v>
      </c>
      <c r="L241" s="68"/>
      <c r="M241" s="64" t="s">
        <v>2345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4" t="s">
        <v>2489</v>
      </c>
      <c r="U241" s="72" t="s">
        <v>2489</v>
      </c>
      <c r="V241" s="72" t="s">
        <v>2489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4176</v>
      </c>
      <c r="D242" s="60">
        <v>10</v>
      </c>
      <c r="E242" s="66" t="s">
        <v>268</v>
      </c>
      <c r="F242" s="66" t="s">
        <v>1559</v>
      </c>
      <c r="G242" s="65">
        <v>0</v>
      </c>
      <c r="H242" s="65">
        <v>0</v>
      </c>
      <c r="I242" s="66" t="s">
        <v>482</v>
      </c>
      <c r="J242" s="66" t="s">
        <v>1597</v>
      </c>
      <c r="K242" s="67" t="s">
        <v>4709</v>
      </c>
      <c r="L242" s="68"/>
      <c r="M242" s="64" t="s">
        <v>2346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4" t="s">
        <v>2489</v>
      </c>
      <c r="U242" s="72" t="s">
        <v>2489</v>
      </c>
      <c r="V242" s="72" t="s">
        <v>2489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4176</v>
      </c>
      <c r="D243" s="60">
        <v>20</v>
      </c>
      <c r="E243" s="66" t="s">
        <v>113</v>
      </c>
      <c r="F243" s="66" t="s">
        <v>1301</v>
      </c>
      <c r="G243" s="65">
        <v>0</v>
      </c>
      <c r="H243" s="65">
        <v>0</v>
      </c>
      <c r="I243" s="66" t="s">
        <v>3</v>
      </c>
      <c r="J243" s="66" t="s">
        <v>1597</v>
      </c>
      <c r="K243" s="67" t="s">
        <v>4709</v>
      </c>
      <c r="L243" s="68"/>
      <c r="M243" s="64" t="s">
        <v>1787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4" t="s">
        <v>2489</v>
      </c>
      <c r="U243" s="72" t="s">
        <v>2912</v>
      </c>
      <c r="V243" s="72" t="s">
        <v>2489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4176</v>
      </c>
      <c r="D244" s="60">
        <v>20</v>
      </c>
      <c r="E244" s="66" t="s">
        <v>113</v>
      </c>
      <c r="F244" s="66" t="s">
        <v>1558</v>
      </c>
      <c r="G244" s="65">
        <v>0</v>
      </c>
      <c r="H244" s="65">
        <v>0</v>
      </c>
      <c r="I244" s="66" t="s">
        <v>482</v>
      </c>
      <c r="J244" s="66" t="s">
        <v>1597</v>
      </c>
      <c r="K244" s="67" t="s">
        <v>4709</v>
      </c>
      <c r="L244" s="68"/>
      <c r="M244" s="64" t="s">
        <v>2336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4" t="s">
        <v>2489</v>
      </c>
      <c r="U244" s="72" t="s">
        <v>2489</v>
      </c>
      <c r="V244" s="72" t="s">
        <v>2489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4176</v>
      </c>
      <c r="D245" s="60">
        <v>20</v>
      </c>
      <c r="E245" s="66" t="s">
        <v>113</v>
      </c>
      <c r="F245" s="66" t="s">
        <v>1559</v>
      </c>
      <c r="G245" s="65">
        <v>0</v>
      </c>
      <c r="H245" s="65">
        <v>0</v>
      </c>
      <c r="I245" s="66" t="s">
        <v>482</v>
      </c>
      <c r="J245" s="66" t="s">
        <v>1597</v>
      </c>
      <c r="K245" s="67" t="s">
        <v>4709</v>
      </c>
      <c r="L245" s="68"/>
      <c r="M245" s="64" t="s">
        <v>2337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4" t="s">
        <v>2489</v>
      </c>
      <c r="U245" s="72" t="s">
        <v>2489</v>
      </c>
      <c r="V245" s="72" t="s">
        <v>2489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155" t="s">
        <v>5138</v>
      </c>
      <c r="D246" t="s">
        <v>25</v>
      </c>
      <c r="E246" s="86" t="s">
        <v>5224</v>
      </c>
      <c r="F246" s="86" t="s">
        <v>10</v>
      </c>
      <c r="G246" s="65">
        <v>0</v>
      </c>
      <c r="H246" s="65">
        <v>0</v>
      </c>
      <c r="I246" s="66" t="s">
        <v>3</v>
      </c>
      <c r="J246" s="66" t="s">
        <v>1597</v>
      </c>
      <c r="K246" s="67" t="s">
        <v>4709</v>
      </c>
      <c r="L246" s="68"/>
      <c r="M246" t="s">
        <v>5180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4" t="s">
        <v>2489</v>
      </c>
      <c r="U246" s="72" t="s">
        <v>2489</v>
      </c>
      <c r="V246" s="72" t="s">
        <v>2489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ITM_ACtoHA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155" t="s">
        <v>5138</v>
      </c>
      <c r="D247" t="s">
        <v>25</v>
      </c>
      <c r="E247" s="86" t="s">
        <v>5224</v>
      </c>
      <c r="F247" s="86" t="s">
        <v>5227</v>
      </c>
      <c r="G247" s="65">
        <v>0</v>
      </c>
      <c r="H247" s="65">
        <v>0</v>
      </c>
      <c r="I247" s="66" t="s">
        <v>482</v>
      </c>
      <c r="J247" s="66" t="s">
        <v>1597</v>
      </c>
      <c r="K247" s="67" t="s">
        <v>4709</v>
      </c>
      <c r="L247" s="68"/>
      <c r="M247" t="s">
        <v>5181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4" t="s">
        <v>2489</v>
      </c>
      <c r="U247" s="72" t="s">
        <v>2489</v>
      </c>
      <c r="V247" s="72" t="s">
        <v>2489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ITM_ACtoHAb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155" t="s">
        <v>5138</v>
      </c>
      <c r="D248" t="s">
        <v>162</v>
      </c>
      <c r="E248" s="86" t="s">
        <v>5225</v>
      </c>
      <c r="F248" s="86" t="s">
        <v>5229</v>
      </c>
      <c r="G248" s="65">
        <v>0</v>
      </c>
      <c r="H248" s="65">
        <v>0</v>
      </c>
      <c r="I248" s="66" t="s">
        <v>3</v>
      </c>
      <c r="J248" s="66" t="s">
        <v>1597</v>
      </c>
      <c r="K248" s="67" t="s">
        <v>4709</v>
      </c>
      <c r="L248" s="68"/>
      <c r="M248" t="s">
        <v>5182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4" t="s">
        <v>2489</v>
      </c>
      <c r="U248" s="72" t="s">
        <v>2489</v>
      </c>
      <c r="V248" s="72" t="s">
        <v>2489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ITM_HAtoAC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155" t="s">
        <v>5138</v>
      </c>
      <c r="D249" t="s">
        <v>162</v>
      </c>
      <c r="E249" s="86" t="s">
        <v>5225</v>
      </c>
      <c r="F249" s="86" t="s">
        <v>10</v>
      </c>
      <c r="G249" s="65">
        <v>0</v>
      </c>
      <c r="H249" s="65">
        <v>0</v>
      </c>
      <c r="I249" s="66" t="s">
        <v>482</v>
      </c>
      <c r="J249" s="66" t="s">
        <v>1597</v>
      </c>
      <c r="K249" s="67" t="s">
        <v>4709</v>
      </c>
      <c r="L249" s="68"/>
      <c r="M249" t="s">
        <v>5183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4" t="s">
        <v>2489</v>
      </c>
      <c r="U249" s="72" t="s">
        <v>2489</v>
      </c>
      <c r="V249" s="72" t="s">
        <v>2489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ITM_HAtoACb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155" t="s">
        <v>5139</v>
      </c>
      <c r="D250" t="s">
        <v>25</v>
      </c>
      <c r="E250" s="86" t="s">
        <v>5226</v>
      </c>
      <c r="F250" s="86" t="s">
        <v>1214</v>
      </c>
      <c r="G250" s="65">
        <v>0</v>
      </c>
      <c r="H250" s="65">
        <v>0</v>
      </c>
      <c r="I250" s="66" t="s">
        <v>3</v>
      </c>
      <c r="J250" s="66" t="s">
        <v>1597</v>
      </c>
      <c r="K250" s="67" t="s">
        <v>4709</v>
      </c>
      <c r="L250" s="68"/>
      <c r="M250" t="s">
        <v>5184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4" t="s">
        <v>2489</v>
      </c>
      <c r="U250" s="72" t="s">
        <v>2489</v>
      </c>
      <c r="V250" s="72" t="s">
        <v>2489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ITM_ACUStoHA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155" t="s">
        <v>5139</v>
      </c>
      <c r="D251" t="s">
        <v>25</v>
      </c>
      <c r="E251" s="86" t="s">
        <v>5226</v>
      </c>
      <c r="F251" s="86" t="s">
        <v>5227</v>
      </c>
      <c r="G251" s="65">
        <v>0</v>
      </c>
      <c r="H251" s="65">
        <v>0</v>
      </c>
      <c r="I251" s="66" t="s">
        <v>482</v>
      </c>
      <c r="J251" s="66" t="s">
        <v>1597</v>
      </c>
      <c r="K251" s="67" t="s">
        <v>4709</v>
      </c>
      <c r="L251" s="68"/>
      <c r="M251" t="s">
        <v>5185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4" t="s">
        <v>2489</v>
      </c>
      <c r="U251" s="72" t="s">
        <v>2489</v>
      </c>
      <c r="V251" s="72" t="s">
        <v>2489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ITM_ACUStoHAb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155" t="s">
        <v>5139</v>
      </c>
      <c r="D252" t="s">
        <v>162</v>
      </c>
      <c r="E252" s="86" t="s">
        <v>5228</v>
      </c>
      <c r="F252" s="183" t="s">
        <v>5229</v>
      </c>
      <c r="G252" s="65">
        <v>0</v>
      </c>
      <c r="H252" s="65">
        <v>0</v>
      </c>
      <c r="I252" s="66" t="s">
        <v>3</v>
      </c>
      <c r="J252" s="66" t="s">
        <v>1597</v>
      </c>
      <c r="K252" s="67" t="s">
        <v>4709</v>
      </c>
      <c r="L252" s="68"/>
      <c r="M252" t="s">
        <v>5186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4" t="s">
        <v>2489</v>
      </c>
      <c r="U252" s="72" t="s">
        <v>2489</v>
      </c>
      <c r="V252" s="72" t="s">
        <v>2489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ITM_HAtoACUS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155" t="s">
        <v>5139</v>
      </c>
      <c r="D253" t="s">
        <v>162</v>
      </c>
      <c r="E253" s="184" t="s">
        <v>5228</v>
      </c>
      <c r="F253" s="185" t="s">
        <v>1214</v>
      </c>
      <c r="G253" s="65">
        <v>0</v>
      </c>
      <c r="H253" s="65">
        <v>0</v>
      </c>
      <c r="I253" s="66" t="s">
        <v>482</v>
      </c>
      <c r="J253" s="66" t="s">
        <v>1597</v>
      </c>
      <c r="K253" s="67" t="s">
        <v>4709</v>
      </c>
      <c r="L253" s="68"/>
      <c r="M253" t="s">
        <v>5187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4" t="s">
        <v>2489</v>
      </c>
      <c r="U253" s="72" t="s">
        <v>2489</v>
      </c>
      <c r="V253" s="72" t="s">
        <v>2489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ITM_HAtoACUSb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4177</v>
      </c>
      <c r="D254" s="60" t="s">
        <v>162</v>
      </c>
      <c r="E254" s="80" t="s">
        <v>253</v>
      </c>
      <c r="F254" s="81" t="s">
        <v>253</v>
      </c>
      <c r="G254" s="65">
        <v>0</v>
      </c>
      <c r="H254" s="65">
        <v>0</v>
      </c>
      <c r="I254" s="66" t="s">
        <v>3</v>
      </c>
      <c r="J254" s="66" t="s">
        <v>1597</v>
      </c>
      <c r="K254" s="67" t="s">
        <v>4709</v>
      </c>
      <c r="L254" s="68"/>
      <c r="M254" s="64" t="s">
        <v>1989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4" t="s">
        <v>2489</v>
      </c>
      <c r="U254" s="72" t="s">
        <v>2489</v>
      </c>
      <c r="V254" s="72" t="s">
        <v>2489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4177</v>
      </c>
      <c r="D255" s="60" t="s">
        <v>25</v>
      </c>
      <c r="E255" s="66" t="s">
        <v>26</v>
      </c>
      <c r="F255" s="66" t="s">
        <v>26</v>
      </c>
      <c r="G255" s="65">
        <v>0</v>
      </c>
      <c r="H255" s="65">
        <v>0</v>
      </c>
      <c r="I255" s="66" t="s">
        <v>3</v>
      </c>
      <c r="J255" s="66" t="s">
        <v>1597</v>
      </c>
      <c r="K255" s="67" t="s">
        <v>4709</v>
      </c>
      <c r="L255" s="68"/>
      <c r="M255" s="64" t="s">
        <v>1645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4" t="s">
        <v>2489</v>
      </c>
      <c r="U255" s="72" t="s">
        <v>2489</v>
      </c>
      <c r="V255" s="72" t="s">
        <v>2489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4178</v>
      </c>
      <c r="D256" s="60" t="s">
        <v>25</v>
      </c>
      <c r="E256" s="66" t="s">
        <v>27</v>
      </c>
      <c r="F256" s="66" t="s">
        <v>27</v>
      </c>
      <c r="G256" s="65">
        <v>0</v>
      </c>
      <c r="H256" s="65">
        <v>0</v>
      </c>
      <c r="I256" s="66" t="s">
        <v>3</v>
      </c>
      <c r="J256" s="66" t="s">
        <v>1597</v>
      </c>
      <c r="K256" s="67" t="s">
        <v>4709</v>
      </c>
      <c r="L256" s="68"/>
      <c r="M256" s="64" t="s">
        <v>1646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4" t="s">
        <v>2489</v>
      </c>
      <c r="U256" s="72" t="s">
        <v>2489</v>
      </c>
      <c r="V256" s="72" t="s">
        <v>2489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4178</v>
      </c>
      <c r="D257" s="60" t="s">
        <v>162</v>
      </c>
      <c r="E257" s="66" t="s">
        <v>232</v>
      </c>
      <c r="F257" s="66" t="s">
        <v>232</v>
      </c>
      <c r="G257" s="65">
        <v>0</v>
      </c>
      <c r="H257" s="65">
        <v>0</v>
      </c>
      <c r="I257" s="66" t="s">
        <v>3</v>
      </c>
      <c r="J257" s="66" t="s">
        <v>1597</v>
      </c>
      <c r="K257" s="67" t="s">
        <v>4709</v>
      </c>
      <c r="L257" s="68"/>
      <c r="M257" s="64" t="s">
        <v>1953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4" t="s">
        <v>2489</v>
      </c>
      <c r="U257" s="72" t="s">
        <v>2489</v>
      </c>
      <c r="V257" s="72" t="s">
        <v>2489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4179</v>
      </c>
      <c r="D258" s="60" t="s">
        <v>162</v>
      </c>
      <c r="E258" s="66" t="s">
        <v>254</v>
      </c>
      <c r="F258" s="66" t="s">
        <v>254</v>
      </c>
      <c r="G258" s="65">
        <v>0</v>
      </c>
      <c r="H258" s="65">
        <v>0</v>
      </c>
      <c r="I258" s="66" t="s">
        <v>3</v>
      </c>
      <c r="J258" s="66" t="s">
        <v>1597</v>
      </c>
      <c r="K258" s="67" t="s">
        <v>4709</v>
      </c>
      <c r="L258" s="68"/>
      <c r="M258" s="64" t="s">
        <v>1650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4" t="s">
        <v>2489</v>
      </c>
      <c r="U258" s="72" t="s">
        <v>2489</v>
      </c>
      <c r="V258" s="72" t="s">
        <v>2489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4179</v>
      </c>
      <c r="D259" s="60" t="s">
        <v>25</v>
      </c>
      <c r="E259" s="66" t="s">
        <v>30</v>
      </c>
      <c r="F259" s="66" t="s">
        <v>30</v>
      </c>
      <c r="G259" s="65">
        <v>0</v>
      </c>
      <c r="H259" s="65">
        <v>0</v>
      </c>
      <c r="I259" s="66" t="s">
        <v>3</v>
      </c>
      <c r="J259" s="66" t="s">
        <v>1597</v>
      </c>
      <c r="K259" s="67" t="s">
        <v>4709</v>
      </c>
      <c r="L259" s="68"/>
      <c r="M259" s="64" t="s">
        <v>1990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4" t="s">
        <v>2489</v>
      </c>
      <c r="U259" s="72" t="s">
        <v>2489</v>
      </c>
      <c r="V259" s="72" t="s">
        <v>2489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4180</v>
      </c>
      <c r="D260" s="60" t="s">
        <v>25</v>
      </c>
      <c r="E260" s="66" t="s">
        <v>36</v>
      </c>
      <c r="F260" s="66" t="s">
        <v>36</v>
      </c>
      <c r="G260" s="65">
        <v>0</v>
      </c>
      <c r="H260" s="65">
        <v>0</v>
      </c>
      <c r="I260" s="66" t="s">
        <v>3</v>
      </c>
      <c r="J260" s="66" t="s">
        <v>1597</v>
      </c>
      <c r="K260" s="67" t="s">
        <v>4709</v>
      </c>
      <c r="L260" s="68"/>
      <c r="M260" s="64" t="s">
        <v>1665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4" t="s">
        <v>2489</v>
      </c>
      <c r="U260" s="72" t="s">
        <v>2489</v>
      </c>
      <c r="V260" s="72" t="s">
        <v>2489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4180</v>
      </c>
      <c r="D261" s="60" t="s">
        <v>162</v>
      </c>
      <c r="E261" s="66" t="s">
        <v>160</v>
      </c>
      <c r="F261" s="66" t="s">
        <v>160</v>
      </c>
      <c r="G261" s="65">
        <v>0</v>
      </c>
      <c r="H261" s="65">
        <v>0</v>
      </c>
      <c r="I261" s="66" t="s">
        <v>3</v>
      </c>
      <c r="J261" s="66" t="s">
        <v>1597</v>
      </c>
      <c r="K261" s="67" t="s">
        <v>4709</v>
      </c>
      <c r="L261" s="68"/>
      <c r="M261" s="64" t="s">
        <v>1853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4" t="s">
        <v>2489</v>
      </c>
      <c r="U261" s="72" t="s">
        <v>2489</v>
      </c>
      <c r="V261" s="72" t="s">
        <v>2489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4181</v>
      </c>
      <c r="D262" s="60" t="s">
        <v>25</v>
      </c>
      <c r="E262" s="66" t="s">
        <v>37</v>
      </c>
      <c r="F262" s="66" t="s">
        <v>37</v>
      </c>
      <c r="G262" s="65">
        <v>0</v>
      </c>
      <c r="H262" s="65">
        <v>0</v>
      </c>
      <c r="I262" s="66" t="s">
        <v>3</v>
      </c>
      <c r="J262" s="66" t="s">
        <v>1597</v>
      </c>
      <c r="K262" s="67" t="s">
        <v>4709</v>
      </c>
      <c r="L262" s="68"/>
      <c r="M262" s="64" t="s">
        <v>1669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4" t="s">
        <v>2489</v>
      </c>
      <c r="U262" s="72" t="s">
        <v>2489</v>
      </c>
      <c r="V262" s="72" t="s">
        <v>2489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4181</v>
      </c>
      <c r="D263" s="60" t="s">
        <v>162</v>
      </c>
      <c r="E263" s="66" t="s">
        <v>161</v>
      </c>
      <c r="F263" s="66" t="s">
        <v>161</v>
      </c>
      <c r="G263" s="72">
        <v>0</v>
      </c>
      <c r="H263" s="72">
        <v>0</v>
      </c>
      <c r="I263" s="66" t="s">
        <v>3</v>
      </c>
      <c r="J263" s="66" t="s">
        <v>1597</v>
      </c>
      <c r="K263" s="67" t="s">
        <v>4709</v>
      </c>
      <c r="L263" s="68"/>
      <c r="M263" s="64" t="s">
        <v>1854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4" t="s">
        <v>2489</v>
      </c>
      <c r="U263" s="72" t="s">
        <v>2489</v>
      </c>
      <c r="V263" s="72" t="s">
        <v>2489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4182</v>
      </c>
      <c r="D264" s="60" t="s">
        <v>25</v>
      </c>
      <c r="E264" s="66" t="s">
        <v>2846</v>
      </c>
      <c r="F264" s="66" t="s">
        <v>3250</v>
      </c>
      <c r="G264" s="65">
        <v>0</v>
      </c>
      <c r="H264" s="65">
        <v>0</v>
      </c>
      <c r="I264" s="66" t="s">
        <v>3</v>
      </c>
      <c r="J264" s="66" t="s">
        <v>1597</v>
      </c>
      <c r="K264" s="67" t="s">
        <v>4709</v>
      </c>
      <c r="L264" s="68"/>
      <c r="M264" s="64" t="s">
        <v>2826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4" t="s">
        <v>2489</v>
      </c>
      <c r="U264" s="72" t="s">
        <v>2489</v>
      </c>
      <c r="V264" s="72" t="s">
        <v>2489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4182</v>
      </c>
      <c r="D265" s="60" t="s">
        <v>25</v>
      </c>
      <c r="E265" s="66" t="s">
        <v>2846</v>
      </c>
      <c r="F265" s="66" t="s">
        <v>2830</v>
      </c>
      <c r="G265" s="65">
        <v>0</v>
      </c>
      <c r="H265" s="65">
        <v>0</v>
      </c>
      <c r="I265" s="66" t="s">
        <v>482</v>
      </c>
      <c r="J265" s="66" t="s">
        <v>1597</v>
      </c>
      <c r="K265" s="67" t="s">
        <v>4709</v>
      </c>
      <c r="L265" s="68"/>
      <c r="M265" s="64" t="s">
        <v>2827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4" t="s">
        <v>2489</v>
      </c>
      <c r="U265" s="72" t="s">
        <v>2489</v>
      </c>
      <c r="V265" s="72" t="s">
        <v>2489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4182</v>
      </c>
      <c r="D266" s="60" t="s">
        <v>162</v>
      </c>
      <c r="E266" s="66" t="s">
        <v>2847</v>
      </c>
      <c r="F266" s="66" t="s">
        <v>2831</v>
      </c>
      <c r="G266" s="65">
        <v>0</v>
      </c>
      <c r="H266" s="65">
        <v>0</v>
      </c>
      <c r="I266" s="66" t="s">
        <v>3</v>
      </c>
      <c r="J266" s="66" t="s">
        <v>1597</v>
      </c>
      <c r="K266" s="67" t="s">
        <v>4709</v>
      </c>
      <c r="L266" s="68"/>
      <c r="M266" s="64" t="s">
        <v>2828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4" t="s">
        <v>2489</v>
      </c>
      <c r="U266" s="72" t="s">
        <v>2489</v>
      </c>
      <c r="V266" s="72" t="s">
        <v>2489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4182</v>
      </c>
      <c r="D267" s="60" t="s">
        <v>162</v>
      </c>
      <c r="E267" s="66" t="s">
        <v>2847</v>
      </c>
      <c r="F267" s="66" t="s">
        <v>3250</v>
      </c>
      <c r="G267" s="65">
        <v>0</v>
      </c>
      <c r="H267" s="65">
        <v>0</v>
      </c>
      <c r="I267" s="66" t="s">
        <v>482</v>
      </c>
      <c r="J267" s="66" t="s">
        <v>1597</v>
      </c>
      <c r="K267" s="67" t="s">
        <v>4709</v>
      </c>
      <c r="L267" s="68"/>
      <c r="M267" s="64" t="s">
        <v>2829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4" t="s">
        <v>2489</v>
      </c>
      <c r="U267" s="72" t="s">
        <v>2489</v>
      </c>
      <c r="V267" s="72" t="s">
        <v>2489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4183</v>
      </c>
      <c r="D268" s="60" t="s">
        <v>25</v>
      </c>
      <c r="E268" s="66" t="s">
        <v>65</v>
      </c>
      <c r="F268" s="66" t="s">
        <v>65</v>
      </c>
      <c r="G268" s="65">
        <v>0</v>
      </c>
      <c r="H268" s="65">
        <v>0</v>
      </c>
      <c r="I268" s="66" t="s">
        <v>3</v>
      </c>
      <c r="J268" s="66" t="s">
        <v>1597</v>
      </c>
      <c r="K268" s="67" t="s">
        <v>4709</v>
      </c>
      <c r="L268" s="68"/>
      <c r="M268" s="64" t="s">
        <v>1707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4" t="s">
        <v>2489</v>
      </c>
      <c r="U268" s="72" t="s">
        <v>2489</v>
      </c>
      <c r="V268" s="72" t="s">
        <v>2489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4183</v>
      </c>
      <c r="D269" s="60" t="s">
        <v>162</v>
      </c>
      <c r="E269" s="66" t="s">
        <v>168</v>
      </c>
      <c r="F269" s="66" t="s">
        <v>168</v>
      </c>
      <c r="G269" s="65">
        <v>0</v>
      </c>
      <c r="H269" s="65">
        <v>0</v>
      </c>
      <c r="I269" s="66" t="s">
        <v>3</v>
      </c>
      <c r="J269" s="66" t="s">
        <v>1597</v>
      </c>
      <c r="K269" s="67" t="s">
        <v>4709</v>
      </c>
      <c r="L269" s="68"/>
      <c r="M269" s="64" t="s">
        <v>1861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4" t="s">
        <v>2489</v>
      </c>
      <c r="U269" s="72" t="s">
        <v>2489</v>
      </c>
      <c r="V269" s="72" t="s">
        <v>2489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4184</v>
      </c>
      <c r="D270" s="60" t="s">
        <v>25</v>
      </c>
      <c r="E270" s="66" t="s">
        <v>106</v>
      </c>
      <c r="F270" s="66" t="s">
        <v>106</v>
      </c>
      <c r="G270" s="65">
        <v>0</v>
      </c>
      <c r="H270" s="65">
        <v>0</v>
      </c>
      <c r="I270" s="66" t="s">
        <v>3</v>
      </c>
      <c r="J270" s="66" t="s">
        <v>1597</v>
      </c>
      <c r="K270" s="67" t="s">
        <v>4709</v>
      </c>
      <c r="L270" s="68"/>
      <c r="M270" s="64" t="s">
        <v>1771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4" t="s">
        <v>2489</v>
      </c>
      <c r="U270" s="72" t="s">
        <v>2489</v>
      </c>
      <c r="V270" s="72" t="s">
        <v>2489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4184</v>
      </c>
      <c r="D271" s="60" t="s">
        <v>162</v>
      </c>
      <c r="E271" s="66" t="s">
        <v>233</v>
      </c>
      <c r="F271" s="66" t="s">
        <v>233</v>
      </c>
      <c r="G271" s="65">
        <v>0</v>
      </c>
      <c r="H271" s="65">
        <v>0</v>
      </c>
      <c r="I271" s="66" t="s">
        <v>3</v>
      </c>
      <c r="J271" s="66" t="s">
        <v>1597</v>
      </c>
      <c r="K271" s="67" t="s">
        <v>4709</v>
      </c>
      <c r="L271" s="68"/>
      <c r="M271" s="64" t="s">
        <v>1954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4" t="s">
        <v>2489</v>
      </c>
      <c r="U271" s="72" t="s">
        <v>2489</v>
      </c>
      <c r="V271" s="72" t="s">
        <v>2489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4185</v>
      </c>
      <c r="D272" s="60" t="s">
        <v>25</v>
      </c>
      <c r="E272" s="66" t="s">
        <v>117</v>
      </c>
      <c r="F272" s="66" t="s">
        <v>1303</v>
      </c>
      <c r="G272" s="65">
        <v>0</v>
      </c>
      <c r="H272" s="65">
        <v>0</v>
      </c>
      <c r="I272" s="66" t="s">
        <v>3</v>
      </c>
      <c r="J272" s="66" t="s">
        <v>1597</v>
      </c>
      <c r="K272" s="67" t="s">
        <v>4709</v>
      </c>
      <c r="L272" s="68"/>
      <c r="M272" s="64" t="s">
        <v>1792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4" t="s">
        <v>2489</v>
      </c>
      <c r="U272" s="72" t="s">
        <v>2489</v>
      </c>
      <c r="V272" s="72" t="s">
        <v>2489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4185</v>
      </c>
      <c r="D273" s="60" t="s">
        <v>25</v>
      </c>
      <c r="E273" s="66" t="s">
        <v>117</v>
      </c>
      <c r="F273" s="66" t="s">
        <v>1560</v>
      </c>
      <c r="G273" s="65">
        <v>0</v>
      </c>
      <c r="H273" s="65">
        <v>0</v>
      </c>
      <c r="I273" s="66" t="s">
        <v>482</v>
      </c>
      <c r="J273" s="66" t="s">
        <v>1597</v>
      </c>
      <c r="K273" s="67" t="s">
        <v>4709</v>
      </c>
      <c r="L273" s="68"/>
      <c r="M273" s="64" t="s">
        <v>2338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4" t="s">
        <v>2489</v>
      </c>
      <c r="U273" s="72" t="s">
        <v>2489</v>
      </c>
      <c r="V273" s="72" t="s">
        <v>2489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4185</v>
      </c>
      <c r="D274" s="60" t="s">
        <v>25</v>
      </c>
      <c r="E274" s="66" t="s">
        <v>117</v>
      </c>
      <c r="F274" s="66" t="s">
        <v>1566</v>
      </c>
      <c r="G274" s="70">
        <v>0</v>
      </c>
      <c r="H274" s="70">
        <v>0</v>
      </c>
      <c r="I274" s="66" t="s">
        <v>482</v>
      </c>
      <c r="J274" s="66" t="s">
        <v>1597</v>
      </c>
      <c r="K274" s="67" t="s">
        <v>4709</v>
      </c>
      <c r="L274" s="68"/>
      <c r="M274" s="64" t="s">
        <v>2381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4" t="s">
        <v>2489</v>
      </c>
      <c r="U274" s="72" t="s">
        <v>2489</v>
      </c>
      <c r="V274" s="72" t="s">
        <v>2489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4185</v>
      </c>
      <c r="D275" s="60" t="s">
        <v>162</v>
      </c>
      <c r="E275" s="66" t="s">
        <v>234</v>
      </c>
      <c r="F275" s="66" t="s">
        <v>1385</v>
      </c>
      <c r="G275" s="65">
        <v>0</v>
      </c>
      <c r="H275" s="65">
        <v>0</v>
      </c>
      <c r="I275" s="66" t="s">
        <v>3</v>
      </c>
      <c r="J275" s="66" t="s">
        <v>1597</v>
      </c>
      <c r="K275" s="67" t="s">
        <v>4709</v>
      </c>
      <c r="L275" s="68"/>
      <c r="M275" s="64" t="s">
        <v>1955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4" t="s">
        <v>2489</v>
      </c>
      <c r="U275" s="72" t="s">
        <v>2489</v>
      </c>
      <c r="V275" s="72" t="s">
        <v>2489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4185</v>
      </c>
      <c r="D276" s="60" t="s">
        <v>162</v>
      </c>
      <c r="E276" s="66" t="s">
        <v>234</v>
      </c>
      <c r="F276" s="66" t="s">
        <v>1303</v>
      </c>
      <c r="G276" s="65">
        <v>0</v>
      </c>
      <c r="H276" s="65">
        <v>0</v>
      </c>
      <c r="I276" s="66" t="s">
        <v>482</v>
      </c>
      <c r="J276" s="66" t="s">
        <v>1597</v>
      </c>
      <c r="K276" s="67" t="s">
        <v>4709</v>
      </c>
      <c r="L276" s="68"/>
      <c r="M276" s="64" t="s">
        <v>2343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4" t="s">
        <v>2489</v>
      </c>
      <c r="U276" s="72" t="s">
        <v>2489</v>
      </c>
      <c r="V276" s="72" t="s">
        <v>2489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4185</v>
      </c>
      <c r="D277" s="60" t="s">
        <v>162</v>
      </c>
      <c r="E277" s="66" t="s">
        <v>234</v>
      </c>
      <c r="F277" s="66" t="s">
        <v>1560</v>
      </c>
      <c r="G277" s="70">
        <v>0</v>
      </c>
      <c r="H277" s="70">
        <v>0</v>
      </c>
      <c r="I277" s="66" t="s">
        <v>482</v>
      </c>
      <c r="J277" s="66" t="s">
        <v>1597</v>
      </c>
      <c r="K277" s="67" t="s">
        <v>4709</v>
      </c>
      <c r="L277" s="68"/>
      <c r="M277" s="64" t="s">
        <v>2382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4" t="s">
        <v>2489</v>
      </c>
      <c r="U277" s="72" t="s">
        <v>2489</v>
      </c>
      <c r="V277" s="72" t="s">
        <v>2489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t="s">
        <v>5140</v>
      </c>
      <c r="D278" t="s">
        <v>25</v>
      </c>
      <c r="E278" t="s">
        <v>5141</v>
      </c>
      <c r="F278" t="s">
        <v>1304</v>
      </c>
      <c r="G278" s="65">
        <v>0</v>
      </c>
      <c r="H278" s="65">
        <v>0</v>
      </c>
      <c r="I278" s="66" t="s">
        <v>3</v>
      </c>
      <c r="J278" s="66" t="s">
        <v>1597</v>
      </c>
      <c r="K278" s="67" t="s">
        <v>4709</v>
      </c>
      <c r="L278" s="68"/>
      <c r="M278" t="s">
        <v>5188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4" t="s">
        <v>2489</v>
      </c>
      <c r="U278" s="72" t="s">
        <v>2489</v>
      </c>
      <c r="V278" s="72" t="s">
        <v>2489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ITM_FZUKtoML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t="s">
        <v>5140</v>
      </c>
      <c r="D279" t="s">
        <v>25</v>
      </c>
      <c r="E279" t="s">
        <v>5141</v>
      </c>
      <c r="F279" t="s">
        <v>5142</v>
      </c>
      <c r="G279" s="65">
        <v>0</v>
      </c>
      <c r="H279" s="65">
        <v>0</v>
      </c>
      <c r="I279" s="66" t="s">
        <v>482</v>
      </c>
      <c r="J279" s="66" t="s">
        <v>1597</v>
      </c>
      <c r="K279" s="67" t="s">
        <v>4709</v>
      </c>
      <c r="L279" s="68"/>
      <c r="M279" t="s">
        <v>5189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4" t="s">
        <v>2489</v>
      </c>
      <c r="U279" s="72" t="s">
        <v>2489</v>
      </c>
      <c r="V279" s="72" t="s">
        <v>2489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ITM_FZUKtoMLb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t="s">
        <v>5140</v>
      </c>
      <c r="D280" t="s">
        <v>162</v>
      </c>
      <c r="E280" t="s">
        <v>5143</v>
      </c>
      <c r="F280" t="s">
        <v>5144</v>
      </c>
      <c r="G280" s="65">
        <v>0</v>
      </c>
      <c r="H280" s="65">
        <v>0</v>
      </c>
      <c r="I280" s="66" t="s">
        <v>3</v>
      </c>
      <c r="J280" s="66" t="s">
        <v>1597</v>
      </c>
      <c r="K280" s="67" t="s">
        <v>4709</v>
      </c>
      <c r="L280" s="68"/>
      <c r="M280" t="s">
        <v>5190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4" t="s">
        <v>2489</v>
      </c>
      <c r="U280" s="72" t="s">
        <v>2489</v>
      </c>
      <c r="V280" s="72" t="s">
        <v>2489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ITM_MLtoFZUK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t="s">
        <v>5140</v>
      </c>
      <c r="D281" t="s">
        <v>162</v>
      </c>
      <c r="E281" t="s">
        <v>5143</v>
      </c>
      <c r="F281" t="s">
        <v>1304</v>
      </c>
      <c r="G281" s="65">
        <v>0</v>
      </c>
      <c r="H281" s="65">
        <v>0</v>
      </c>
      <c r="I281" s="66" t="s">
        <v>482</v>
      </c>
      <c r="J281" s="66" t="s">
        <v>1597</v>
      </c>
      <c r="K281" s="67" t="s">
        <v>4709</v>
      </c>
      <c r="L281" s="68"/>
      <c r="M281" t="s">
        <v>5191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4" t="s">
        <v>2489</v>
      </c>
      <c r="U281" s="72" t="s">
        <v>2489</v>
      </c>
      <c r="V281" s="72" t="s">
        <v>2489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ITM_MLtoFZUKb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t="s">
        <v>5145</v>
      </c>
      <c r="D282" t="s">
        <v>25</v>
      </c>
      <c r="E282" t="s">
        <v>5146</v>
      </c>
      <c r="F282" t="s">
        <v>1305</v>
      </c>
      <c r="G282" s="65">
        <v>0</v>
      </c>
      <c r="H282" s="65">
        <v>0</v>
      </c>
      <c r="I282" s="66" t="s">
        <v>3</v>
      </c>
      <c r="J282" s="66" t="s">
        <v>1597</v>
      </c>
      <c r="K282" s="67" t="s">
        <v>4709</v>
      </c>
      <c r="L282" s="68"/>
      <c r="M282" t="s">
        <v>5192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4" t="s">
        <v>2489</v>
      </c>
      <c r="U282" s="72" t="s">
        <v>2489</v>
      </c>
      <c r="V282" s="72" t="s">
        <v>2489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ITM_FZUStoML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t="s">
        <v>5145</v>
      </c>
      <c r="D283" t="s">
        <v>25</v>
      </c>
      <c r="E283" t="s">
        <v>5146</v>
      </c>
      <c r="F283" t="s">
        <v>5142</v>
      </c>
      <c r="G283" s="65">
        <v>0</v>
      </c>
      <c r="H283" s="65">
        <v>0</v>
      </c>
      <c r="I283" s="66" t="s">
        <v>482</v>
      </c>
      <c r="J283" s="66" t="s">
        <v>1597</v>
      </c>
      <c r="K283" s="67" t="s">
        <v>4709</v>
      </c>
      <c r="L283" s="68"/>
      <c r="M283" t="s">
        <v>5193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4" t="s">
        <v>2489</v>
      </c>
      <c r="U283" s="72" t="s">
        <v>2489</v>
      </c>
      <c r="V283" s="72" t="s">
        <v>2489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ITM_FZUStoMLb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t="s">
        <v>5145</v>
      </c>
      <c r="D284" t="s">
        <v>162</v>
      </c>
      <c r="E284" t="s">
        <v>5147</v>
      </c>
      <c r="F284" t="s">
        <v>5144</v>
      </c>
      <c r="G284" s="65">
        <v>0</v>
      </c>
      <c r="H284" s="65">
        <v>0</v>
      </c>
      <c r="I284" s="66" t="s">
        <v>3</v>
      </c>
      <c r="J284" s="66" t="s">
        <v>1597</v>
      </c>
      <c r="K284" s="67" t="s">
        <v>4709</v>
      </c>
      <c r="L284" s="68"/>
      <c r="M284" t="s">
        <v>5194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4" t="s">
        <v>2489</v>
      </c>
      <c r="U284" s="72" t="s">
        <v>2489</v>
      </c>
      <c r="V284" s="72" t="s">
        <v>2489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ITM_MLtoFZUS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t="s">
        <v>5145</v>
      </c>
      <c r="D285" t="s">
        <v>162</v>
      </c>
      <c r="E285" t="s">
        <v>5147</v>
      </c>
      <c r="F285" t="s">
        <v>1305</v>
      </c>
      <c r="G285" s="65">
        <v>0</v>
      </c>
      <c r="H285" s="65">
        <v>0</v>
      </c>
      <c r="I285" s="66" t="s">
        <v>482</v>
      </c>
      <c r="J285" s="66" t="s">
        <v>1597</v>
      </c>
      <c r="K285" s="67" t="s">
        <v>4709</v>
      </c>
      <c r="L285" s="68"/>
      <c r="M285" t="s">
        <v>5195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4" t="s">
        <v>2489</v>
      </c>
      <c r="U285" s="72" t="s">
        <v>2489</v>
      </c>
      <c r="V285" s="72" t="s">
        <v>2489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ITM_MLtoFZUSb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t="s">
        <v>5148</v>
      </c>
      <c r="D286" t="s">
        <v>25</v>
      </c>
      <c r="E286" t="s">
        <v>5149</v>
      </c>
      <c r="F286" t="s">
        <v>5149</v>
      </c>
      <c r="G286" s="65">
        <v>0</v>
      </c>
      <c r="H286" s="65">
        <v>0</v>
      </c>
      <c r="I286" s="66" t="s">
        <v>3</v>
      </c>
      <c r="J286" s="66" t="s">
        <v>1597</v>
      </c>
      <c r="K286" s="67" t="s">
        <v>4709</v>
      </c>
      <c r="L286" s="68"/>
      <c r="M286" t="s">
        <v>5196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4" t="s">
        <v>2489</v>
      </c>
      <c r="U286" s="72" t="s">
        <v>2489</v>
      </c>
      <c r="V286" s="72" t="s">
        <v>2489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ITM_GLUKtoL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t="s">
        <v>5148</v>
      </c>
      <c r="D287" t="s">
        <v>162</v>
      </c>
      <c r="E287" t="s">
        <v>5150</v>
      </c>
      <c r="F287" t="s">
        <v>5150</v>
      </c>
      <c r="G287" s="65">
        <v>0</v>
      </c>
      <c r="H287" s="65">
        <v>0</v>
      </c>
      <c r="I287" s="66" t="s">
        <v>3</v>
      </c>
      <c r="J287" s="66" t="s">
        <v>1597</v>
      </c>
      <c r="K287" s="67" t="s">
        <v>4709</v>
      </c>
      <c r="L287" s="68"/>
      <c r="M287" t="s">
        <v>5197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4" t="s">
        <v>2489</v>
      </c>
      <c r="U287" s="72" t="s">
        <v>2489</v>
      </c>
      <c r="V287" s="72" t="s">
        <v>2489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ITM_LtoGLUK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t="s">
        <v>5151</v>
      </c>
      <c r="D288" t="s">
        <v>25</v>
      </c>
      <c r="E288" t="s">
        <v>5152</v>
      </c>
      <c r="F288" t="s">
        <v>5152</v>
      </c>
      <c r="G288" s="65">
        <v>0</v>
      </c>
      <c r="H288" s="65">
        <v>0</v>
      </c>
      <c r="I288" s="66" t="s">
        <v>3</v>
      </c>
      <c r="J288" s="66" t="s">
        <v>1597</v>
      </c>
      <c r="K288" s="67" t="s">
        <v>4709</v>
      </c>
      <c r="L288" s="68"/>
      <c r="M288" t="s">
        <v>5198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4" t="s">
        <v>2489</v>
      </c>
      <c r="U288" s="72" t="s">
        <v>2489</v>
      </c>
      <c r="V288" s="72" t="s">
        <v>2489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ITM_GLUStoL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t="s">
        <v>5151</v>
      </c>
      <c r="D289" t="s">
        <v>162</v>
      </c>
      <c r="E289" t="s">
        <v>5153</v>
      </c>
      <c r="F289" t="s">
        <v>5153</v>
      </c>
      <c r="G289" s="65">
        <v>0</v>
      </c>
      <c r="H289" s="65">
        <v>0</v>
      </c>
      <c r="I289" s="66" t="s">
        <v>3</v>
      </c>
      <c r="J289" s="66" t="s">
        <v>1597</v>
      </c>
      <c r="K289" s="67" t="s">
        <v>4709</v>
      </c>
      <c r="L289" s="68"/>
      <c r="M289" t="s">
        <v>5199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4" t="s">
        <v>2489</v>
      </c>
      <c r="U289" s="72" t="s">
        <v>2489</v>
      </c>
      <c r="V289" s="72" t="s">
        <v>2489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ITM_LtoGLUS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4186</v>
      </c>
      <c r="D290" s="60" t="s">
        <v>25</v>
      </c>
      <c r="E290" s="66" t="s">
        <v>139</v>
      </c>
      <c r="F290" s="66" t="s">
        <v>139</v>
      </c>
      <c r="G290" s="65">
        <v>0</v>
      </c>
      <c r="H290" s="65">
        <v>0</v>
      </c>
      <c r="I290" s="66" t="s">
        <v>3</v>
      </c>
      <c r="J290" s="66" t="s">
        <v>1597</v>
      </c>
      <c r="K290" s="67" t="s">
        <v>4709</v>
      </c>
      <c r="L290" s="68"/>
      <c r="M290" s="64" t="s">
        <v>1823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4" t="s">
        <v>2489</v>
      </c>
      <c r="U290" s="72" t="s">
        <v>2489</v>
      </c>
      <c r="V290" s="72" t="s">
        <v>2489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4186</v>
      </c>
      <c r="D291" s="60" t="s">
        <v>162</v>
      </c>
      <c r="E291" s="66" t="s">
        <v>388</v>
      </c>
      <c r="F291" s="66" t="s">
        <v>388</v>
      </c>
      <c r="G291" s="65">
        <v>0</v>
      </c>
      <c r="H291" s="65">
        <v>0</v>
      </c>
      <c r="I291" s="66" t="s">
        <v>3</v>
      </c>
      <c r="J291" s="66" t="s">
        <v>1597</v>
      </c>
      <c r="K291" s="67" t="s">
        <v>4709</v>
      </c>
      <c r="L291" s="68"/>
      <c r="M291" s="64" t="s">
        <v>2179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4" t="s">
        <v>2489</v>
      </c>
      <c r="U291" s="72" t="s">
        <v>2489</v>
      </c>
      <c r="V291" s="72" t="s">
        <v>2489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4187</v>
      </c>
      <c r="D292" s="60" t="s">
        <v>25</v>
      </c>
      <c r="E292" s="66" t="s">
        <v>140</v>
      </c>
      <c r="F292" s="66" t="s">
        <v>140</v>
      </c>
      <c r="G292" s="65">
        <v>0</v>
      </c>
      <c r="H292" s="65">
        <v>0</v>
      </c>
      <c r="I292" s="66" t="s">
        <v>3</v>
      </c>
      <c r="J292" s="66" t="s">
        <v>1597</v>
      </c>
      <c r="K292" s="67" t="s">
        <v>4709</v>
      </c>
      <c r="L292" s="68"/>
      <c r="M292" s="64" t="s">
        <v>1824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4" t="s">
        <v>2489</v>
      </c>
      <c r="U292" s="72" t="s">
        <v>2489</v>
      </c>
      <c r="V292" s="72" t="s">
        <v>2489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4187</v>
      </c>
      <c r="D293" s="60" t="s">
        <v>162</v>
      </c>
      <c r="E293" s="66" t="s">
        <v>389</v>
      </c>
      <c r="F293" s="66" t="s">
        <v>389</v>
      </c>
      <c r="G293" s="65">
        <v>0</v>
      </c>
      <c r="H293" s="65">
        <v>0</v>
      </c>
      <c r="I293" s="66" t="s">
        <v>3</v>
      </c>
      <c r="J293" s="66" t="s">
        <v>1597</v>
      </c>
      <c r="K293" s="67" t="s">
        <v>4709</v>
      </c>
      <c r="L293" s="68"/>
      <c r="M293" s="64" t="s">
        <v>2180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4" t="s">
        <v>2489</v>
      </c>
      <c r="U293" s="72" t="s">
        <v>2489</v>
      </c>
      <c r="V293" s="72" t="s">
        <v>2489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4188</v>
      </c>
      <c r="D294" s="60" t="s">
        <v>25</v>
      </c>
      <c r="E294" s="66" t="s">
        <v>141</v>
      </c>
      <c r="F294" s="66" t="s">
        <v>141</v>
      </c>
      <c r="G294" s="65">
        <v>0</v>
      </c>
      <c r="H294" s="65">
        <v>0</v>
      </c>
      <c r="I294" s="66" t="s">
        <v>3</v>
      </c>
      <c r="J294" s="66" t="s">
        <v>1597</v>
      </c>
      <c r="K294" s="67" t="s">
        <v>4709</v>
      </c>
      <c r="L294" s="68"/>
      <c r="M294" s="64" t="s">
        <v>1825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4" t="s">
        <v>2489</v>
      </c>
      <c r="U294" s="72" t="s">
        <v>2489</v>
      </c>
      <c r="V294" s="72" t="s">
        <v>2489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4188</v>
      </c>
      <c r="D295" s="60" t="s">
        <v>162</v>
      </c>
      <c r="E295" s="66" t="s">
        <v>390</v>
      </c>
      <c r="F295" s="66" t="s">
        <v>390</v>
      </c>
      <c r="G295" s="65">
        <v>0</v>
      </c>
      <c r="H295" s="65">
        <v>0</v>
      </c>
      <c r="I295" s="66" t="s">
        <v>3</v>
      </c>
      <c r="J295" s="66" t="s">
        <v>1597</v>
      </c>
      <c r="K295" s="67" t="s">
        <v>4709</v>
      </c>
      <c r="L295" s="68"/>
      <c r="M295" s="64" t="s">
        <v>2181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4" t="s">
        <v>2489</v>
      </c>
      <c r="U295" s="72" t="s">
        <v>2489</v>
      </c>
      <c r="V295" s="72" t="s">
        <v>2489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4189</v>
      </c>
      <c r="D296" s="60" t="s">
        <v>25</v>
      </c>
      <c r="E296" s="66" t="s">
        <v>146</v>
      </c>
      <c r="F296" s="66" t="s">
        <v>147</v>
      </c>
      <c r="G296" s="65">
        <v>0</v>
      </c>
      <c r="H296" s="65">
        <v>0</v>
      </c>
      <c r="I296" s="66" t="s">
        <v>3</v>
      </c>
      <c r="J296" s="66" t="s">
        <v>1597</v>
      </c>
      <c r="K296" s="67" t="s">
        <v>4709</v>
      </c>
      <c r="L296" s="68"/>
      <c r="M296" s="64" t="s">
        <v>4838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4" t="s">
        <v>2489</v>
      </c>
      <c r="U296" s="72" t="s">
        <v>2489</v>
      </c>
      <c r="V296" s="72" t="s">
        <v>2489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4189</v>
      </c>
      <c r="D297" s="60" t="s">
        <v>25</v>
      </c>
      <c r="E297" s="66" t="s">
        <v>146</v>
      </c>
      <c r="F297" s="66" t="s">
        <v>483</v>
      </c>
      <c r="G297" s="65">
        <v>0</v>
      </c>
      <c r="H297" s="65">
        <v>0</v>
      </c>
      <c r="I297" s="66" t="s">
        <v>482</v>
      </c>
      <c r="J297" s="66" t="s">
        <v>1597</v>
      </c>
      <c r="K297" s="67" t="s">
        <v>4709</v>
      </c>
      <c r="L297" s="68"/>
      <c r="M297" s="64" t="s">
        <v>4839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4" t="s">
        <v>2489</v>
      </c>
      <c r="U297" s="72" t="s">
        <v>2489</v>
      </c>
      <c r="V297" s="72" t="s">
        <v>2489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4189</v>
      </c>
      <c r="D298" s="60" t="s">
        <v>162</v>
      </c>
      <c r="E298" s="66" t="s">
        <v>255</v>
      </c>
      <c r="F298" s="66" t="s">
        <v>258</v>
      </c>
      <c r="G298" s="65">
        <v>0</v>
      </c>
      <c r="H298" s="65">
        <v>0</v>
      </c>
      <c r="I298" s="66" t="s">
        <v>3</v>
      </c>
      <c r="J298" s="66" t="s">
        <v>1597</v>
      </c>
      <c r="K298" s="67" t="s">
        <v>4709</v>
      </c>
      <c r="L298" s="68"/>
      <c r="M298" s="64" t="s">
        <v>4840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4" t="s">
        <v>2489</v>
      </c>
      <c r="U298" s="72" t="s">
        <v>2489</v>
      </c>
      <c r="V298" s="72" t="s">
        <v>2489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4189</v>
      </c>
      <c r="D299" s="60" t="s">
        <v>162</v>
      </c>
      <c r="E299" s="66" t="s">
        <v>255</v>
      </c>
      <c r="F299" s="66" t="s">
        <v>147</v>
      </c>
      <c r="G299" s="65">
        <v>0</v>
      </c>
      <c r="H299" s="65">
        <v>0</v>
      </c>
      <c r="I299" s="66" t="s">
        <v>482</v>
      </c>
      <c r="J299" s="66" t="s">
        <v>1597</v>
      </c>
      <c r="K299" s="67" t="s">
        <v>4709</v>
      </c>
      <c r="L299" s="68"/>
      <c r="M299" s="64" t="s">
        <v>4841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4" t="s">
        <v>2489</v>
      </c>
      <c r="U299" s="72" t="s">
        <v>2489</v>
      </c>
      <c r="V299" s="72" t="s">
        <v>2489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t="s">
        <v>5154</v>
      </c>
      <c r="D300" t="s">
        <v>25</v>
      </c>
      <c r="E300" t="s">
        <v>5155</v>
      </c>
      <c r="F300" t="s">
        <v>5155</v>
      </c>
      <c r="G300" s="65">
        <v>0</v>
      </c>
      <c r="H300" s="65">
        <v>0</v>
      </c>
      <c r="I300" s="66" t="s">
        <v>3</v>
      </c>
      <c r="J300" s="66" t="s">
        <v>1597</v>
      </c>
      <c r="K300" s="67" t="s">
        <v>4709</v>
      </c>
      <c r="L300" s="68"/>
      <c r="M300" t="s">
        <v>5200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4" t="s">
        <v>2489</v>
      </c>
      <c r="U300" s="72" t="s">
        <v>2489</v>
      </c>
      <c r="V300" s="72" t="s">
        <v>2489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ITM_INCHtoMM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t="s">
        <v>5154</v>
      </c>
      <c r="D301" t="s">
        <v>162</v>
      </c>
      <c r="E301" t="s">
        <v>5156</v>
      </c>
      <c r="F301" t="s">
        <v>5156</v>
      </c>
      <c r="G301" s="65">
        <v>0</v>
      </c>
      <c r="H301" s="65">
        <v>0</v>
      </c>
      <c r="I301" s="66" t="s">
        <v>3</v>
      </c>
      <c r="J301" s="66" t="s">
        <v>1597</v>
      </c>
      <c r="K301" s="67" t="s">
        <v>4709</v>
      </c>
      <c r="L301" s="68"/>
      <c r="M301" t="s">
        <v>5201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4" t="s">
        <v>2489</v>
      </c>
      <c r="U301" s="72" t="s">
        <v>2489</v>
      </c>
      <c r="V301" s="72" t="s">
        <v>2489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t="s">
        <v>4190</v>
      </c>
      <c r="D302" t="s">
        <v>25</v>
      </c>
      <c r="E302" t="s">
        <v>385</v>
      </c>
      <c r="F302" t="s">
        <v>385</v>
      </c>
      <c r="G302" s="65">
        <v>0</v>
      </c>
      <c r="H302" s="65">
        <v>0</v>
      </c>
      <c r="I302" s="66" t="s">
        <v>3</v>
      </c>
      <c r="J302" s="66" t="s">
        <v>1597</v>
      </c>
      <c r="K302" s="67" t="s">
        <v>4709</v>
      </c>
      <c r="L302" s="68"/>
      <c r="M302" s="64" t="s">
        <v>2173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4" t="s">
        <v>2489</v>
      </c>
      <c r="U302" s="72" t="s">
        <v>2489</v>
      </c>
      <c r="V302" s="72" t="s">
        <v>2489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4190</v>
      </c>
      <c r="D303" s="60" t="s">
        <v>162</v>
      </c>
      <c r="E303" s="66" t="s">
        <v>163</v>
      </c>
      <c r="F303" s="66" t="s">
        <v>163</v>
      </c>
      <c r="G303" s="65">
        <v>0</v>
      </c>
      <c r="H303" s="65">
        <v>0</v>
      </c>
      <c r="I303" s="66" t="s">
        <v>3</v>
      </c>
      <c r="J303" s="66" t="s">
        <v>1597</v>
      </c>
      <c r="K303" s="67" t="s">
        <v>4709</v>
      </c>
      <c r="L303" s="68"/>
      <c r="M303" s="64" t="s">
        <v>1856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4" t="s">
        <v>2489</v>
      </c>
      <c r="U303" s="72" t="s">
        <v>2489</v>
      </c>
      <c r="V303" s="72" t="s">
        <v>2489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4191</v>
      </c>
      <c r="D304" s="60" t="s">
        <v>162</v>
      </c>
      <c r="E304" s="66" t="s">
        <v>169</v>
      </c>
      <c r="F304" s="66" t="s">
        <v>169</v>
      </c>
      <c r="G304" s="65">
        <v>0</v>
      </c>
      <c r="H304" s="65">
        <v>0</v>
      </c>
      <c r="I304" s="66" t="s">
        <v>3</v>
      </c>
      <c r="J304" s="66" t="s">
        <v>1597</v>
      </c>
      <c r="K304" s="67" t="s">
        <v>4709</v>
      </c>
      <c r="L304" s="68"/>
      <c r="M304" s="64" t="s">
        <v>1862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4" t="s">
        <v>2489</v>
      </c>
      <c r="U304" s="72" t="s">
        <v>2489</v>
      </c>
      <c r="V304" s="72" t="s">
        <v>2489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4191</v>
      </c>
      <c r="D305" s="60" t="s">
        <v>25</v>
      </c>
      <c r="E305" s="66" t="s">
        <v>179</v>
      </c>
      <c r="F305" s="66" t="s">
        <v>179</v>
      </c>
      <c r="G305" s="65">
        <v>0</v>
      </c>
      <c r="H305" s="65">
        <v>0</v>
      </c>
      <c r="I305" s="66" t="s">
        <v>3</v>
      </c>
      <c r="J305" s="66" t="s">
        <v>1597</v>
      </c>
      <c r="K305" s="67" t="s">
        <v>4709</v>
      </c>
      <c r="L305" s="68"/>
      <c r="M305" s="64" t="s">
        <v>1873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4" t="s">
        <v>2489</v>
      </c>
      <c r="U305" s="72" t="s">
        <v>2489</v>
      </c>
      <c r="V305" s="72" t="s">
        <v>2489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t="s">
        <v>5157</v>
      </c>
      <c r="D306" t="s">
        <v>162</v>
      </c>
      <c r="E306" t="s">
        <v>5158</v>
      </c>
      <c r="F306" t="s">
        <v>5158</v>
      </c>
      <c r="G306" s="65">
        <v>0</v>
      </c>
      <c r="H306" s="65">
        <v>0</v>
      </c>
      <c r="I306" s="66" t="s">
        <v>3</v>
      </c>
      <c r="J306" s="66" t="s">
        <v>1597</v>
      </c>
      <c r="K306" s="67" t="s">
        <v>4709</v>
      </c>
      <c r="L306" s="68"/>
      <c r="M306" t="s">
        <v>5202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4" t="s">
        <v>2489</v>
      </c>
      <c r="U306" s="72" t="s">
        <v>2489</v>
      </c>
      <c r="V306" s="72" t="s">
        <v>2489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t="s">
        <v>5157</v>
      </c>
      <c r="D307" t="s">
        <v>25</v>
      </c>
      <c r="E307" t="s">
        <v>5159</v>
      </c>
      <c r="F307" t="s">
        <v>5159</v>
      </c>
      <c r="G307" s="65">
        <v>0</v>
      </c>
      <c r="H307" s="65">
        <v>0</v>
      </c>
      <c r="I307" s="66" t="s">
        <v>3</v>
      </c>
      <c r="J307" s="66" t="s">
        <v>1597</v>
      </c>
      <c r="K307" s="67" t="s">
        <v>4709</v>
      </c>
      <c r="L307" s="68"/>
      <c r="M307" t="s">
        <v>5203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4" t="s">
        <v>2489</v>
      </c>
      <c r="U307" s="72" t="s">
        <v>2489</v>
      </c>
      <c r="V307" s="72" t="s">
        <v>2489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4192</v>
      </c>
      <c r="D308" s="60" t="s">
        <v>162</v>
      </c>
      <c r="E308" s="66" t="s">
        <v>170</v>
      </c>
      <c r="F308" s="66" t="s">
        <v>171</v>
      </c>
      <c r="G308" s="65">
        <v>0</v>
      </c>
      <c r="H308" s="65">
        <v>0</v>
      </c>
      <c r="I308" s="66" t="s">
        <v>3</v>
      </c>
      <c r="J308" s="66" t="s">
        <v>1597</v>
      </c>
      <c r="K308" s="67" t="s">
        <v>4709</v>
      </c>
      <c r="L308" s="68"/>
      <c r="M308" s="64" t="s">
        <v>1863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4" t="s">
        <v>2489</v>
      </c>
      <c r="U308" s="72" t="s">
        <v>2489</v>
      </c>
      <c r="V308" s="72" t="s">
        <v>2489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4192</v>
      </c>
      <c r="D309" s="60" t="s">
        <v>162</v>
      </c>
      <c r="E309" s="66" t="s">
        <v>170</v>
      </c>
      <c r="F309" s="66" t="s">
        <v>484</v>
      </c>
      <c r="G309" s="65">
        <v>0</v>
      </c>
      <c r="H309" s="65">
        <v>0</v>
      </c>
      <c r="I309" s="66" t="s">
        <v>482</v>
      </c>
      <c r="J309" s="66" t="s">
        <v>1597</v>
      </c>
      <c r="K309" s="67" t="s">
        <v>4709</v>
      </c>
      <c r="L309" s="68"/>
      <c r="M309" s="64" t="s">
        <v>2339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4" t="s">
        <v>2489</v>
      </c>
      <c r="U309" s="72" t="s">
        <v>2489</v>
      </c>
      <c r="V309" s="72" t="s">
        <v>2489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4192</v>
      </c>
      <c r="D310" s="60" t="s">
        <v>25</v>
      </c>
      <c r="E310" s="66" t="s">
        <v>315</v>
      </c>
      <c r="F310" s="66" t="s">
        <v>316</v>
      </c>
      <c r="G310" s="65">
        <v>0</v>
      </c>
      <c r="H310" s="65">
        <v>0</v>
      </c>
      <c r="I310" s="66" t="s">
        <v>3</v>
      </c>
      <c r="J310" s="66" t="s">
        <v>1597</v>
      </c>
      <c r="K310" s="67" t="s">
        <v>4709</v>
      </c>
      <c r="L310" s="68"/>
      <c r="M310" s="64" t="s">
        <v>2079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4" t="s">
        <v>2489</v>
      </c>
      <c r="U310" s="72" t="s">
        <v>2489</v>
      </c>
      <c r="V310" s="72" t="s">
        <v>2489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4192</v>
      </c>
      <c r="D311" s="60" t="s">
        <v>25</v>
      </c>
      <c r="E311" s="66" t="s">
        <v>315</v>
      </c>
      <c r="F311" s="66" t="s">
        <v>65</v>
      </c>
      <c r="G311" s="65">
        <v>0</v>
      </c>
      <c r="H311" s="65">
        <v>0</v>
      </c>
      <c r="I311" s="66" t="s">
        <v>482</v>
      </c>
      <c r="J311" s="66" t="s">
        <v>1597</v>
      </c>
      <c r="K311" s="67" t="s">
        <v>4709</v>
      </c>
      <c r="L311" s="68"/>
      <c r="M311" s="64" t="s">
        <v>2347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4" t="s">
        <v>2489</v>
      </c>
      <c r="U311" s="72" t="s">
        <v>2489</v>
      </c>
      <c r="V311" s="72" t="s">
        <v>2489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4193</v>
      </c>
      <c r="D312" s="60" t="s">
        <v>162</v>
      </c>
      <c r="E312" s="66" t="s">
        <v>172</v>
      </c>
      <c r="F312" s="66" t="s">
        <v>171</v>
      </c>
      <c r="G312" s="65">
        <v>0</v>
      </c>
      <c r="H312" s="65">
        <v>0</v>
      </c>
      <c r="I312" s="66" t="s">
        <v>3</v>
      </c>
      <c r="J312" s="66" t="s">
        <v>1597</v>
      </c>
      <c r="K312" s="67" t="s">
        <v>4709</v>
      </c>
      <c r="L312" s="68"/>
      <c r="M312" s="64" t="s">
        <v>1864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4" t="s">
        <v>2489</v>
      </c>
      <c r="U312" s="72" t="s">
        <v>2489</v>
      </c>
      <c r="V312" s="72" t="s">
        <v>2489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4193</v>
      </c>
      <c r="D313" s="60" t="s">
        <v>162</v>
      </c>
      <c r="E313" s="66" t="s">
        <v>172</v>
      </c>
      <c r="F313" s="66" t="s">
        <v>353</v>
      </c>
      <c r="G313" s="65">
        <v>0</v>
      </c>
      <c r="H313" s="65">
        <v>0</v>
      </c>
      <c r="I313" s="66" t="s">
        <v>482</v>
      </c>
      <c r="J313" s="66" t="s">
        <v>1597</v>
      </c>
      <c r="K313" s="67" t="s">
        <v>4709</v>
      </c>
      <c r="L313" s="68"/>
      <c r="M313" s="64" t="s">
        <v>2340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4" t="s">
        <v>2489</v>
      </c>
      <c r="U313" s="72" t="s">
        <v>2489</v>
      </c>
      <c r="V313" s="72" t="s">
        <v>2489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4193</v>
      </c>
      <c r="D314" s="60" t="s">
        <v>25</v>
      </c>
      <c r="E314" s="66" t="s">
        <v>352</v>
      </c>
      <c r="F314" s="66" t="s">
        <v>353</v>
      </c>
      <c r="G314" s="65">
        <v>0</v>
      </c>
      <c r="H314" s="65">
        <v>0</v>
      </c>
      <c r="I314" s="66" t="s">
        <v>3</v>
      </c>
      <c r="J314" s="66" t="s">
        <v>1597</v>
      </c>
      <c r="K314" s="67" t="s">
        <v>4709</v>
      </c>
      <c r="L314" s="68"/>
      <c r="M314" s="64" t="s">
        <v>2126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4" t="s">
        <v>2489</v>
      </c>
      <c r="U314" s="72" t="s">
        <v>2489</v>
      </c>
      <c r="V314" s="72" t="s">
        <v>2489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4193</v>
      </c>
      <c r="D315" s="60" t="s">
        <v>25</v>
      </c>
      <c r="E315" s="66" t="s">
        <v>352</v>
      </c>
      <c r="F315" s="66" t="s">
        <v>486</v>
      </c>
      <c r="G315" s="65">
        <v>0</v>
      </c>
      <c r="H315" s="65">
        <v>0</v>
      </c>
      <c r="I315" s="66" t="s">
        <v>482</v>
      </c>
      <c r="J315" s="66" t="s">
        <v>1597</v>
      </c>
      <c r="K315" s="67" t="s">
        <v>4709</v>
      </c>
      <c r="L315" s="68"/>
      <c r="M315" s="64" t="s">
        <v>2348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4" t="s">
        <v>2489</v>
      </c>
      <c r="U315" s="72" t="s">
        <v>2489</v>
      </c>
      <c r="V315" s="72" t="s">
        <v>2489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4194</v>
      </c>
      <c r="D316" s="60" t="s">
        <v>162</v>
      </c>
      <c r="E316" s="66" t="s">
        <v>173</v>
      </c>
      <c r="F316" s="66" t="s">
        <v>171</v>
      </c>
      <c r="G316" s="65">
        <v>0</v>
      </c>
      <c r="H316" s="65">
        <v>0</v>
      </c>
      <c r="I316" s="66" t="s">
        <v>3</v>
      </c>
      <c r="J316" s="66" t="s">
        <v>1597</v>
      </c>
      <c r="K316" s="67" t="s">
        <v>4709</v>
      </c>
      <c r="L316" s="68"/>
      <c r="M316" s="64" t="s">
        <v>1865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4" t="s">
        <v>2489</v>
      </c>
      <c r="U316" s="72" t="s">
        <v>2489</v>
      </c>
      <c r="V316" s="72" t="s">
        <v>2489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4194</v>
      </c>
      <c r="D317" s="60" t="s">
        <v>162</v>
      </c>
      <c r="E317" s="66" t="s">
        <v>173</v>
      </c>
      <c r="F317" s="66" t="s">
        <v>316</v>
      </c>
      <c r="G317" s="65">
        <v>0</v>
      </c>
      <c r="H317" s="65">
        <v>0</v>
      </c>
      <c r="I317" s="66" t="s">
        <v>482</v>
      </c>
      <c r="J317" s="66" t="s">
        <v>1597</v>
      </c>
      <c r="K317" s="67" t="s">
        <v>4709</v>
      </c>
      <c r="L317" s="68"/>
      <c r="M317" s="64" t="s">
        <v>2341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4" t="s">
        <v>2489</v>
      </c>
      <c r="U317" s="72" t="s">
        <v>2489</v>
      </c>
      <c r="V317" s="72" t="s">
        <v>2489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4194</v>
      </c>
      <c r="D318" s="60" t="s">
        <v>162</v>
      </c>
      <c r="E318" s="66" t="s">
        <v>173</v>
      </c>
      <c r="F318" s="66" t="s">
        <v>485</v>
      </c>
      <c r="G318" s="65">
        <v>0</v>
      </c>
      <c r="H318" s="65">
        <v>0</v>
      </c>
      <c r="I318" s="66" t="s">
        <v>482</v>
      </c>
      <c r="J318" s="66" t="s">
        <v>1597</v>
      </c>
      <c r="K318" s="67" t="s">
        <v>4709</v>
      </c>
      <c r="L318" s="68"/>
      <c r="M318" s="64" t="s">
        <v>2342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4" t="s">
        <v>2489</v>
      </c>
      <c r="U318" s="72" t="s">
        <v>2489</v>
      </c>
      <c r="V318" s="72" t="s">
        <v>2489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4194</v>
      </c>
      <c r="D319" s="60" t="s">
        <v>25</v>
      </c>
      <c r="E319" s="66" t="s">
        <v>359</v>
      </c>
      <c r="F319" s="66" t="s">
        <v>316</v>
      </c>
      <c r="G319" s="65">
        <v>0</v>
      </c>
      <c r="H319" s="65">
        <v>0</v>
      </c>
      <c r="I319" s="66" t="s">
        <v>3</v>
      </c>
      <c r="J319" s="66" t="s">
        <v>1597</v>
      </c>
      <c r="K319" s="67" t="s">
        <v>4709</v>
      </c>
      <c r="L319" s="68"/>
      <c r="M319" s="64" t="s">
        <v>2131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4" t="s">
        <v>2489</v>
      </c>
      <c r="U319" s="72" t="s">
        <v>2489</v>
      </c>
      <c r="V319" s="72" t="s">
        <v>2489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4194</v>
      </c>
      <c r="D320" s="60" t="s">
        <v>25</v>
      </c>
      <c r="E320" s="66" t="s">
        <v>359</v>
      </c>
      <c r="F320" s="66" t="s">
        <v>485</v>
      </c>
      <c r="G320" s="65">
        <v>0</v>
      </c>
      <c r="H320" s="65">
        <v>0</v>
      </c>
      <c r="I320" s="66" t="s">
        <v>482</v>
      </c>
      <c r="J320" s="66" t="s">
        <v>1597</v>
      </c>
      <c r="K320" s="67" t="s">
        <v>4709</v>
      </c>
      <c r="L320" s="68"/>
      <c r="M320" s="64" t="s">
        <v>2349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4" t="s">
        <v>2489</v>
      </c>
      <c r="U320" s="72" t="s">
        <v>2489</v>
      </c>
      <c r="V320" s="72" t="s">
        <v>2489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4194</v>
      </c>
      <c r="D321" s="60" t="s">
        <v>25</v>
      </c>
      <c r="E321" s="66" t="s">
        <v>359</v>
      </c>
      <c r="F321" s="66" t="s">
        <v>486</v>
      </c>
      <c r="G321" s="65">
        <v>0</v>
      </c>
      <c r="H321" s="65">
        <v>0</v>
      </c>
      <c r="I321" s="66" t="s">
        <v>482</v>
      </c>
      <c r="J321" s="66" t="s">
        <v>1597</v>
      </c>
      <c r="K321" s="67" t="s">
        <v>4709</v>
      </c>
      <c r="L321" s="68"/>
      <c r="M321" s="64" t="s">
        <v>2350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4" t="s">
        <v>2489</v>
      </c>
      <c r="U321" s="72" t="s">
        <v>2489</v>
      </c>
      <c r="V321" s="72" t="s">
        <v>2489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4195</v>
      </c>
      <c r="D322" s="60" t="s">
        <v>162</v>
      </c>
      <c r="E322" s="66" t="s">
        <v>174</v>
      </c>
      <c r="F322" s="66" t="s">
        <v>174</v>
      </c>
      <c r="G322" s="65">
        <v>0</v>
      </c>
      <c r="H322" s="65">
        <v>0</v>
      </c>
      <c r="I322" s="66" t="s">
        <v>3</v>
      </c>
      <c r="J322" s="66" t="s">
        <v>1597</v>
      </c>
      <c r="K322" s="67" t="s">
        <v>4709</v>
      </c>
      <c r="L322" s="68"/>
      <c r="M322" s="64" t="s">
        <v>1866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4" t="s">
        <v>2489</v>
      </c>
      <c r="U322" s="72" t="s">
        <v>2489</v>
      </c>
      <c r="V322" s="72" t="s">
        <v>2489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5130</v>
      </c>
      <c r="D323" s="60" t="s">
        <v>25</v>
      </c>
      <c r="E323" s="86" t="s">
        <v>5131</v>
      </c>
      <c r="F323" s="66" t="s">
        <v>171</v>
      </c>
      <c r="G323" s="70">
        <v>0</v>
      </c>
      <c r="H323" s="70">
        <v>0</v>
      </c>
      <c r="I323" s="86" t="s">
        <v>3</v>
      </c>
      <c r="J323" s="66" t="s">
        <v>1597</v>
      </c>
      <c r="K323" s="67" t="s">
        <v>4709</v>
      </c>
      <c r="L323" s="68"/>
      <c r="M323" s="64" t="s">
        <v>5124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4" t="s">
        <v>2489</v>
      </c>
      <c r="U323" s="72" t="s">
        <v>2489</v>
      </c>
      <c r="V323" s="72" t="s">
        <v>2489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5130</v>
      </c>
      <c r="D324" s="60" t="s">
        <v>25</v>
      </c>
      <c r="E324" s="86" t="s">
        <v>5131</v>
      </c>
      <c r="F324" s="66" t="s">
        <v>5132</v>
      </c>
      <c r="G324" s="70">
        <v>0</v>
      </c>
      <c r="H324" s="70">
        <v>0</v>
      </c>
      <c r="I324" s="66" t="s">
        <v>482</v>
      </c>
      <c r="J324" s="66" t="s">
        <v>1597</v>
      </c>
      <c r="K324" s="67" t="s">
        <v>4709</v>
      </c>
      <c r="L324" s="68"/>
      <c r="M324" s="64" t="s">
        <v>5125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4" t="s">
        <v>2489</v>
      </c>
      <c r="U324" s="72" t="s">
        <v>2489</v>
      </c>
      <c r="V324" s="72" t="s">
        <v>2489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4195</v>
      </c>
      <c r="D325" s="60" t="s">
        <v>25</v>
      </c>
      <c r="E325" s="66" t="s">
        <v>366</v>
      </c>
      <c r="F325" s="66" t="s">
        <v>366</v>
      </c>
      <c r="G325" s="65">
        <v>0</v>
      </c>
      <c r="H325" s="65">
        <v>0</v>
      </c>
      <c r="I325" s="66" t="s">
        <v>3</v>
      </c>
      <c r="J325" s="66" t="s">
        <v>1597</v>
      </c>
      <c r="K325" s="67" t="s">
        <v>4709</v>
      </c>
      <c r="L325" s="68"/>
      <c r="M325" s="64" t="s">
        <v>2143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4" t="s">
        <v>2489</v>
      </c>
      <c r="U325" s="72" t="s">
        <v>2489</v>
      </c>
      <c r="V325" s="72" t="s">
        <v>2489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5130</v>
      </c>
      <c r="D326" s="60" t="s">
        <v>162</v>
      </c>
      <c r="E326" s="86" t="s">
        <v>5133</v>
      </c>
      <c r="F326" s="66" t="s">
        <v>5132</v>
      </c>
      <c r="G326" s="70">
        <v>0</v>
      </c>
      <c r="H326" s="70">
        <v>0</v>
      </c>
      <c r="I326" s="86" t="s">
        <v>3</v>
      </c>
      <c r="J326" s="66" t="s">
        <v>1597</v>
      </c>
      <c r="K326" s="67" t="s">
        <v>4709</v>
      </c>
      <c r="L326" s="68"/>
      <c r="M326" s="64" t="s">
        <v>5126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4" t="s">
        <v>2489</v>
      </c>
      <c r="U326" s="72" t="s">
        <v>2489</v>
      </c>
      <c r="V326" s="72" t="s">
        <v>2489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5130</v>
      </c>
      <c r="D327" s="60" t="s">
        <v>162</v>
      </c>
      <c r="E327" s="86" t="s">
        <v>5133</v>
      </c>
      <c r="F327" s="66" t="s">
        <v>486</v>
      </c>
      <c r="G327" s="70">
        <v>0</v>
      </c>
      <c r="H327" s="70">
        <v>0</v>
      </c>
      <c r="I327" s="66" t="s">
        <v>482</v>
      </c>
      <c r="J327" s="66" t="s">
        <v>1597</v>
      </c>
      <c r="K327" s="67" t="s">
        <v>4709</v>
      </c>
      <c r="L327" s="68"/>
      <c r="M327" s="64" t="s">
        <v>5127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4" t="s">
        <v>2489</v>
      </c>
      <c r="U327" s="72" t="s">
        <v>2489</v>
      </c>
      <c r="V327" s="72" t="s">
        <v>2489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t="s">
        <v>5160</v>
      </c>
      <c r="D328" t="s">
        <v>162</v>
      </c>
      <c r="E328" t="s">
        <v>5161</v>
      </c>
      <c r="F328" t="s">
        <v>5162</v>
      </c>
      <c r="G328" s="65">
        <v>0</v>
      </c>
      <c r="H328" s="65">
        <v>0</v>
      </c>
      <c r="I328" s="66" t="s">
        <v>3</v>
      </c>
      <c r="J328" s="66" t="s">
        <v>1597</v>
      </c>
      <c r="K328" s="67" t="s">
        <v>4709</v>
      </c>
      <c r="L328" s="68"/>
      <c r="M328" t="s">
        <v>5204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4" t="s">
        <v>2489</v>
      </c>
      <c r="U328" s="72" t="s">
        <v>2489</v>
      </c>
      <c r="V328" s="72" t="s">
        <v>2489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t="s">
        <v>5160</v>
      </c>
      <c r="D329" t="s">
        <v>162</v>
      </c>
      <c r="E329" t="s">
        <v>5161</v>
      </c>
      <c r="F329" t="s">
        <v>372</v>
      </c>
      <c r="G329" s="65">
        <v>0</v>
      </c>
      <c r="H329" s="65">
        <v>0</v>
      </c>
      <c r="I329" s="66" t="s">
        <v>482</v>
      </c>
      <c r="J329" s="66" t="s">
        <v>1597</v>
      </c>
      <c r="K329" s="67" t="s">
        <v>4709</v>
      </c>
      <c r="L329" s="68"/>
      <c r="M329" t="s">
        <v>5205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4" t="s">
        <v>2489</v>
      </c>
      <c r="U329" s="72" t="s">
        <v>2489</v>
      </c>
      <c r="V329" s="72" t="s">
        <v>2489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t="s">
        <v>5160</v>
      </c>
      <c r="D330" t="s">
        <v>25</v>
      </c>
      <c r="E330" t="s">
        <v>5163</v>
      </c>
      <c r="F330" t="s">
        <v>372</v>
      </c>
      <c r="G330" s="65">
        <v>0</v>
      </c>
      <c r="H330" s="65">
        <v>0</v>
      </c>
      <c r="I330" s="66" t="s">
        <v>3</v>
      </c>
      <c r="J330" s="66" t="s">
        <v>1597</v>
      </c>
      <c r="K330" s="67" t="s">
        <v>4709</v>
      </c>
      <c r="L330" s="68"/>
      <c r="M330" t="s">
        <v>5206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4" t="s">
        <v>2489</v>
      </c>
      <c r="U330" s="72" t="s">
        <v>2489</v>
      </c>
      <c r="V330" s="72" t="s">
        <v>2489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t="s">
        <v>5160</v>
      </c>
      <c r="D331" t="s">
        <v>25</v>
      </c>
      <c r="E331" t="s">
        <v>5163</v>
      </c>
      <c r="F331" t="s">
        <v>5164</v>
      </c>
      <c r="G331" s="65">
        <v>0</v>
      </c>
      <c r="H331" s="65">
        <v>0</v>
      </c>
      <c r="I331" s="66" t="s">
        <v>482</v>
      </c>
      <c r="J331" s="66" t="s">
        <v>1597</v>
      </c>
      <c r="K331" s="67" t="s">
        <v>4709</v>
      </c>
      <c r="L331" s="68"/>
      <c r="M331" t="s">
        <v>5207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4" t="s">
        <v>2489</v>
      </c>
      <c r="U331" s="72" t="s">
        <v>2489</v>
      </c>
      <c r="V331" s="72" t="s">
        <v>2489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4196</v>
      </c>
      <c r="D332" s="60" t="s">
        <v>25</v>
      </c>
      <c r="E332" s="66" t="s">
        <v>177</v>
      </c>
      <c r="F332" s="66" t="s">
        <v>177</v>
      </c>
      <c r="G332" s="65">
        <v>0</v>
      </c>
      <c r="H332" s="65">
        <v>0</v>
      </c>
      <c r="I332" s="66" t="s">
        <v>3</v>
      </c>
      <c r="J332" s="66" t="s">
        <v>1597</v>
      </c>
      <c r="K332" s="67" t="s">
        <v>4709</v>
      </c>
      <c r="L332" s="68"/>
      <c r="M332" s="64" t="s">
        <v>1870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4" t="s">
        <v>2489</v>
      </c>
      <c r="U332" s="72" t="s">
        <v>2489</v>
      </c>
      <c r="V332" s="72" t="s">
        <v>2489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4196</v>
      </c>
      <c r="D333" s="60" t="s">
        <v>162</v>
      </c>
      <c r="E333" s="66" t="s">
        <v>247</v>
      </c>
      <c r="F333" s="66" t="s">
        <v>247</v>
      </c>
      <c r="G333" s="65">
        <v>0</v>
      </c>
      <c r="H333" s="65">
        <v>0</v>
      </c>
      <c r="I333" s="66" t="s">
        <v>3</v>
      </c>
      <c r="J333" s="66" t="s">
        <v>1597</v>
      </c>
      <c r="K333" s="67" t="s">
        <v>4709</v>
      </c>
      <c r="L333" s="68"/>
      <c r="M333" s="64" t="s">
        <v>1981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4" t="s">
        <v>2489</v>
      </c>
      <c r="U333" s="72" t="s">
        <v>2489</v>
      </c>
      <c r="V333" s="72" t="s">
        <v>2489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4197</v>
      </c>
      <c r="D334" s="60" t="s">
        <v>25</v>
      </c>
      <c r="E334" s="66" t="s">
        <v>4088</v>
      </c>
      <c r="F334" s="66" t="s">
        <v>4088</v>
      </c>
      <c r="G334" s="65">
        <v>0</v>
      </c>
      <c r="H334" s="65">
        <v>0</v>
      </c>
      <c r="I334" s="66" t="s">
        <v>3</v>
      </c>
      <c r="J334" s="66" t="s">
        <v>1597</v>
      </c>
      <c r="K334" s="67" t="s">
        <v>4709</v>
      </c>
      <c r="L334" s="68"/>
      <c r="M334" s="64" t="s">
        <v>1905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4" t="s">
        <v>2489</v>
      </c>
      <c r="U334" s="72" t="s">
        <v>2489</v>
      </c>
      <c r="V334" s="72" t="s">
        <v>2489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4197</v>
      </c>
      <c r="D335" s="60" t="s">
        <v>162</v>
      </c>
      <c r="E335" s="66" t="s">
        <v>4089</v>
      </c>
      <c r="F335" s="66" t="s">
        <v>4089</v>
      </c>
      <c r="G335" s="65">
        <v>0</v>
      </c>
      <c r="H335" s="65">
        <v>0</v>
      </c>
      <c r="I335" s="66" t="s">
        <v>3</v>
      </c>
      <c r="J335" s="66" t="s">
        <v>1597</v>
      </c>
      <c r="K335" s="67" t="s">
        <v>4709</v>
      </c>
      <c r="L335" s="68"/>
      <c r="M335" s="64" t="s">
        <v>1956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4" t="s">
        <v>2489</v>
      </c>
      <c r="U335" s="72" t="s">
        <v>2489</v>
      </c>
      <c r="V335" s="72" t="s">
        <v>2489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4198</v>
      </c>
      <c r="D336" s="60" t="s">
        <v>25</v>
      </c>
      <c r="E336" s="76" t="s">
        <v>2849</v>
      </c>
      <c r="F336" s="76" t="s">
        <v>1577</v>
      </c>
      <c r="G336" s="77">
        <v>0</v>
      </c>
      <c r="H336" s="77">
        <v>0</v>
      </c>
      <c r="I336" s="66" t="s">
        <v>3</v>
      </c>
      <c r="J336" s="66" t="s">
        <v>1597</v>
      </c>
      <c r="K336" s="67" t="s">
        <v>4709</v>
      </c>
      <c r="L336" s="68"/>
      <c r="M336" s="64" t="s">
        <v>2852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4" t="s">
        <v>2489</v>
      </c>
      <c r="U336" s="72" t="s">
        <v>2489</v>
      </c>
      <c r="V336" s="72" t="s">
        <v>2489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4198</v>
      </c>
      <c r="D337" s="60" t="s">
        <v>25</v>
      </c>
      <c r="E337" s="76" t="s">
        <v>2849</v>
      </c>
      <c r="F337" s="76" t="s">
        <v>483</v>
      </c>
      <c r="G337" s="77">
        <v>0</v>
      </c>
      <c r="H337" s="77">
        <v>0</v>
      </c>
      <c r="I337" s="66" t="s">
        <v>482</v>
      </c>
      <c r="J337" s="66" t="s">
        <v>1597</v>
      </c>
      <c r="K337" s="67" t="s">
        <v>4709</v>
      </c>
      <c r="L337" s="68"/>
      <c r="M337" s="64" t="s">
        <v>2853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4" t="s">
        <v>2489</v>
      </c>
      <c r="U337" s="72" t="s">
        <v>2489</v>
      </c>
      <c r="V337" s="72" t="s">
        <v>2489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4198</v>
      </c>
      <c r="D338" s="60" t="s">
        <v>162</v>
      </c>
      <c r="E338" s="66" t="s">
        <v>2850</v>
      </c>
      <c r="F338" s="79" t="s">
        <v>258</v>
      </c>
      <c r="G338" s="65">
        <v>0</v>
      </c>
      <c r="H338" s="65">
        <v>0</v>
      </c>
      <c r="I338" s="66" t="s">
        <v>3</v>
      </c>
      <c r="J338" s="66" t="s">
        <v>1597</v>
      </c>
      <c r="K338" s="67" t="s">
        <v>4709</v>
      </c>
      <c r="L338" s="68"/>
      <c r="M338" s="64" t="s">
        <v>2857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4" t="s">
        <v>2489</v>
      </c>
      <c r="U338" s="72" t="s">
        <v>2489</v>
      </c>
      <c r="V338" s="72" t="s">
        <v>2489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4198</v>
      </c>
      <c r="D339" s="60" t="s">
        <v>162</v>
      </c>
      <c r="E339" s="82" t="s">
        <v>2850</v>
      </c>
      <c r="F339" s="83" t="s">
        <v>1577</v>
      </c>
      <c r="G339" s="77">
        <v>0</v>
      </c>
      <c r="H339" s="77">
        <v>0</v>
      </c>
      <c r="I339" s="66" t="s">
        <v>482</v>
      </c>
      <c r="J339" s="66" t="s">
        <v>1597</v>
      </c>
      <c r="K339" s="67" t="s">
        <v>4709</v>
      </c>
      <c r="L339" s="68"/>
      <c r="M339" s="64" t="s">
        <v>2859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4" t="s">
        <v>2489</v>
      </c>
      <c r="U339" s="72" t="s">
        <v>2489</v>
      </c>
      <c r="V339" s="72" t="s">
        <v>2489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t="s">
        <v>5165</v>
      </c>
      <c r="D340" t="s">
        <v>25</v>
      </c>
      <c r="E340" t="s">
        <v>5166</v>
      </c>
      <c r="F340" t="s">
        <v>5166</v>
      </c>
      <c r="G340" s="65">
        <v>0</v>
      </c>
      <c r="H340" s="65">
        <v>0</v>
      </c>
      <c r="I340" s="66" t="s">
        <v>3</v>
      </c>
      <c r="J340" s="66" t="s">
        <v>1597</v>
      </c>
      <c r="K340" s="67" t="s">
        <v>4709</v>
      </c>
      <c r="L340" s="68"/>
      <c r="M340" t="s">
        <v>5208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4" t="s">
        <v>2489</v>
      </c>
      <c r="U340" s="72" t="s">
        <v>2489</v>
      </c>
      <c r="V340" s="72" t="s">
        <v>2489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ITM_MItoKM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t="s">
        <v>5165</v>
      </c>
      <c r="D341" t="s">
        <v>162</v>
      </c>
      <c r="E341" t="s">
        <v>5167</v>
      </c>
      <c r="F341" t="s">
        <v>5167</v>
      </c>
      <c r="G341" s="65">
        <v>0</v>
      </c>
      <c r="H341" s="65">
        <v>0</v>
      </c>
      <c r="I341" s="66" t="s">
        <v>3</v>
      </c>
      <c r="J341" s="66" t="s">
        <v>1597</v>
      </c>
      <c r="K341" s="67" t="s">
        <v>4709</v>
      </c>
      <c r="L341" s="68"/>
      <c r="M341" t="s">
        <v>5209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4" t="s">
        <v>2489</v>
      </c>
      <c r="U341" s="72" t="s">
        <v>2489</v>
      </c>
      <c r="V341" s="72" t="s">
        <v>2489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ITM_KMtoMI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t="s">
        <v>5168</v>
      </c>
      <c r="D342" t="s">
        <v>162</v>
      </c>
      <c r="E342" s="17" t="s">
        <v>5230</v>
      </c>
      <c r="F342" s="17" t="s">
        <v>5230</v>
      </c>
      <c r="G342" s="65">
        <v>0</v>
      </c>
      <c r="H342" s="65">
        <v>0</v>
      </c>
      <c r="I342" s="66" t="s">
        <v>3</v>
      </c>
      <c r="J342" s="66" t="s">
        <v>1597</v>
      </c>
      <c r="K342" s="67" t="s">
        <v>4709</v>
      </c>
      <c r="L342" s="68"/>
      <c r="M342" t="s">
        <v>5210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4" t="s">
        <v>2489</v>
      </c>
      <c r="U342" s="72" t="s">
        <v>2489</v>
      </c>
      <c r="V342" s="72" t="s">
        <v>2489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ITM_KMtoNMI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t="s">
        <v>5168</v>
      </c>
      <c r="D343" t="s">
        <v>25</v>
      </c>
      <c r="E343" s="17" t="s">
        <v>5231</v>
      </c>
      <c r="F343" s="17" t="s">
        <v>5231</v>
      </c>
      <c r="G343" s="65">
        <v>0</v>
      </c>
      <c r="H343" s="65">
        <v>0</v>
      </c>
      <c r="I343" s="66" t="s">
        <v>3</v>
      </c>
      <c r="J343" s="66" t="s">
        <v>1597</v>
      </c>
      <c r="K343" s="67" t="s">
        <v>4709</v>
      </c>
      <c r="L343" s="68"/>
      <c r="M343" t="s">
        <v>5211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4" t="s">
        <v>2489</v>
      </c>
      <c r="U343" s="72" t="s">
        <v>2489</v>
      </c>
      <c r="V343" s="72" t="s">
        <v>2489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ITM_NMItoKM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t="s">
        <v>4199</v>
      </c>
      <c r="D344" t="s">
        <v>162</v>
      </c>
      <c r="E344" t="s">
        <v>235</v>
      </c>
      <c r="F344" t="s">
        <v>235</v>
      </c>
      <c r="G344" s="65">
        <v>0</v>
      </c>
      <c r="H344" s="65">
        <v>0</v>
      </c>
      <c r="I344" s="66" t="s">
        <v>3</v>
      </c>
      <c r="J344" s="66" t="s">
        <v>1597</v>
      </c>
      <c r="K344" s="67" t="s">
        <v>4709</v>
      </c>
      <c r="L344" s="68"/>
      <c r="M344" s="64" t="s">
        <v>1957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4" t="s">
        <v>2489</v>
      </c>
      <c r="U344" s="72" t="s">
        <v>2489</v>
      </c>
      <c r="V344" s="72" t="s">
        <v>2489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t="s">
        <v>4199</v>
      </c>
      <c r="D345" t="s">
        <v>25</v>
      </c>
      <c r="E345" t="s">
        <v>259</v>
      </c>
      <c r="F345" t="s">
        <v>259</v>
      </c>
      <c r="G345" s="65">
        <v>0</v>
      </c>
      <c r="H345" s="65">
        <v>0</v>
      </c>
      <c r="I345" s="66" t="s">
        <v>3</v>
      </c>
      <c r="J345" s="66" t="s">
        <v>1597</v>
      </c>
      <c r="K345" s="67" t="s">
        <v>4709</v>
      </c>
      <c r="L345" s="68"/>
      <c r="M345" s="64" t="s">
        <v>1994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4" t="s">
        <v>2489</v>
      </c>
      <c r="U345" s="72" t="s">
        <v>2489</v>
      </c>
      <c r="V345" s="72" t="s">
        <v>2489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t="s">
        <v>5169</v>
      </c>
      <c r="D346" t="s">
        <v>162</v>
      </c>
      <c r="E346" t="s">
        <v>5170</v>
      </c>
      <c r="F346" t="s">
        <v>5171</v>
      </c>
      <c r="G346" s="70">
        <v>0</v>
      </c>
      <c r="H346" s="70">
        <v>0</v>
      </c>
      <c r="I346" s="66" t="s">
        <v>482</v>
      </c>
      <c r="J346" s="66" t="s">
        <v>1597</v>
      </c>
      <c r="K346" s="67" t="s">
        <v>4709</v>
      </c>
      <c r="L346" s="68"/>
      <c r="M346" t="s">
        <v>5212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4" t="s">
        <v>2489</v>
      </c>
      <c r="U346" s="72" t="s">
        <v>2489</v>
      </c>
      <c r="V346" s="72" t="s">
        <v>2489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t="s">
        <v>5169</v>
      </c>
      <c r="D347" t="s">
        <v>162</v>
      </c>
      <c r="E347" t="s">
        <v>5170</v>
      </c>
      <c r="F347" t="s">
        <v>1386</v>
      </c>
      <c r="G347" s="72">
        <v>0</v>
      </c>
      <c r="H347" s="72">
        <v>0</v>
      </c>
      <c r="I347" s="66" t="s">
        <v>3</v>
      </c>
      <c r="J347" s="66" t="s">
        <v>1597</v>
      </c>
      <c r="K347" s="67" t="s">
        <v>4709</v>
      </c>
      <c r="L347" s="68"/>
      <c r="M347" t="s">
        <v>5213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4" t="s">
        <v>2489</v>
      </c>
      <c r="U347" s="72" t="s">
        <v>2489</v>
      </c>
      <c r="V347" s="72" t="s">
        <v>2489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t="s">
        <v>5169</v>
      </c>
      <c r="D348" t="s">
        <v>162</v>
      </c>
      <c r="E348" t="s">
        <v>5170</v>
      </c>
      <c r="F348" t="s">
        <v>904</v>
      </c>
      <c r="G348" s="75">
        <v>0</v>
      </c>
      <c r="H348" s="75">
        <v>0</v>
      </c>
      <c r="I348" s="66" t="s">
        <v>482</v>
      </c>
      <c r="J348" s="66" t="s">
        <v>1597</v>
      </c>
      <c r="K348" s="67" t="s">
        <v>4709</v>
      </c>
      <c r="L348" s="68"/>
      <c r="M348" t="s">
        <v>5214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4" t="s">
        <v>2489</v>
      </c>
      <c r="U348" s="72" t="s">
        <v>2489</v>
      </c>
      <c r="V348" s="72" t="s">
        <v>2489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t="s">
        <v>5169</v>
      </c>
      <c r="D349" t="s">
        <v>25</v>
      </c>
      <c r="E349" t="s">
        <v>5172</v>
      </c>
      <c r="F349" t="s">
        <v>1386</v>
      </c>
      <c r="G349" s="65">
        <v>0</v>
      </c>
      <c r="H349" s="65">
        <v>0</v>
      </c>
      <c r="I349" s="66" t="s">
        <v>3</v>
      </c>
      <c r="J349" s="66" t="s">
        <v>1597</v>
      </c>
      <c r="K349" s="67" t="s">
        <v>4709</v>
      </c>
      <c r="L349" s="68"/>
      <c r="M349" t="s">
        <v>5215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4" t="s">
        <v>2489</v>
      </c>
      <c r="U349" s="72" t="s">
        <v>2489</v>
      </c>
      <c r="V349" s="72" t="s">
        <v>2489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t="s">
        <v>5169</v>
      </c>
      <c r="D350" t="s">
        <v>25</v>
      </c>
      <c r="E350" t="s">
        <v>5172</v>
      </c>
      <c r="F350" t="s">
        <v>5173</v>
      </c>
      <c r="G350" s="70">
        <v>0</v>
      </c>
      <c r="H350" s="70">
        <v>0</v>
      </c>
      <c r="I350" s="66" t="s">
        <v>482</v>
      </c>
      <c r="J350" s="66" t="s">
        <v>1597</v>
      </c>
      <c r="K350" s="67" t="s">
        <v>4709</v>
      </c>
      <c r="L350" s="68"/>
      <c r="M350" t="s">
        <v>5216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4" t="s">
        <v>2489</v>
      </c>
      <c r="U350" s="72" t="s">
        <v>2489</v>
      </c>
      <c r="V350" s="72" t="s">
        <v>2489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t="s">
        <v>5169</v>
      </c>
      <c r="D351" t="s">
        <v>25</v>
      </c>
      <c r="E351" t="s">
        <v>5172</v>
      </c>
      <c r="F351" t="s">
        <v>904</v>
      </c>
      <c r="G351" s="70">
        <v>0</v>
      </c>
      <c r="H351" s="70">
        <v>0</v>
      </c>
      <c r="I351" s="66" t="s">
        <v>482</v>
      </c>
      <c r="J351" s="66" t="s">
        <v>1597</v>
      </c>
      <c r="K351" s="67" t="s">
        <v>4709</v>
      </c>
      <c r="L351" s="68"/>
      <c r="M351" t="s">
        <v>5217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4" t="s">
        <v>2489</v>
      </c>
      <c r="U351" s="72" t="s">
        <v>2489</v>
      </c>
      <c r="V351" s="72" t="s">
        <v>2489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4200</v>
      </c>
      <c r="D352" s="60" t="s">
        <v>162</v>
      </c>
      <c r="E352" s="66" t="s">
        <v>236</v>
      </c>
      <c r="F352" s="66" t="s">
        <v>236</v>
      </c>
      <c r="G352" s="65">
        <v>0</v>
      </c>
      <c r="H352" s="65">
        <v>0</v>
      </c>
      <c r="I352" s="66" t="s">
        <v>3</v>
      </c>
      <c r="J352" s="66" t="s">
        <v>1597</v>
      </c>
      <c r="K352" s="67" t="s">
        <v>4709</v>
      </c>
      <c r="L352" s="68"/>
      <c r="M352" s="64" t="s">
        <v>1958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4" t="s">
        <v>2489</v>
      </c>
      <c r="U352" s="72" t="s">
        <v>2489</v>
      </c>
      <c r="V352" s="72" t="s">
        <v>2489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4200</v>
      </c>
      <c r="D353" s="60" t="s">
        <v>25</v>
      </c>
      <c r="E353" s="66" t="s">
        <v>401</v>
      </c>
      <c r="F353" s="66" t="s">
        <v>401</v>
      </c>
      <c r="G353" s="65">
        <v>0</v>
      </c>
      <c r="H353" s="65">
        <v>0</v>
      </c>
      <c r="I353" s="66" t="s">
        <v>3</v>
      </c>
      <c r="J353" s="66" t="s">
        <v>1597</v>
      </c>
      <c r="K353" s="67" t="s">
        <v>4709</v>
      </c>
      <c r="L353" s="68"/>
      <c r="M353" s="64" t="s">
        <v>2207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4" t="s">
        <v>2489</v>
      </c>
      <c r="U353" s="72" t="s">
        <v>2489</v>
      </c>
      <c r="V353" s="72" t="s">
        <v>2489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4201</v>
      </c>
      <c r="D354" s="60" t="s">
        <v>25</v>
      </c>
      <c r="E354" s="66" t="s">
        <v>272</v>
      </c>
      <c r="F354" s="66" t="s">
        <v>272</v>
      </c>
      <c r="G354" s="65">
        <v>0</v>
      </c>
      <c r="H354" s="65">
        <v>0</v>
      </c>
      <c r="I354" s="66" t="s">
        <v>3</v>
      </c>
      <c r="J354" s="66" t="s">
        <v>1597</v>
      </c>
      <c r="K354" s="67" t="s">
        <v>4709</v>
      </c>
      <c r="L354" s="68"/>
      <c r="M354" s="64" t="s">
        <v>2014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4" t="s">
        <v>2489</v>
      </c>
      <c r="U354" s="72" t="s">
        <v>2489</v>
      </c>
      <c r="V354" s="72" t="s">
        <v>2489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4201</v>
      </c>
      <c r="D355" s="60" t="s">
        <v>162</v>
      </c>
      <c r="E355" s="66" t="s">
        <v>256</v>
      </c>
      <c r="F355" s="66" t="s">
        <v>256</v>
      </c>
      <c r="G355" s="65">
        <v>0</v>
      </c>
      <c r="H355" s="65">
        <v>0</v>
      </c>
      <c r="I355" s="66" t="s">
        <v>3</v>
      </c>
      <c r="J355" s="66" t="s">
        <v>1597</v>
      </c>
      <c r="K355" s="67" t="s">
        <v>4709</v>
      </c>
      <c r="L355" s="68"/>
      <c r="M355" s="64" t="s">
        <v>1991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4" t="s">
        <v>2489</v>
      </c>
      <c r="U355" s="72" t="s">
        <v>2489</v>
      </c>
      <c r="V355" s="72" t="s">
        <v>2489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4202</v>
      </c>
      <c r="D356" s="60" t="s">
        <v>162</v>
      </c>
      <c r="E356" s="66" t="s">
        <v>257</v>
      </c>
      <c r="F356" s="66" t="s">
        <v>258</v>
      </c>
      <c r="G356" s="65">
        <v>0</v>
      </c>
      <c r="H356" s="65">
        <v>0</v>
      </c>
      <c r="I356" s="66" t="s">
        <v>3</v>
      </c>
      <c r="J356" s="66" t="s">
        <v>1597</v>
      </c>
      <c r="K356" s="67" t="s">
        <v>4709</v>
      </c>
      <c r="L356" s="68"/>
      <c r="M356" s="64" t="s">
        <v>1992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4" t="s">
        <v>2489</v>
      </c>
      <c r="U356" s="72" t="s">
        <v>2489</v>
      </c>
      <c r="V356" s="72" t="s">
        <v>2489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4202</v>
      </c>
      <c r="D357" s="60" t="s">
        <v>162</v>
      </c>
      <c r="E357" s="66" t="s">
        <v>257</v>
      </c>
      <c r="F357" s="66" t="s">
        <v>369</v>
      </c>
      <c r="G357" s="65">
        <v>0</v>
      </c>
      <c r="H357" s="65">
        <v>0</v>
      </c>
      <c r="I357" s="66" t="s">
        <v>482</v>
      </c>
      <c r="J357" s="66" t="s">
        <v>1597</v>
      </c>
      <c r="K357" s="67" t="s">
        <v>4709</v>
      </c>
      <c r="L357" s="68"/>
      <c r="M357" s="64" t="s">
        <v>2344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4" t="s">
        <v>2489</v>
      </c>
      <c r="U357" s="72" t="s">
        <v>2489</v>
      </c>
      <c r="V357" s="72" t="s">
        <v>2489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4202</v>
      </c>
      <c r="D358" s="60" t="s">
        <v>25</v>
      </c>
      <c r="E358" s="66" t="s">
        <v>368</v>
      </c>
      <c r="F358" s="66" t="s">
        <v>369</v>
      </c>
      <c r="G358" s="65">
        <v>0</v>
      </c>
      <c r="H358" s="65">
        <v>0</v>
      </c>
      <c r="I358" s="66" t="s">
        <v>3</v>
      </c>
      <c r="J358" s="66" t="s">
        <v>1597</v>
      </c>
      <c r="K358" s="67" t="s">
        <v>4709</v>
      </c>
      <c r="L358" s="68"/>
      <c r="M358" s="64" t="s">
        <v>2145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4" t="s">
        <v>2489</v>
      </c>
      <c r="U358" s="72" t="s">
        <v>2489</v>
      </c>
      <c r="V358" s="72" t="s">
        <v>2489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4202</v>
      </c>
      <c r="D359" s="60" t="s">
        <v>25</v>
      </c>
      <c r="E359" s="66" t="s">
        <v>368</v>
      </c>
      <c r="F359" s="66" t="s">
        <v>483</v>
      </c>
      <c r="G359" s="65">
        <v>0</v>
      </c>
      <c r="H359" s="65">
        <v>0</v>
      </c>
      <c r="I359" s="66" t="s">
        <v>482</v>
      </c>
      <c r="J359" s="66" t="s">
        <v>1597</v>
      </c>
      <c r="K359" s="67" t="s">
        <v>4709</v>
      </c>
      <c r="L359" s="68"/>
      <c r="M359" s="64" t="s">
        <v>2351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4" t="s">
        <v>2489</v>
      </c>
      <c r="U359" s="72" t="s">
        <v>2489</v>
      </c>
      <c r="V359" s="72" t="s">
        <v>2489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4203</v>
      </c>
      <c r="D360" s="60" t="s">
        <v>162</v>
      </c>
      <c r="E360" s="66" t="s">
        <v>360</v>
      </c>
      <c r="F360" s="66" t="s">
        <v>360</v>
      </c>
      <c r="G360" s="65">
        <v>0</v>
      </c>
      <c r="H360" s="65">
        <v>0</v>
      </c>
      <c r="I360" s="66" t="s">
        <v>3</v>
      </c>
      <c r="J360" s="66" t="s">
        <v>1597</v>
      </c>
      <c r="K360" s="67" t="s">
        <v>4709</v>
      </c>
      <c r="L360" s="68"/>
      <c r="M360" s="64" t="s">
        <v>2132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4" t="s">
        <v>2489</v>
      </c>
      <c r="U360" s="72" t="s">
        <v>2489</v>
      </c>
      <c r="V360" s="72" t="s">
        <v>2489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4203</v>
      </c>
      <c r="D361" s="60" t="s">
        <v>25</v>
      </c>
      <c r="E361" s="66" t="s">
        <v>403</v>
      </c>
      <c r="F361" s="66" t="s">
        <v>403</v>
      </c>
      <c r="G361" s="65">
        <v>0</v>
      </c>
      <c r="H361" s="65">
        <v>0</v>
      </c>
      <c r="I361" s="66" t="s">
        <v>3</v>
      </c>
      <c r="J361" s="66" t="s">
        <v>1597</v>
      </c>
      <c r="K361" s="67" t="s">
        <v>4709</v>
      </c>
      <c r="L361" s="68"/>
      <c r="M361" s="64" t="s">
        <v>2209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4" t="s">
        <v>2489</v>
      </c>
      <c r="U361" s="72" t="s">
        <v>2489</v>
      </c>
      <c r="V361" s="72" t="s">
        <v>2489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t="s">
        <v>5174</v>
      </c>
      <c r="D362" t="s">
        <v>25</v>
      </c>
      <c r="E362" t="s">
        <v>5175</v>
      </c>
      <c r="F362" t="s">
        <v>1557</v>
      </c>
      <c r="G362" s="65">
        <v>0</v>
      </c>
      <c r="H362" s="65">
        <v>0</v>
      </c>
      <c r="I362" s="66" t="s">
        <v>3</v>
      </c>
      <c r="J362" s="66" t="s">
        <v>1597</v>
      </c>
      <c r="K362" s="67" t="s">
        <v>4709</v>
      </c>
      <c r="L362" s="68"/>
      <c r="M362" t="s">
        <v>5218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4" t="s">
        <v>2489</v>
      </c>
      <c r="U362" s="72" t="s">
        <v>2489</v>
      </c>
      <c r="V362" s="72" t="s">
        <v>2489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t="s">
        <v>5174</v>
      </c>
      <c r="D363" t="s">
        <v>25</v>
      </c>
      <c r="E363" t="s">
        <v>5175</v>
      </c>
      <c r="F363" t="s">
        <v>5164</v>
      </c>
      <c r="G363" s="65">
        <v>0</v>
      </c>
      <c r="H363" s="65">
        <v>0</v>
      </c>
      <c r="I363" s="66" t="s">
        <v>482</v>
      </c>
      <c r="J363" s="66" t="s">
        <v>1597</v>
      </c>
      <c r="K363" s="67" t="s">
        <v>4709</v>
      </c>
      <c r="L363" s="68"/>
      <c r="M363" t="s">
        <v>5219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4" t="s">
        <v>2489</v>
      </c>
      <c r="U363" s="72" t="s">
        <v>2489</v>
      </c>
      <c r="V363" s="72" t="s">
        <v>2489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t="s">
        <v>5134</v>
      </c>
      <c r="D364" t="s">
        <v>162</v>
      </c>
      <c r="E364" t="s">
        <v>5135</v>
      </c>
      <c r="F364" t="s">
        <v>5135</v>
      </c>
      <c r="G364" s="70">
        <v>0</v>
      </c>
      <c r="H364" s="70">
        <v>0</v>
      </c>
      <c r="I364" s="86" t="s">
        <v>3</v>
      </c>
      <c r="J364" s="66" t="s">
        <v>1597</v>
      </c>
      <c r="K364" s="67" t="s">
        <v>4709</v>
      </c>
      <c r="L364" s="68"/>
      <c r="M364" t="s">
        <v>5128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4" t="s">
        <v>2489</v>
      </c>
      <c r="U364" s="72" t="s">
        <v>2489</v>
      </c>
      <c r="V364" s="72" t="s">
        <v>2489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t="s">
        <v>5174</v>
      </c>
      <c r="D365" t="s">
        <v>162</v>
      </c>
      <c r="E365" t="s">
        <v>5176</v>
      </c>
      <c r="F365" t="s">
        <v>5162</v>
      </c>
      <c r="G365" s="65">
        <v>0</v>
      </c>
      <c r="H365" s="65">
        <v>0</v>
      </c>
      <c r="I365" s="66" t="s">
        <v>3</v>
      </c>
      <c r="J365" s="66" t="s">
        <v>1597</v>
      </c>
      <c r="K365" s="67" t="s">
        <v>4709</v>
      </c>
      <c r="L365" s="68"/>
      <c r="M365" t="s">
        <v>5220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4" t="s">
        <v>2489</v>
      </c>
      <c r="U365" s="72" t="s">
        <v>2489</v>
      </c>
      <c r="V365" s="72" t="s">
        <v>2489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t="s">
        <v>5174</v>
      </c>
      <c r="D366" t="s">
        <v>162</v>
      </c>
      <c r="E366" t="s">
        <v>5176</v>
      </c>
      <c r="F366" t="s">
        <v>1557</v>
      </c>
      <c r="G366" s="65">
        <v>0</v>
      </c>
      <c r="H366" s="65">
        <v>0</v>
      </c>
      <c r="I366" s="66" t="s">
        <v>482</v>
      </c>
      <c r="J366" s="66" t="s">
        <v>1597</v>
      </c>
      <c r="K366" s="67" t="s">
        <v>4709</v>
      </c>
      <c r="L366" s="68"/>
      <c r="M366" t="s">
        <v>5221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4" t="s">
        <v>2489</v>
      </c>
      <c r="U366" s="72" t="s">
        <v>2489</v>
      </c>
      <c r="V366" s="72" t="s">
        <v>2489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t="s">
        <v>5134</v>
      </c>
      <c r="D367" t="s">
        <v>25</v>
      </c>
      <c r="E367" t="s">
        <v>5136</v>
      </c>
      <c r="F367" t="s">
        <v>5136</v>
      </c>
      <c r="G367" s="70">
        <v>0</v>
      </c>
      <c r="H367" s="70">
        <v>0</v>
      </c>
      <c r="I367" s="86" t="s">
        <v>3</v>
      </c>
      <c r="J367" s="66" t="s">
        <v>1597</v>
      </c>
      <c r="K367" s="67" t="s">
        <v>4709</v>
      </c>
      <c r="L367" s="68"/>
      <c r="M367" t="s">
        <v>5129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4" t="s">
        <v>2489</v>
      </c>
      <c r="U367" s="72" t="s">
        <v>2489</v>
      </c>
      <c r="V367" s="72" t="s">
        <v>2489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t="s">
        <v>5177</v>
      </c>
      <c r="D368" t="s">
        <v>25</v>
      </c>
      <c r="E368" t="s">
        <v>5178</v>
      </c>
      <c r="F368" t="s">
        <v>5178</v>
      </c>
      <c r="G368" s="70">
        <v>0</v>
      </c>
      <c r="H368" s="70">
        <v>0</v>
      </c>
      <c r="I368" s="66" t="s">
        <v>3</v>
      </c>
      <c r="J368" s="66" t="s">
        <v>1597</v>
      </c>
      <c r="K368" s="67" t="s">
        <v>4709</v>
      </c>
      <c r="L368" s="68"/>
      <c r="M368" t="s">
        <v>5222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4" t="s">
        <v>2489</v>
      </c>
      <c r="U368" s="72" t="s">
        <v>2489</v>
      </c>
      <c r="V368" s="72" t="s">
        <v>2489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ITM_QTtoL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t="s">
        <v>5177</v>
      </c>
      <c r="D369" t="s">
        <v>162</v>
      </c>
      <c r="E369" t="s">
        <v>5179</v>
      </c>
      <c r="F369" t="s">
        <v>5179</v>
      </c>
      <c r="G369" s="70">
        <v>0</v>
      </c>
      <c r="H369" s="70">
        <v>0</v>
      </c>
      <c r="I369" s="66" t="s">
        <v>3</v>
      </c>
      <c r="J369" s="66" t="s">
        <v>1597</v>
      </c>
      <c r="K369" s="67" t="s">
        <v>4709</v>
      </c>
      <c r="L369" s="68"/>
      <c r="M369" t="s">
        <v>5223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4" t="s">
        <v>2489</v>
      </c>
      <c r="U369" s="72" t="s">
        <v>2489</v>
      </c>
      <c r="V369" s="72" t="s">
        <v>2489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ITM_LtoQT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4204</v>
      </c>
      <c r="D370" s="60" t="s">
        <v>25</v>
      </c>
      <c r="E370" s="66" t="s">
        <v>1029</v>
      </c>
      <c r="F370" s="66" t="s">
        <v>1565</v>
      </c>
      <c r="G370" s="70">
        <v>0</v>
      </c>
      <c r="H370" s="70">
        <v>0</v>
      </c>
      <c r="I370" s="66" t="s">
        <v>3</v>
      </c>
      <c r="J370" s="66" t="s">
        <v>1597</v>
      </c>
      <c r="K370" s="67" t="s">
        <v>4709</v>
      </c>
      <c r="L370" s="68"/>
      <c r="M370" s="64" t="s">
        <v>2377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4" t="s">
        <v>2489</v>
      </c>
      <c r="U370" s="72" t="s">
        <v>2489</v>
      </c>
      <c r="V370" s="72" t="s">
        <v>2489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4204</v>
      </c>
      <c r="D371" s="60" t="s">
        <v>25</v>
      </c>
      <c r="E371" s="66" t="s">
        <v>1029</v>
      </c>
      <c r="F371" s="66" t="s">
        <v>1566</v>
      </c>
      <c r="G371" s="70">
        <v>0</v>
      </c>
      <c r="H371" s="70">
        <v>0</v>
      </c>
      <c r="I371" s="66" t="s">
        <v>482</v>
      </c>
      <c r="J371" s="66" t="s">
        <v>1597</v>
      </c>
      <c r="K371" s="67" t="s">
        <v>4709</v>
      </c>
      <c r="L371" s="68"/>
      <c r="M371" s="64" t="s">
        <v>2378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4" t="s">
        <v>2489</v>
      </c>
      <c r="U371" s="72" t="s">
        <v>2489</v>
      </c>
      <c r="V371" s="72" t="s">
        <v>2489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4204</v>
      </c>
      <c r="D372" s="60" t="s">
        <v>25</v>
      </c>
      <c r="E372" s="66" t="s">
        <v>1029</v>
      </c>
      <c r="F372" s="66" t="s">
        <v>904</v>
      </c>
      <c r="G372" s="70">
        <v>0</v>
      </c>
      <c r="H372" s="70">
        <v>0</v>
      </c>
      <c r="I372" s="66" t="s">
        <v>482</v>
      </c>
      <c r="J372" s="66" t="s">
        <v>1597</v>
      </c>
      <c r="K372" s="67" t="s">
        <v>4709</v>
      </c>
      <c r="L372" s="68"/>
      <c r="M372" s="64" t="s">
        <v>2389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4" t="s">
        <v>2489</v>
      </c>
      <c r="U372" s="72" t="s">
        <v>2489</v>
      </c>
      <c r="V372" s="72" t="s">
        <v>2489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4204</v>
      </c>
      <c r="D373" s="60" t="s">
        <v>162</v>
      </c>
      <c r="E373" s="66" t="s">
        <v>1030</v>
      </c>
      <c r="F373" s="66" t="s">
        <v>1385</v>
      </c>
      <c r="G373" s="70">
        <v>0</v>
      </c>
      <c r="H373" s="70">
        <v>0</v>
      </c>
      <c r="I373" s="66" t="s">
        <v>3</v>
      </c>
      <c r="J373" s="66" t="s">
        <v>1597</v>
      </c>
      <c r="K373" s="67" t="s">
        <v>4709</v>
      </c>
      <c r="L373" s="68"/>
      <c r="M373" s="64" t="s">
        <v>2379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4" t="s">
        <v>2489</v>
      </c>
      <c r="U373" s="72" t="s">
        <v>2489</v>
      </c>
      <c r="V373" s="72" t="s">
        <v>2489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4204</v>
      </c>
      <c r="D374" s="60" t="s">
        <v>162</v>
      </c>
      <c r="E374" s="66" t="s">
        <v>1030</v>
      </c>
      <c r="F374" s="66" t="s">
        <v>1565</v>
      </c>
      <c r="G374" s="70">
        <v>0</v>
      </c>
      <c r="H374" s="70">
        <v>0</v>
      </c>
      <c r="I374" s="66" t="s">
        <v>482</v>
      </c>
      <c r="J374" s="66" t="s">
        <v>1597</v>
      </c>
      <c r="K374" s="67" t="s">
        <v>4709</v>
      </c>
      <c r="L374" s="68"/>
      <c r="M374" s="64" t="s">
        <v>2380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4" t="s">
        <v>2489</v>
      </c>
      <c r="U374" s="72" t="s">
        <v>2489</v>
      </c>
      <c r="V374" s="72" t="s">
        <v>2489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4204</v>
      </c>
      <c r="D375" s="60" t="s">
        <v>162</v>
      </c>
      <c r="E375" s="66" t="s">
        <v>1030</v>
      </c>
      <c r="F375" s="66" t="s">
        <v>904</v>
      </c>
      <c r="G375" s="70">
        <v>0</v>
      </c>
      <c r="H375" s="70">
        <v>0</v>
      </c>
      <c r="I375" s="66" t="s">
        <v>482</v>
      </c>
      <c r="J375" s="66" t="s">
        <v>1597</v>
      </c>
      <c r="K375" s="67" t="s">
        <v>4709</v>
      </c>
      <c r="L375" s="68"/>
      <c r="M375" s="64" t="s">
        <v>2390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4" t="s">
        <v>2489</v>
      </c>
      <c r="U375" s="72" t="s">
        <v>2489</v>
      </c>
      <c r="V375" s="72" t="s">
        <v>2489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4205</v>
      </c>
      <c r="D376" s="60" t="s">
        <v>25</v>
      </c>
      <c r="E376" s="66" t="s">
        <v>1031</v>
      </c>
      <c r="F376" s="66" t="s">
        <v>1567</v>
      </c>
      <c r="G376" s="70">
        <v>0</v>
      </c>
      <c r="H376" s="70">
        <v>0</v>
      </c>
      <c r="I376" s="66" t="s">
        <v>3</v>
      </c>
      <c r="J376" s="66" t="s">
        <v>1597</v>
      </c>
      <c r="K376" s="67" t="s">
        <v>4709</v>
      </c>
      <c r="L376" s="68"/>
      <c r="M376" s="64" t="s">
        <v>2383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4" t="s">
        <v>2489</v>
      </c>
      <c r="U376" s="72" t="s">
        <v>2489</v>
      </c>
      <c r="V376" s="72" t="s">
        <v>2489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4205</v>
      </c>
      <c r="D377" s="60" t="s">
        <v>25</v>
      </c>
      <c r="E377" s="66" t="s">
        <v>1031</v>
      </c>
      <c r="F377" s="66" t="s">
        <v>1561</v>
      </c>
      <c r="G377" s="70">
        <v>0</v>
      </c>
      <c r="H377" s="70">
        <v>0</v>
      </c>
      <c r="I377" s="66" t="s">
        <v>482</v>
      </c>
      <c r="J377" s="66" t="s">
        <v>1597</v>
      </c>
      <c r="K377" s="67" t="s">
        <v>4709</v>
      </c>
      <c r="L377" s="68"/>
      <c r="M377" s="64" t="s">
        <v>2384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4" t="s">
        <v>2489</v>
      </c>
      <c r="U377" s="72" t="s">
        <v>2489</v>
      </c>
      <c r="V377" s="72" t="s">
        <v>2489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4205</v>
      </c>
      <c r="D378" s="60" t="s">
        <v>162</v>
      </c>
      <c r="E378" s="66" t="s">
        <v>1032</v>
      </c>
      <c r="F378" s="66" t="s">
        <v>1561</v>
      </c>
      <c r="G378" s="70">
        <v>0</v>
      </c>
      <c r="H378" s="70">
        <v>0</v>
      </c>
      <c r="I378" s="66" t="s">
        <v>3</v>
      </c>
      <c r="J378" s="66" t="s">
        <v>1597</v>
      </c>
      <c r="K378" s="67" t="s">
        <v>4709</v>
      </c>
      <c r="L378" s="68"/>
      <c r="M378" s="64" t="s">
        <v>2385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4" t="s">
        <v>2489</v>
      </c>
      <c r="U378" s="72" t="s">
        <v>2489</v>
      </c>
      <c r="V378" s="72" t="s">
        <v>2489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4205</v>
      </c>
      <c r="D379" s="60" t="s">
        <v>162</v>
      </c>
      <c r="E379" s="66" t="s">
        <v>1032</v>
      </c>
      <c r="F379" s="66" t="s">
        <v>1567</v>
      </c>
      <c r="G379" s="70">
        <v>0</v>
      </c>
      <c r="H379" s="70">
        <v>0</v>
      </c>
      <c r="I379" s="66" t="s">
        <v>482</v>
      </c>
      <c r="J379" s="66" t="s">
        <v>1597</v>
      </c>
      <c r="K379" s="67" t="s">
        <v>4709</v>
      </c>
      <c r="L379" s="68"/>
      <c r="M379" s="64" t="s">
        <v>2386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4" t="s">
        <v>2489</v>
      </c>
      <c r="U379" s="72" t="s">
        <v>2489</v>
      </c>
      <c r="V379" s="72" t="s">
        <v>2489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4177</v>
      </c>
      <c r="D380" s="60" t="s">
        <v>25</v>
      </c>
      <c r="E380" s="66" t="s">
        <v>26</v>
      </c>
      <c r="F380" s="66" t="s">
        <v>904</v>
      </c>
      <c r="G380" s="70">
        <v>0</v>
      </c>
      <c r="H380" s="70">
        <v>0</v>
      </c>
      <c r="I380" s="66" t="s">
        <v>482</v>
      </c>
      <c r="J380" s="66" t="s">
        <v>1597</v>
      </c>
      <c r="K380" s="67" t="s">
        <v>4709</v>
      </c>
      <c r="L380" s="68"/>
      <c r="M380" s="64" t="s">
        <v>2387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4" t="s">
        <v>2489</v>
      </c>
      <c r="U380" s="72" t="s">
        <v>2489</v>
      </c>
      <c r="V380" s="72" t="s">
        <v>2489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4177</v>
      </c>
      <c r="D381" s="60" t="s">
        <v>162</v>
      </c>
      <c r="E381" s="66" t="s">
        <v>253</v>
      </c>
      <c r="F381" s="66" t="s">
        <v>904</v>
      </c>
      <c r="G381" s="70">
        <v>0</v>
      </c>
      <c r="H381" s="70">
        <v>0</v>
      </c>
      <c r="I381" s="66" t="s">
        <v>482</v>
      </c>
      <c r="J381" s="66" t="s">
        <v>1597</v>
      </c>
      <c r="K381" s="67" t="s">
        <v>4709</v>
      </c>
      <c r="L381" s="68"/>
      <c r="M381" s="64" t="s">
        <v>2388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4" t="s">
        <v>2489</v>
      </c>
      <c r="U381" s="72" t="s">
        <v>2489</v>
      </c>
      <c r="V381" s="72" t="s">
        <v>2489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4206</v>
      </c>
      <c r="D382" s="60" t="s">
        <v>25</v>
      </c>
      <c r="E382" s="66" t="s">
        <v>1049</v>
      </c>
      <c r="F382" s="66" t="s">
        <v>1049</v>
      </c>
      <c r="G382" s="70">
        <v>0</v>
      </c>
      <c r="H382" s="70">
        <v>0</v>
      </c>
      <c r="I382" s="66" t="s">
        <v>3</v>
      </c>
      <c r="J382" s="66" t="s">
        <v>1597</v>
      </c>
      <c r="K382" s="67" t="s">
        <v>4709</v>
      </c>
      <c r="L382" s="68"/>
      <c r="M382" s="64" t="s">
        <v>2419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4" t="s">
        <v>2489</v>
      </c>
      <c r="U382" s="72" t="s">
        <v>2489</v>
      </c>
      <c r="V382" s="72" t="s">
        <v>2489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4206</v>
      </c>
      <c r="D383" s="60" t="s">
        <v>162</v>
      </c>
      <c r="E383" s="66" t="s">
        <v>1050</v>
      </c>
      <c r="F383" s="66" t="s">
        <v>1050</v>
      </c>
      <c r="G383" s="70">
        <v>0</v>
      </c>
      <c r="H383" s="70">
        <v>0</v>
      </c>
      <c r="I383" s="66" t="s">
        <v>3</v>
      </c>
      <c r="J383" s="66" t="s">
        <v>1597</v>
      </c>
      <c r="K383" s="67" t="s">
        <v>4709</v>
      </c>
      <c r="L383" s="68"/>
      <c r="M383" s="64" t="s">
        <v>2420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4" t="s">
        <v>2489</v>
      </c>
      <c r="U383" s="72" t="s">
        <v>2489</v>
      </c>
      <c r="V383" s="72" t="s">
        <v>2489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4785</v>
      </c>
      <c r="D384" t="s">
        <v>162</v>
      </c>
      <c r="E384" t="s">
        <v>4809</v>
      </c>
      <c r="F384" t="s">
        <v>4809</v>
      </c>
      <c r="G384" s="70">
        <v>0</v>
      </c>
      <c r="H384" s="70">
        <v>0</v>
      </c>
      <c r="I384" s="66" t="s">
        <v>3</v>
      </c>
      <c r="J384" s="66" t="s">
        <v>1597</v>
      </c>
      <c r="K384" s="67" t="s">
        <v>4709</v>
      </c>
      <c r="L384" s="68"/>
      <c r="M384" t="s">
        <v>4792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4" t="s">
        <v>2489</v>
      </c>
      <c r="U384" s="72" t="s">
        <v>2489</v>
      </c>
      <c r="V384" s="72" t="s">
        <v>2489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4785</v>
      </c>
      <c r="D385" t="s">
        <v>25</v>
      </c>
      <c r="E385" t="s">
        <v>4810</v>
      </c>
      <c r="F385" t="s">
        <v>4810</v>
      </c>
      <c r="G385" s="70">
        <v>0</v>
      </c>
      <c r="H385" s="70">
        <v>0</v>
      </c>
      <c r="I385" s="66" t="s">
        <v>3</v>
      </c>
      <c r="J385" s="66" t="s">
        <v>1597</v>
      </c>
      <c r="K385" s="67" t="s">
        <v>4709</v>
      </c>
      <c r="L385" s="68"/>
      <c r="M385" t="s">
        <v>4793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4" t="s">
        <v>2489</v>
      </c>
      <c r="U385" s="72" t="s">
        <v>2489</v>
      </c>
      <c r="V385" s="72" t="s">
        <v>2489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4786</v>
      </c>
      <c r="D386" t="s">
        <v>25</v>
      </c>
      <c r="E386" t="s">
        <v>4811</v>
      </c>
      <c r="F386" t="s">
        <v>4811</v>
      </c>
      <c r="G386" s="70">
        <v>0</v>
      </c>
      <c r="H386" s="70">
        <v>0</v>
      </c>
      <c r="I386" s="66" t="s">
        <v>3</v>
      </c>
      <c r="J386" s="66" t="s">
        <v>1597</v>
      </c>
      <c r="K386" s="67" t="s">
        <v>4709</v>
      </c>
      <c r="L386" s="68"/>
      <c r="M386" t="s">
        <v>4794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4" t="s">
        <v>2489</v>
      </c>
      <c r="U386" s="72" t="s">
        <v>2489</v>
      </c>
      <c r="V386" s="72" t="s">
        <v>2489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4786</v>
      </c>
      <c r="D387" t="s">
        <v>162</v>
      </c>
      <c r="E387" t="s">
        <v>4812</v>
      </c>
      <c r="F387" t="s">
        <v>4812</v>
      </c>
      <c r="G387" s="70">
        <v>0</v>
      </c>
      <c r="H387" s="70">
        <v>0</v>
      </c>
      <c r="I387" s="66" t="s">
        <v>3</v>
      </c>
      <c r="J387" s="66" t="s">
        <v>1597</v>
      </c>
      <c r="K387" s="67" t="s">
        <v>4709</v>
      </c>
      <c r="L387" s="68"/>
      <c r="M387" t="s">
        <v>4795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4" t="s">
        <v>2489</v>
      </c>
      <c r="U387" s="72" t="s">
        <v>2489</v>
      </c>
      <c r="V387" s="72" t="s">
        <v>2489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4787</v>
      </c>
      <c r="D388" t="s">
        <v>162</v>
      </c>
      <c r="E388" t="s">
        <v>4813</v>
      </c>
      <c r="F388" t="s">
        <v>4813</v>
      </c>
      <c r="G388" s="70">
        <v>0</v>
      </c>
      <c r="H388" s="70">
        <v>0</v>
      </c>
      <c r="I388" s="66" t="s">
        <v>3</v>
      </c>
      <c r="J388" s="66" t="s">
        <v>1597</v>
      </c>
      <c r="K388" s="67" t="s">
        <v>4709</v>
      </c>
      <c r="L388" s="68"/>
      <c r="M388" t="s">
        <v>4796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4" t="s">
        <v>2489</v>
      </c>
      <c r="U388" s="72" t="s">
        <v>2489</v>
      </c>
      <c r="V388" s="72" t="s">
        <v>2489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4787</v>
      </c>
      <c r="D389" t="s">
        <v>25</v>
      </c>
      <c r="E389" t="s">
        <v>4814</v>
      </c>
      <c r="F389" t="s">
        <v>4814</v>
      </c>
      <c r="G389" s="70">
        <v>0</v>
      </c>
      <c r="H389" s="70">
        <v>0</v>
      </c>
      <c r="I389" s="66" t="s">
        <v>3</v>
      </c>
      <c r="J389" s="66" t="s">
        <v>1597</v>
      </c>
      <c r="K389" s="67" t="s">
        <v>4709</v>
      </c>
      <c r="L389" s="68"/>
      <c r="M389" t="s">
        <v>4797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4" t="s">
        <v>2489</v>
      </c>
      <c r="U389" s="72" t="s">
        <v>2489</v>
      </c>
      <c r="V389" s="72" t="s">
        <v>2489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4788</v>
      </c>
      <c r="D390" t="s">
        <v>162</v>
      </c>
      <c r="E390" t="s">
        <v>4815</v>
      </c>
      <c r="F390" t="s">
        <v>4815</v>
      </c>
      <c r="G390" s="70">
        <v>0</v>
      </c>
      <c r="H390" s="70">
        <v>0</v>
      </c>
      <c r="I390" s="66" t="s">
        <v>3</v>
      </c>
      <c r="J390" s="66" t="s">
        <v>1597</v>
      </c>
      <c r="K390" s="67" t="s">
        <v>4709</v>
      </c>
      <c r="L390" s="68"/>
      <c r="M390" t="s">
        <v>4798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4" t="s">
        <v>2489</v>
      </c>
      <c r="U390" s="72" t="s">
        <v>2489</v>
      </c>
      <c r="V390" s="72" t="s">
        <v>2489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4788</v>
      </c>
      <c r="D391" t="s">
        <v>25</v>
      </c>
      <c r="E391" t="s">
        <v>4816</v>
      </c>
      <c r="F391" t="s">
        <v>4816</v>
      </c>
      <c r="G391" s="70">
        <v>0</v>
      </c>
      <c r="H391" s="70">
        <v>0</v>
      </c>
      <c r="I391" s="66" t="s">
        <v>3</v>
      </c>
      <c r="J391" s="66" t="s">
        <v>1597</v>
      </c>
      <c r="K391" s="67" t="s">
        <v>4709</v>
      </c>
      <c r="L391" s="68"/>
      <c r="M391" t="s">
        <v>4799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4" t="s">
        <v>2489</v>
      </c>
      <c r="U391" s="72" t="s">
        <v>2489</v>
      </c>
      <c r="V391" s="72" t="s">
        <v>2489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4789</v>
      </c>
      <c r="D392" t="s">
        <v>162</v>
      </c>
      <c r="E392" t="s">
        <v>4817</v>
      </c>
      <c r="F392" t="s">
        <v>4817</v>
      </c>
      <c r="G392" s="70">
        <v>0</v>
      </c>
      <c r="H392" s="70">
        <v>0</v>
      </c>
      <c r="I392" s="66" t="s">
        <v>3</v>
      </c>
      <c r="J392" s="66" t="s">
        <v>1597</v>
      </c>
      <c r="K392" s="67" t="s">
        <v>4709</v>
      </c>
      <c r="L392" s="68"/>
      <c r="M392" t="s">
        <v>4800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4" t="s">
        <v>2489</v>
      </c>
      <c r="U392" s="72" t="s">
        <v>2489</v>
      </c>
      <c r="V392" s="72" t="s">
        <v>2489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4789</v>
      </c>
      <c r="D393" t="s">
        <v>25</v>
      </c>
      <c r="E393" t="s">
        <v>4818</v>
      </c>
      <c r="F393" t="s">
        <v>4818</v>
      </c>
      <c r="G393" s="70">
        <v>0</v>
      </c>
      <c r="H393" s="70">
        <v>0</v>
      </c>
      <c r="I393" s="66" t="s">
        <v>3</v>
      </c>
      <c r="J393" s="66" t="s">
        <v>1597</v>
      </c>
      <c r="K393" s="67" t="s">
        <v>4709</v>
      </c>
      <c r="L393" s="68"/>
      <c r="M393" t="s">
        <v>4801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4" t="s">
        <v>2489</v>
      </c>
      <c r="U393" s="72" t="s">
        <v>2489</v>
      </c>
      <c r="V393" s="72" t="s">
        <v>2489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4790</v>
      </c>
      <c r="D394" t="s">
        <v>162</v>
      </c>
      <c r="E394" t="s">
        <v>5016</v>
      </c>
      <c r="F394" t="s">
        <v>4806</v>
      </c>
      <c r="G394" s="70">
        <v>0</v>
      </c>
      <c r="H394" s="70">
        <v>0</v>
      </c>
      <c r="I394" s="66" t="s">
        <v>3</v>
      </c>
      <c r="J394" s="66" t="s">
        <v>1597</v>
      </c>
      <c r="K394" s="67" t="s">
        <v>4709</v>
      </c>
      <c r="L394" s="68"/>
      <c r="M394" t="s">
        <v>4804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4" t="s">
        <v>2489</v>
      </c>
      <c r="U394" s="72" t="s">
        <v>2489</v>
      </c>
      <c r="V394" s="72" t="s">
        <v>2489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4790</v>
      </c>
      <c r="D395" t="s">
        <v>162</v>
      </c>
      <c r="E395" t="s">
        <v>5016</v>
      </c>
      <c r="F395" t="s">
        <v>1566</v>
      </c>
      <c r="G395" s="70">
        <v>0</v>
      </c>
      <c r="H395" s="70">
        <v>0</v>
      </c>
      <c r="I395" s="66" t="s">
        <v>482</v>
      </c>
      <c r="J395" s="66" t="s">
        <v>1597</v>
      </c>
      <c r="K395" s="67" t="s">
        <v>4709</v>
      </c>
      <c r="M395" t="s">
        <v>4807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119</v>
      </c>
      <c r="T395" s="113" t="s">
        <v>2489</v>
      </c>
      <c r="U395" s="120" t="s">
        <v>2489</v>
      </c>
      <c r="V395" s="120" t="s">
        <v>2489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4790</v>
      </c>
      <c r="D396" t="s">
        <v>25</v>
      </c>
      <c r="E396" t="s">
        <v>5017</v>
      </c>
      <c r="F396" t="s">
        <v>1385</v>
      </c>
      <c r="G396" s="70">
        <v>0</v>
      </c>
      <c r="H396" s="70">
        <v>0</v>
      </c>
      <c r="I396" s="66" t="s">
        <v>3</v>
      </c>
      <c r="J396" s="66" t="s">
        <v>1597</v>
      </c>
      <c r="K396" s="67" t="s">
        <v>4709</v>
      </c>
      <c r="L396" s="68"/>
      <c r="M396" t="s">
        <v>4805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4" t="s">
        <v>2489</v>
      </c>
      <c r="U396" s="72" t="s">
        <v>2489</v>
      </c>
      <c r="V396" s="72" t="s">
        <v>2489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4790</v>
      </c>
      <c r="D397" t="s">
        <v>25</v>
      </c>
      <c r="E397" t="s">
        <v>5017</v>
      </c>
      <c r="F397" t="s">
        <v>4806</v>
      </c>
      <c r="G397" s="70">
        <v>0</v>
      </c>
      <c r="H397" s="70">
        <v>0</v>
      </c>
      <c r="I397" s="66" t="s">
        <v>482</v>
      </c>
      <c r="J397" s="66" t="s">
        <v>1597</v>
      </c>
      <c r="K397" s="67" t="s">
        <v>4709</v>
      </c>
      <c r="M397" t="s">
        <v>4808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119</v>
      </c>
      <c r="T397" s="113" t="s">
        <v>2489</v>
      </c>
      <c r="U397" s="120" t="s">
        <v>2489</v>
      </c>
      <c r="V397" s="120" t="s">
        <v>2489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4791</v>
      </c>
      <c r="D398" t="s">
        <v>162</v>
      </c>
      <c r="E398" t="s">
        <v>4819</v>
      </c>
      <c r="F398" t="s">
        <v>4819</v>
      </c>
      <c r="G398" s="70">
        <v>0</v>
      </c>
      <c r="H398" s="70">
        <v>0</v>
      </c>
      <c r="I398" s="66" t="s">
        <v>3</v>
      </c>
      <c r="J398" s="66" t="s">
        <v>1597</v>
      </c>
      <c r="K398" s="67" t="s">
        <v>4709</v>
      </c>
      <c r="L398" s="68"/>
      <c r="M398" t="s">
        <v>4802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4" t="s">
        <v>2489</v>
      </c>
      <c r="U398" s="72" t="s">
        <v>2489</v>
      </c>
      <c r="V398" s="72" t="s">
        <v>2489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4791</v>
      </c>
      <c r="D399" t="s">
        <v>25</v>
      </c>
      <c r="E399" t="s">
        <v>4820</v>
      </c>
      <c r="F399" t="s">
        <v>4820</v>
      </c>
      <c r="G399" s="70">
        <v>0</v>
      </c>
      <c r="H399" s="70">
        <v>0</v>
      </c>
      <c r="I399" s="66" t="s">
        <v>3</v>
      </c>
      <c r="J399" s="66" t="s">
        <v>1597</v>
      </c>
      <c r="K399" s="67" t="s">
        <v>4709</v>
      </c>
      <c r="L399" s="68"/>
      <c r="M399" t="s">
        <v>4803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4455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28</v>
      </c>
      <c r="J400" s="66" t="s">
        <v>1597</v>
      </c>
      <c r="K400" s="118" t="s">
        <v>4544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119</v>
      </c>
      <c r="T400" s="113" t="s">
        <v>2489</v>
      </c>
      <c r="U400" s="120" t="s">
        <v>2489</v>
      </c>
      <c r="V400" s="120" t="s">
        <v>2489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4455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28</v>
      </c>
      <c r="J401" s="66" t="s">
        <v>1597</v>
      </c>
      <c r="K401" s="118" t="s">
        <v>4544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119</v>
      </c>
      <c r="T401" s="113" t="s">
        <v>2489</v>
      </c>
      <c r="U401" s="120" t="s">
        <v>2489</v>
      </c>
      <c r="V401" s="120" t="s">
        <v>2489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4455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28</v>
      </c>
      <c r="J402" s="66" t="s">
        <v>1597</v>
      </c>
      <c r="K402" s="118" t="s">
        <v>4544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119</v>
      </c>
      <c r="T402" s="113" t="s">
        <v>2489</v>
      </c>
      <c r="U402" s="120" t="s">
        <v>2489</v>
      </c>
      <c r="V402" s="120" t="s">
        <v>2489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4455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28</v>
      </c>
      <c r="J403" s="66" t="s">
        <v>1597</v>
      </c>
      <c r="K403" s="118" t="s">
        <v>4544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119</v>
      </c>
      <c r="T403" s="113" t="s">
        <v>2489</v>
      </c>
      <c r="U403" s="120" t="s">
        <v>2489</v>
      </c>
      <c r="V403" s="120" t="s">
        <v>2489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4455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28</v>
      </c>
      <c r="J404" s="66" t="s">
        <v>1597</v>
      </c>
      <c r="K404" s="118" t="s">
        <v>4544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119</v>
      </c>
      <c r="T404" s="113" t="s">
        <v>2489</v>
      </c>
      <c r="U404" s="120" t="s">
        <v>2489</v>
      </c>
      <c r="V404" s="120" t="s">
        <v>2489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4455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28</v>
      </c>
      <c r="J405" s="66" t="s">
        <v>1597</v>
      </c>
      <c r="K405" s="118" t="s">
        <v>4544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119</v>
      </c>
      <c r="T405" s="113" t="s">
        <v>2489</v>
      </c>
      <c r="U405" s="120" t="s">
        <v>2489</v>
      </c>
      <c r="V405" s="120" t="s">
        <v>2489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4455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28</v>
      </c>
      <c r="J406" s="66" t="s">
        <v>1597</v>
      </c>
      <c r="K406" s="118" t="s">
        <v>4544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119</v>
      </c>
      <c r="T406" s="113" t="s">
        <v>2489</v>
      </c>
      <c r="U406" s="120" t="s">
        <v>2489</v>
      </c>
      <c r="V406" s="120" t="s">
        <v>2489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4455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28</v>
      </c>
      <c r="J407" s="66" t="s">
        <v>1597</v>
      </c>
      <c r="K407" s="118" t="s">
        <v>4544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119</v>
      </c>
      <c r="T407" s="113" t="s">
        <v>2489</v>
      </c>
      <c r="U407" s="120" t="s">
        <v>2489</v>
      </c>
      <c r="V407" s="120" t="s">
        <v>2489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2489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2489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4" t="s">
        <v>2489</v>
      </c>
      <c r="U408" s="92" t="s">
        <v>2489</v>
      </c>
      <c r="V408" s="92" t="s">
        <v>2489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2489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2489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4" t="s">
        <v>2489</v>
      </c>
      <c r="U409" s="92" t="s">
        <v>2489</v>
      </c>
      <c r="V409" s="92" t="s">
        <v>2489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4836</v>
      </c>
      <c r="D410" s="60" t="s">
        <v>3284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4" t="s">
        <v>2489</v>
      </c>
      <c r="U410" s="92" t="s">
        <v>2489</v>
      </c>
      <c r="V410" s="92" t="s">
        <v>2489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4207</v>
      </c>
      <c r="D411" s="60" t="s">
        <v>2656</v>
      </c>
      <c r="E411" s="66" t="s">
        <v>103</v>
      </c>
      <c r="F411" s="66" t="s">
        <v>103</v>
      </c>
      <c r="G411" s="65">
        <v>0</v>
      </c>
      <c r="H411" s="65">
        <v>99</v>
      </c>
      <c r="I411" s="66" t="s">
        <v>3</v>
      </c>
      <c r="J411" s="66" t="s">
        <v>1597</v>
      </c>
      <c r="K411" s="67" t="s">
        <v>4709</v>
      </c>
      <c r="L411" s="68"/>
      <c r="M411" s="64" t="s">
        <v>1768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4" t="s">
        <v>2489</v>
      </c>
      <c r="U411" s="72" t="s">
        <v>2489</v>
      </c>
      <c r="V411" s="72" t="s">
        <v>2489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>//</v>
      </c>
      <c r="AC411" s="113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4208</v>
      </c>
      <c r="D412" s="60" t="s">
        <v>2656</v>
      </c>
      <c r="E412" s="66" t="s">
        <v>105</v>
      </c>
      <c r="F412" s="66" t="s">
        <v>105</v>
      </c>
      <c r="G412" s="65">
        <v>0</v>
      </c>
      <c r="H412" s="65">
        <v>99</v>
      </c>
      <c r="I412" s="66" t="s">
        <v>3</v>
      </c>
      <c r="J412" s="66" t="s">
        <v>1597</v>
      </c>
      <c r="K412" s="67" t="s">
        <v>4709</v>
      </c>
      <c r="L412" s="68"/>
      <c r="M412" s="64" t="s">
        <v>1770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4" t="s">
        <v>2489</v>
      </c>
      <c r="U412" s="72" t="s">
        <v>2489</v>
      </c>
      <c r="V412" s="72" t="s">
        <v>2489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>//</v>
      </c>
      <c r="AC412" s="113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4209</v>
      </c>
      <c r="D413" s="60" t="s">
        <v>2656</v>
      </c>
      <c r="E413" s="66" t="s">
        <v>104</v>
      </c>
      <c r="F413" s="66" t="s">
        <v>104</v>
      </c>
      <c r="G413" s="65">
        <v>0</v>
      </c>
      <c r="H413" s="65">
        <v>99</v>
      </c>
      <c r="I413" s="66" t="s">
        <v>3</v>
      </c>
      <c r="J413" s="66" t="s">
        <v>1597</v>
      </c>
      <c r="K413" s="67" t="s">
        <v>4709</v>
      </c>
      <c r="L413" s="68"/>
      <c r="M413" s="64" t="s">
        <v>1769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4" t="s">
        <v>2489</v>
      </c>
      <c r="U413" s="72" t="s">
        <v>2489</v>
      </c>
      <c r="V413" s="72" t="s">
        <v>2489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>//</v>
      </c>
      <c r="AC413" s="113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4210</v>
      </c>
      <c r="D414" s="60" t="s">
        <v>2656</v>
      </c>
      <c r="E414" s="66" t="s">
        <v>114</v>
      </c>
      <c r="F414" s="66" t="s">
        <v>114</v>
      </c>
      <c r="G414" s="65">
        <v>0</v>
      </c>
      <c r="H414" s="65">
        <v>99</v>
      </c>
      <c r="I414" s="66" t="s">
        <v>3</v>
      </c>
      <c r="J414" s="66" t="s">
        <v>1597</v>
      </c>
      <c r="K414" s="67" t="s">
        <v>4709</v>
      </c>
      <c r="L414" s="68"/>
      <c r="M414" s="64" t="s">
        <v>1789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4" t="s">
        <v>2489</v>
      </c>
      <c r="U414" s="72" t="s">
        <v>2489</v>
      </c>
      <c r="V414" s="72" t="s">
        <v>2489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>//</v>
      </c>
      <c r="AC414" s="113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4211</v>
      </c>
      <c r="D415" s="60" t="s">
        <v>2656</v>
      </c>
      <c r="E415" s="66" t="s">
        <v>116</v>
      </c>
      <c r="F415" s="66" t="s">
        <v>116</v>
      </c>
      <c r="G415" s="65">
        <v>0</v>
      </c>
      <c r="H415" s="65">
        <v>99</v>
      </c>
      <c r="I415" s="66" t="s">
        <v>3</v>
      </c>
      <c r="J415" s="66" t="s">
        <v>1597</v>
      </c>
      <c r="K415" s="67" t="s">
        <v>4709</v>
      </c>
      <c r="L415" s="68"/>
      <c r="M415" s="64" t="s">
        <v>1791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4" t="s">
        <v>2489</v>
      </c>
      <c r="U415" s="72" t="s">
        <v>2489</v>
      </c>
      <c r="V415" s="72" t="s">
        <v>2489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>//</v>
      </c>
      <c r="AC415" s="113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4212</v>
      </c>
      <c r="D416" s="60" t="s">
        <v>2656</v>
      </c>
      <c r="E416" s="66" t="s">
        <v>115</v>
      </c>
      <c r="F416" s="66" t="s">
        <v>115</v>
      </c>
      <c r="G416" s="65">
        <v>0</v>
      </c>
      <c r="H416" s="65">
        <v>99</v>
      </c>
      <c r="I416" s="66" t="s">
        <v>3</v>
      </c>
      <c r="J416" s="66" t="s">
        <v>1597</v>
      </c>
      <c r="K416" s="67" t="s">
        <v>4709</v>
      </c>
      <c r="L416" s="68"/>
      <c r="M416" s="64" t="s">
        <v>1790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4" t="s">
        <v>2489</v>
      </c>
      <c r="U416" s="72" t="s">
        <v>2489</v>
      </c>
      <c r="V416" s="72" t="s">
        <v>2489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>//</v>
      </c>
      <c r="AC416" s="113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4217</v>
      </c>
      <c r="D417" s="60" t="s">
        <v>7</v>
      </c>
      <c r="E417" s="66" t="s">
        <v>241</v>
      </c>
      <c r="F417" s="66" t="s">
        <v>241</v>
      </c>
      <c r="G417" s="72">
        <v>0</v>
      </c>
      <c r="H417" s="72">
        <v>0</v>
      </c>
      <c r="I417" s="66" t="s">
        <v>3</v>
      </c>
      <c r="J417" s="66" t="s">
        <v>1597</v>
      </c>
      <c r="K417" s="67" t="s">
        <v>4709</v>
      </c>
      <c r="L417" s="68"/>
      <c r="M417" s="64" t="s">
        <v>3772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4" t="s">
        <v>2986</v>
      </c>
      <c r="U417" s="72" t="s">
        <v>2489</v>
      </c>
      <c r="V417" s="72" t="s">
        <v>2489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4218</v>
      </c>
      <c r="D418" s="60" t="s">
        <v>7</v>
      </c>
      <c r="E418" s="66" t="s">
        <v>1390</v>
      </c>
      <c r="F418" s="66" t="s">
        <v>1390</v>
      </c>
      <c r="G418" s="65">
        <v>0</v>
      </c>
      <c r="H418" s="65">
        <v>0</v>
      </c>
      <c r="I418" s="66" t="s">
        <v>3</v>
      </c>
      <c r="J418" s="66" t="s">
        <v>1597</v>
      </c>
      <c r="K418" s="67" t="s">
        <v>4709</v>
      </c>
      <c r="L418" s="68"/>
      <c r="M418" s="64" t="s">
        <v>3773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4" t="s">
        <v>2986</v>
      </c>
      <c r="U418" s="72" t="s">
        <v>2489</v>
      </c>
      <c r="V418" s="72" t="s">
        <v>2489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4219</v>
      </c>
      <c r="D419" s="60" t="s">
        <v>7</v>
      </c>
      <c r="E419" s="66" t="s">
        <v>391</v>
      </c>
      <c r="F419" s="66" t="s">
        <v>391</v>
      </c>
      <c r="G419" s="65">
        <v>0</v>
      </c>
      <c r="H419" s="65">
        <v>0</v>
      </c>
      <c r="I419" s="66" t="s">
        <v>3</v>
      </c>
      <c r="J419" s="66" t="s">
        <v>1597</v>
      </c>
      <c r="K419" s="67" t="s">
        <v>4709</v>
      </c>
      <c r="L419" s="68"/>
      <c r="M419" s="64" t="s">
        <v>3774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4" t="s">
        <v>2986</v>
      </c>
      <c r="U419" s="72" t="s">
        <v>2489</v>
      </c>
      <c r="V419" s="72" t="s">
        <v>2489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4220</v>
      </c>
      <c r="D420" s="60" t="s">
        <v>12</v>
      </c>
      <c r="E420" s="66" t="s">
        <v>1231</v>
      </c>
      <c r="F420" s="66" t="s">
        <v>1231</v>
      </c>
      <c r="G420" s="65">
        <v>0</v>
      </c>
      <c r="H420" s="65">
        <v>63</v>
      </c>
      <c r="I420" s="66" t="s">
        <v>3</v>
      </c>
      <c r="J420" s="66" t="s">
        <v>1597</v>
      </c>
      <c r="K420" s="67" t="s">
        <v>4709</v>
      </c>
      <c r="L420" s="68"/>
      <c r="M420" s="64" t="s">
        <v>1664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4" t="s">
        <v>2489</v>
      </c>
      <c r="U420" s="72" t="s">
        <v>2489</v>
      </c>
      <c r="V420" s="72" t="s">
        <v>2489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4221</v>
      </c>
      <c r="D421" s="60" t="s">
        <v>12</v>
      </c>
      <c r="E421" s="66" t="s">
        <v>1225</v>
      </c>
      <c r="F421" s="66" t="s">
        <v>1225</v>
      </c>
      <c r="G421" s="65">
        <v>0</v>
      </c>
      <c r="H421" s="65">
        <v>63</v>
      </c>
      <c r="I421" s="66" t="s">
        <v>3</v>
      </c>
      <c r="J421" s="66" t="s">
        <v>1597</v>
      </c>
      <c r="K421" s="67" t="s">
        <v>4709</v>
      </c>
      <c r="L421" s="68"/>
      <c r="M421" s="64" t="s">
        <v>1652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4" t="s">
        <v>2489</v>
      </c>
      <c r="U421" s="72" t="s">
        <v>2489</v>
      </c>
      <c r="V421" s="72" t="s">
        <v>2489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4222</v>
      </c>
      <c r="D422" s="60" t="s">
        <v>12</v>
      </c>
      <c r="E422" s="66" t="s">
        <v>40</v>
      </c>
      <c r="F422" s="66" t="s">
        <v>40</v>
      </c>
      <c r="G422" s="65">
        <v>0</v>
      </c>
      <c r="H422" s="65">
        <v>63</v>
      </c>
      <c r="I422" s="66" t="s">
        <v>3</v>
      </c>
      <c r="J422" s="66" t="s">
        <v>1597</v>
      </c>
      <c r="K422" s="67" t="s">
        <v>4709</v>
      </c>
      <c r="L422" s="68"/>
      <c r="M422" s="64" t="s">
        <v>1677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4" t="s">
        <v>2489</v>
      </c>
      <c r="U422" s="72" t="s">
        <v>2489</v>
      </c>
      <c r="V422" s="72" t="s">
        <v>2489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4223</v>
      </c>
      <c r="D423" s="60" t="s">
        <v>12</v>
      </c>
      <c r="E423" s="66" t="s">
        <v>312</v>
      </c>
      <c r="F423" s="66" t="s">
        <v>312</v>
      </c>
      <c r="G423" s="65">
        <v>0</v>
      </c>
      <c r="H423" s="65">
        <v>63</v>
      </c>
      <c r="I423" s="66" t="s">
        <v>3</v>
      </c>
      <c r="J423" s="66" t="s">
        <v>1597</v>
      </c>
      <c r="K423" s="67" t="s">
        <v>4709</v>
      </c>
      <c r="L423" s="68"/>
      <c r="M423" s="64" t="s">
        <v>2076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4" t="s">
        <v>2489</v>
      </c>
      <c r="U423" s="72" t="s">
        <v>2489</v>
      </c>
      <c r="V423" s="72" t="s">
        <v>2489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4224</v>
      </c>
      <c r="D424" s="60" t="s">
        <v>12</v>
      </c>
      <c r="E424" s="66" t="s">
        <v>101</v>
      </c>
      <c r="F424" s="66" t="s">
        <v>101</v>
      </c>
      <c r="G424" s="65">
        <v>0</v>
      </c>
      <c r="H424" s="65">
        <v>63</v>
      </c>
      <c r="I424" s="66" t="s">
        <v>3</v>
      </c>
      <c r="J424" s="66" t="s">
        <v>1597</v>
      </c>
      <c r="K424" s="67" t="s">
        <v>4709</v>
      </c>
      <c r="L424" s="68"/>
      <c r="M424" s="64" t="s">
        <v>1765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4" t="s">
        <v>2489</v>
      </c>
      <c r="U424" s="72" t="s">
        <v>2489</v>
      </c>
      <c r="V424" s="72" t="s">
        <v>2489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4225</v>
      </c>
      <c r="D425" s="60" t="s">
        <v>12</v>
      </c>
      <c r="E425" s="66" t="s">
        <v>297</v>
      </c>
      <c r="F425" s="66" t="s">
        <v>297</v>
      </c>
      <c r="G425" s="65">
        <v>0</v>
      </c>
      <c r="H425" s="65">
        <v>63</v>
      </c>
      <c r="I425" s="66" t="s">
        <v>3</v>
      </c>
      <c r="J425" s="66" t="s">
        <v>1597</v>
      </c>
      <c r="K425" s="67" t="s">
        <v>4709</v>
      </c>
      <c r="L425" s="68"/>
      <c r="M425" s="64" t="s">
        <v>2048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4" t="s">
        <v>2986</v>
      </c>
      <c r="U425" s="72" t="s">
        <v>2489</v>
      </c>
      <c r="V425" s="72" t="s">
        <v>2489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4226</v>
      </c>
      <c r="D426" s="60" t="s">
        <v>12</v>
      </c>
      <c r="E426" s="66" t="s">
        <v>1430</v>
      </c>
      <c r="F426" s="66" t="s">
        <v>1430</v>
      </c>
      <c r="G426" s="65">
        <v>0</v>
      </c>
      <c r="H426" s="65">
        <v>63</v>
      </c>
      <c r="I426" s="66" t="s">
        <v>3</v>
      </c>
      <c r="J426" s="66" t="s">
        <v>1597</v>
      </c>
      <c r="K426" s="67" t="s">
        <v>4709</v>
      </c>
      <c r="L426" s="68"/>
      <c r="M426" s="64" t="s">
        <v>2049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4" t="s">
        <v>2986</v>
      </c>
      <c r="U426" s="72" t="s">
        <v>2489</v>
      </c>
      <c r="V426" s="72" t="s">
        <v>2489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4227</v>
      </c>
      <c r="D427" s="60" t="s">
        <v>12</v>
      </c>
      <c r="E427" s="66" t="s">
        <v>300</v>
      </c>
      <c r="F427" s="66" t="s">
        <v>300</v>
      </c>
      <c r="G427" s="65">
        <v>0</v>
      </c>
      <c r="H427" s="65">
        <v>63</v>
      </c>
      <c r="I427" s="66" t="s">
        <v>3</v>
      </c>
      <c r="J427" s="66" t="s">
        <v>1597</v>
      </c>
      <c r="K427" s="67" t="s">
        <v>4709</v>
      </c>
      <c r="L427" s="68"/>
      <c r="M427" s="64" t="s">
        <v>2057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4" t="s">
        <v>2986</v>
      </c>
      <c r="U427" s="72" t="s">
        <v>2489</v>
      </c>
      <c r="V427" s="72" t="s">
        <v>2489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4228</v>
      </c>
      <c r="D428" s="60" t="s">
        <v>12</v>
      </c>
      <c r="E428" s="66" t="s">
        <v>1434</v>
      </c>
      <c r="F428" s="66" t="s">
        <v>1434</v>
      </c>
      <c r="G428" s="65">
        <v>0</v>
      </c>
      <c r="H428" s="65">
        <v>63</v>
      </c>
      <c r="I428" s="66" t="s">
        <v>3</v>
      </c>
      <c r="J428" s="66" t="s">
        <v>1597</v>
      </c>
      <c r="K428" s="67" t="s">
        <v>4709</v>
      </c>
      <c r="L428" s="68"/>
      <c r="M428" s="64" t="s">
        <v>2058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4" t="s">
        <v>2986</v>
      </c>
      <c r="U428" s="72" t="s">
        <v>2489</v>
      </c>
      <c r="V428" s="72" t="s">
        <v>2489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4229</v>
      </c>
      <c r="D429" s="60" t="s">
        <v>12</v>
      </c>
      <c r="E429" s="66" t="s">
        <v>339</v>
      </c>
      <c r="F429" s="66" t="s">
        <v>339</v>
      </c>
      <c r="G429" s="65">
        <v>0</v>
      </c>
      <c r="H429" s="65">
        <v>63</v>
      </c>
      <c r="I429" s="66" t="s">
        <v>3</v>
      </c>
      <c r="J429" s="66" t="s">
        <v>1597</v>
      </c>
      <c r="K429" s="67" t="s">
        <v>4709</v>
      </c>
      <c r="L429" s="68"/>
      <c r="M429" s="64" t="s">
        <v>2104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4" t="s">
        <v>2986</v>
      </c>
      <c r="U429" s="72" t="s">
        <v>2489</v>
      </c>
      <c r="V429" s="72" t="s">
        <v>2489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4230</v>
      </c>
      <c r="D430" s="60" t="s">
        <v>12</v>
      </c>
      <c r="E430" s="66" t="s">
        <v>343</v>
      </c>
      <c r="F430" s="66" t="s">
        <v>343</v>
      </c>
      <c r="G430" s="65">
        <v>0</v>
      </c>
      <c r="H430" s="65">
        <v>63</v>
      </c>
      <c r="I430" s="66" t="s">
        <v>3</v>
      </c>
      <c r="J430" s="66" t="s">
        <v>1597</v>
      </c>
      <c r="K430" s="67" t="s">
        <v>4709</v>
      </c>
      <c r="L430" s="68"/>
      <c r="M430" s="64" t="s">
        <v>2111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4" t="s">
        <v>2986</v>
      </c>
      <c r="U430" s="72" t="s">
        <v>2489</v>
      </c>
      <c r="V430" s="72" t="s">
        <v>2489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4231</v>
      </c>
      <c r="D431" s="60" t="s">
        <v>12</v>
      </c>
      <c r="E431" s="66" t="s">
        <v>1222</v>
      </c>
      <c r="F431" s="66" t="s">
        <v>1222</v>
      </c>
      <c r="G431" s="65">
        <v>0</v>
      </c>
      <c r="H431" s="65">
        <v>63</v>
      </c>
      <c r="I431" s="66" t="s">
        <v>3</v>
      </c>
      <c r="J431" s="66" t="s">
        <v>1597</v>
      </c>
      <c r="K431" s="67" t="s">
        <v>4709</v>
      </c>
      <c r="L431" s="68"/>
      <c r="M431" s="64" t="s">
        <v>1643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4" t="s">
        <v>2489</v>
      </c>
      <c r="U431" s="72" t="s">
        <v>2489</v>
      </c>
      <c r="V431" s="72" t="s">
        <v>2489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4232</v>
      </c>
      <c r="D432" s="60" t="s">
        <v>7</v>
      </c>
      <c r="E432" s="66" t="s">
        <v>183</v>
      </c>
      <c r="F432" s="66" t="s">
        <v>183</v>
      </c>
      <c r="G432" s="65">
        <v>0</v>
      </c>
      <c r="H432" s="65">
        <v>0</v>
      </c>
      <c r="I432" s="66" t="s">
        <v>3</v>
      </c>
      <c r="J432" s="66" t="s">
        <v>1597</v>
      </c>
      <c r="K432" s="67" t="s">
        <v>4709</v>
      </c>
      <c r="L432" s="68"/>
      <c r="M432" s="64" t="s">
        <v>1882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4" t="s">
        <v>2489</v>
      </c>
      <c r="U432" s="72" t="s">
        <v>2489</v>
      </c>
      <c r="V432" s="72" t="s">
        <v>2489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4233</v>
      </c>
      <c r="D433" s="60" t="s">
        <v>7</v>
      </c>
      <c r="E433" s="66" t="s">
        <v>295</v>
      </c>
      <c r="F433" s="66" t="s">
        <v>295</v>
      </c>
      <c r="G433" s="65">
        <v>0</v>
      </c>
      <c r="H433" s="65">
        <v>0</v>
      </c>
      <c r="I433" s="66" t="s">
        <v>3</v>
      </c>
      <c r="J433" s="66" t="s">
        <v>1597</v>
      </c>
      <c r="K433" s="67" t="s">
        <v>4709</v>
      </c>
      <c r="L433" s="68"/>
      <c r="M433" s="64" t="s">
        <v>2046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4" t="s">
        <v>2489</v>
      </c>
      <c r="U433" s="72" t="s">
        <v>2489</v>
      </c>
      <c r="V433" s="72" t="s">
        <v>2489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4234</v>
      </c>
      <c r="D434" s="60" t="s">
        <v>12</v>
      </c>
      <c r="E434" s="66" t="s">
        <v>1352</v>
      </c>
      <c r="F434" s="66" t="s">
        <v>1352</v>
      </c>
      <c r="G434" s="65">
        <v>0</v>
      </c>
      <c r="H434" s="65">
        <v>64</v>
      </c>
      <c r="I434" s="66" t="s">
        <v>3</v>
      </c>
      <c r="J434" s="66" t="s">
        <v>1597</v>
      </c>
      <c r="K434" s="67" t="s">
        <v>4709</v>
      </c>
      <c r="L434" s="68"/>
      <c r="M434" s="64" t="s">
        <v>1908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4" t="s">
        <v>2489</v>
      </c>
      <c r="U434" s="72" t="s">
        <v>2489</v>
      </c>
      <c r="V434" s="72" t="s">
        <v>2489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4235</v>
      </c>
      <c r="D435" s="60" t="s">
        <v>12</v>
      </c>
      <c r="E435" s="66" t="s">
        <v>1353</v>
      </c>
      <c r="F435" s="66" t="s">
        <v>1353</v>
      </c>
      <c r="G435" s="65">
        <v>0</v>
      </c>
      <c r="H435" s="65">
        <v>64</v>
      </c>
      <c r="I435" s="66" t="s">
        <v>3</v>
      </c>
      <c r="J435" s="66" t="s">
        <v>1597</v>
      </c>
      <c r="K435" s="67" t="s">
        <v>4709</v>
      </c>
      <c r="L435" s="68"/>
      <c r="M435" s="64" t="s">
        <v>1909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4" t="s">
        <v>2489</v>
      </c>
      <c r="U435" s="72" t="s">
        <v>2489</v>
      </c>
      <c r="V435" s="72" t="s">
        <v>2489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4236</v>
      </c>
      <c r="D436" s="60" t="s">
        <v>7</v>
      </c>
      <c r="E436" s="66" t="s">
        <v>205</v>
      </c>
      <c r="F436" s="66" t="s">
        <v>205</v>
      </c>
      <c r="G436" s="65">
        <v>0</v>
      </c>
      <c r="H436" s="65">
        <v>0</v>
      </c>
      <c r="I436" s="66" t="s">
        <v>3</v>
      </c>
      <c r="J436" s="66" t="s">
        <v>1597</v>
      </c>
      <c r="K436" s="67" t="s">
        <v>4709</v>
      </c>
      <c r="L436" s="68"/>
      <c r="M436" s="64" t="s">
        <v>1919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4" t="s">
        <v>2489</v>
      </c>
      <c r="U436" s="72" t="s">
        <v>2489</v>
      </c>
      <c r="V436" s="72" t="s">
        <v>2489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4237</v>
      </c>
      <c r="D437" s="60" t="s">
        <v>7</v>
      </c>
      <c r="E437" s="66" t="s">
        <v>481</v>
      </c>
      <c r="F437" s="79" t="s">
        <v>481</v>
      </c>
      <c r="G437" s="65">
        <v>0</v>
      </c>
      <c r="H437" s="65">
        <v>0</v>
      </c>
      <c r="I437" s="66" t="s">
        <v>3</v>
      </c>
      <c r="J437" s="66" t="s">
        <v>1597</v>
      </c>
      <c r="K437" s="67" t="s">
        <v>4709</v>
      </c>
      <c r="L437" s="68"/>
      <c r="M437" s="64" t="s">
        <v>2331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4" t="s">
        <v>2986</v>
      </c>
      <c r="U437" s="72" t="s">
        <v>2489</v>
      </c>
      <c r="V437" s="72" t="s">
        <v>2489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4238</v>
      </c>
      <c r="D438" s="60" t="s">
        <v>12</v>
      </c>
      <c r="E438" s="80" t="s">
        <v>1440</v>
      </c>
      <c r="F438" s="81" t="s">
        <v>1440</v>
      </c>
      <c r="G438" s="65">
        <v>0</v>
      </c>
      <c r="H438" s="65">
        <v>99</v>
      </c>
      <c r="I438" s="66" t="s">
        <v>3</v>
      </c>
      <c r="J438" s="66" t="s">
        <v>1597</v>
      </c>
      <c r="K438" s="67" t="s">
        <v>4709</v>
      </c>
      <c r="L438" s="68"/>
      <c r="M438" s="64" t="s">
        <v>2081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4" t="s">
        <v>2985</v>
      </c>
      <c r="U438" s="72" t="s">
        <v>2489</v>
      </c>
      <c r="V438" s="72" t="s">
        <v>2489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4239</v>
      </c>
      <c r="D439" s="60" t="s">
        <v>12</v>
      </c>
      <c r="E439" s="80" t="s">
        <v>1441</v>
      </c>
      <c r="F439" s="81" t="s">
        <v>1441</v>
      </c>
      <c r="G439" s="65">
        <v>0</v>
      </c>
      <c r="H439" s="65">
        <v>99</v>
      </c>
      <c r="I439" s="66" t="s">
        <v>3</v>
      </c>
      <c r="J439" s="66" t="s">
        <v>1597</v>
      </c>
      <c r="K439" s="67" t="s">
        <v>4709</v>
      </c>
      <c r="L439" s="68"/>
      <c r="M439" s="64" t="s">
        <v>2082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4" t="s">
        <v>2985</v>
      </c>
      <c r="U439" s="72" t="s">
        <v>2489</v>
      </c>
      <c r="V439" s="72" t="s">
        <v>2489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4455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28</v>
      </c>
      <c r="J440" s="66" t="s">
        <v>1597</v>
      </c>
      <c r="K440" s="118" t="s">
        <v>4544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148</v>
      </c>
      <c r="T440" s="113" t="s">
        <v>2489</v>
      </c>
      <c r="U440" s="120" t="s">
        <v>2489</v>
      </c>
      <c r="V440" s="120" t="s">
        <v>2489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4455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28</v>
      </c>
      <c r="J441" s="66" t="s">
        <v>1597</v>
      </c>
      <c r="K441" s="118" t="s">
        <v>4544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148</v>
      </c>
      <c r="T441" s="113" t="s">
        <v>2489</v>
      </c>
      <c r="U441" s="120" t="s">
        <v>2489</v>
      </c>
      <c r="V441" s="120" t="s">
        <v>2489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4455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28</v>
      </c>
      <c r="J442" s="66" t="s">
        <v>1597</v>
      </c>
      <c r="K442" s="118" t="s">
        <v>4544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148</v>
      </c>
      <c r="T442" s="113" t="s">
        <v>2489</v>
      </c>
      <c r="U442" s="120" t="s">
        <v>2489</v>
      </c>
      <c r="V442" s="120" t="s">
        <v>2489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4455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28</v>
      </c>
      <c r="J443" s="66" t="s">
        <v>1597</v>
      </c>
      <c r="K443" s="118" t="s">
        <v>4544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148</v>
      </c>
      <c r="T443" s="113" t="s">
        <v>2489</v>
      </c>
      <c r="U443" s="120" t="s">
        <v>2489</v>
      </c>
      <c r="V443" s="120" t="s">
        <v>2489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4455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28</v>
      </c>
      <c r="J444" s="66" t="s">
        <v>1597</v>
      </c>
      <c r="K444" s="118" t="s">
        <v>4544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148</v>
      </c>
      <c r="T444" s="113" t="s">
        <v>2489</v>
      </c>
      <c r="U444" s="120" t="s">
        <v>2489</v>
      </c>
      <c r="V444" s="120" t="s">
        <v>2489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4455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28</v>
      </c>
      <c r="J445" s="66" t="s">
        <v>1597</v>
      </c>
      <c r="K445" s="118" t="s">
        <v>4544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148</v>
      </c>
      <c r="T445" s="113" t="s">
        <v>2489</v>
      </c>
      <c r="U445" s="120" t="s">
        <v>2489</v>
      </c>
      <c r="V445" s="120" t="s">
        <v>2489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4455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28</v>
      </c>
      <c r="J446" s="66" t="s">
        <v>1597</v>
      </c>
      <c r="K446" s="118" t="s">
        <v>4544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148</v>
      </c>
      <c r="T446" s="113" t="s">
        <v>2489</v>
      </c>
      <c r="U446" s="120" t="s">
        <v>2489</v>
      </c>
      <c r="V446" s="120" t="s">
        <v>2489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4455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28</v>
      </c>
      <c r="J447" s="66" t="s">
        <v>1597</v>
      </c>
      <c r="K447" s="118" t="s">
        <v>4544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148</v>
      </c>
      <c r="T447" s="113" t="s">
        <v>2489</v>
      </c>
      <c r="U447" s="120" t="s">
        <v>2489</v>
      </c>
      <c r="V447" s="120" t="s">
        <v>2489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2489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2489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4" t="s">
        <v>2489</v>
      </c>
      <c r="U448" s="92" t="s">
        <v>2489</v>
      </c>
      <c r="V448" s="92" t="s">
        <v>2489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2489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2489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4" t="s">
        <v>2489</v>
      </c>
      <c r="U449" s="92" t="s">
        <v>2489</v>
      </c>
      <c r="V449" s="92" t="s">
        <v>2489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3032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2489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4" t="s">
        <v>2489</v>
      </c>
      <c r="U450" s="92" t="s">
        <v>2489</v>
      </c>
      <c r="V450" s="92" t="s">
        <v>2489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4240</v>
      </c>
      <c r="D451" s="60">
        <v>1</v>
      </c>
      <c r="E451" s="66" t="s">
        <v>1117</v>
      </c>
      <c r="F451" s="66" t="s">
        <v>1117</v>
      </c>
      <c r="G451" s="65">
        <v>0</v>
      </c>
      <c r="H451" s="65">
        <v>0</v>
      </c>
      <c r="I451" s="66" t="s">
        <v>3</v>
      </c>
      <c r="J451" s="66" t="s">
        <v>1599</v>
      </c>
      <c r="K451" s="67" t="s">
        <v>4709</v>
      </c>
      <c r="L451" s="68"/>
      <c r="M451" s="64" t="s">
        <v>1197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4" t="s">
        <v>2990</v>
      </c>
      <c r="U451" s="72" t="s">
        <v>2489</v>
      </c>
      <c r="V451" s="72" t="s">
        <v>2920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4240</v>
      </c>
      <c r="D452" s="60">
        <v>2</v>
      </c>
      <c r="E452" s="66" t="s">
        <v>1526</v>
      </c>
      <c r="F452" s="66" t="s">
        <v>1526</v>
      </c>
      <c r="G452" s="65">
        <v>0</v>
      </c>
      <c r="H452" s="65">
        <v>0</v>
      </c>
      <c r="I452" s="66" t="s">
        <v>3</v>
      </c>
      <c r="J452" s="66" t="s">
        <v>1599</v>
      </c>
      <c r="K452" s="67" t="s">
        <v>4709</v>
      </c>
      <c r="L452" s="68"/>
      <c r="M452" s="64" t="s">
        <v>2269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4" t="s">
        <v>2489</v>
      </c>
      <c r="U452" s="72" t="s">
        <v>2489</v>
      </c>
      <c r="V452" s="72" t="s">
        <v>2489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4241</v>
      </c>
      <c r="D453" s="60">
        <v>0</v>
      </c>
      <c r="E453" s="66" t="s">
        <v>1395</v>
      </c>
      <c r="F453" s="66" t="s">
        <v>526</v>
      </c>
      <c r="G453" s="65">
        <v>0</v>
      </c>
      <c r="H453" s="65">
        <v>0</v>
      </c>
      <c r="I453" s="66" t="s">
        <v>3</v>
      </c>
      <c r="J453" s="66" t="s">
        <v>1597</v>
      </c>
      <c r="K453" s="67" t="s">
        <v>4709</v>
      </c>
      <c r="L453" s="68"/>
      <c r="M453" s="64" t="s">
        <v>1980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4" t="s">
        <v>2990</v>
      </c>
      <c r="U453" s="72" t="s">
        <v>2489</v>
      </c>
      <c r="V453" s="72" t="s">
        <v>2489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4241</v>
      </c>
      <c r="D454" s="60">
        <v>1</v>
      </c>
      <c r="E454" s="66" t="s">
        <v>1521</v>
      </c>
      <c r="F454" s="66" t="s">
        <v>1521</v>
      </c>
      <c r="G454" s="65">
        <v>0</v>
      </c>
      <c r="H454" s="65">
        <v>0</v>
      </c>
      <c r="I454" s="66" t="s">
        <v>3</v>
      </c>
      <c r="J454" s="66" t="s">
        <v>1597</v>
      </c>
      <c r="K454" s="67" t="s">
        <v>4709</v>
      </c>
      <c r="L454" s="68"/>
      <c r="M454" s="64" t="s">
        <v>2261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4" t="s">
        <v>2990</v>
      </c>
      <c r="U454" s="72" t="s">
        <v>2489</v>
      </c>
      <c r="V454" s="72" t="s">
        <v>2489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4241</v>
      </c>
      <c r="D455" s="60">
        <v>2</v>
      </c>
      <c r="E455" s="66" t="s">
        <v>1524</v>
      </c>
      <c r="F455" s="66" t="s">
        <v>1524</v>
      </c>
      <c r="G455" s="65">
        <v>0</v>
      </c>
      <c r="H455" s="65">
        <v>0</v>
      </c>
      <c r="I455" s="66" t="s">
        <v>3</v>
      </c>
      <c r="J455" s="66" t="s">
        <v>1597</v>
      </c>
      <c r="K455" s="67" t="s">
        <v>4709</v>
      </c>
      <c r="L455" s="68"/>
      <c r="M455" s="64" t="s">
        <v>2266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4" t="s">
        <v>2990</v>
      </c>
      <c r="U455" s="72" t="s">
        <v>2489</v>
      </c>
      <c r="V455" s="72" t="s">
        <v>2489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4241</v>
      </c>
      <c r="D456" s="60">
        <v>3</v>
      </c>
      <c r="E456" s="66" t="s">
        <v>1522</v>
      </c>
      <c r="F456" s="66" t="s">
        <v>1522</v>
      </c>
      <c r="G456" s="65">
        <v>0</v>
      </c>
      <c r="H456" s="65">
        <v>0</v>
      </c>
      <c r="I456" s="66" t="s">
        <v>3</v>
      </c>
      <c r="J456" s="66" t="s">
        <v>1597</v>
      </c>
      <c r="K456" s="67" t="s">
        <v>4709</v>
      </c>
      <c r="L456" s="68"/>
      <c r="M456" s="64" t="s">
        <v>2262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4" t="s">
        <v>2990</v>
      </c>
      <c r="U456" s="72" t="s">
        <v>2489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4241</v>
      </c>
      <c r="D457" s="60">
        <v>4</v>
      </c>
      <c r="E457" s="66" t="s">
        <v>1523</v>
      </c>
      <c r="F457" s="66" t="s">
        <v>1523</v>
      </c>
      <c r="G457" s="65">
        <v>0</v>
      </c>
      <c r="H457" s="65">
        <v>0</v>
      </c>
      <c r="I457" s="66" t="s">
        <v>3</v>
      </c>
      <c r="J457" s="66" t="s">
        <v>1597</v>
      </c>
      <c r="K457" s="67" t="s">
        <v>4709</v>
      </c>
      <c r="L457" s="68"/>
      <c r="M457" s="64" t="s">
        <v>2263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4" t="s">
        <v>2990</v>
      </c>
      <c r="U457" s="72" t="s">
        <v>2489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4241</v>
      </c>
      <c r="D458" s="60">
        <v>5</v>
      </c>
      <c r="E458" s="66" t="s">
        <v>1525</v>
      </c>
      <c r="F458" s="79" t="s">
        <v>1525</v>
      </c>
      <c r="G458" s="65">
        <v>0</v>
      </c>
      <c r="H458" s="65">
        <v>0</v>
      </c>
      <c r="I458" s="66" t="s">
        <v>3</v>
      </c>
      <c r="J458" s="66" t="s">
        <v>1597</v>
      </c>
      <c r="K458" s="67" t="s">
        <v>4709</v>
      </c>
      <c r="L458" s="68"/>
      <c r="M458" s="64" t="s">
        <v>2267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4" t="s">
        <v>2990</v>
      </c>
      <c r="U458" s="72" t="s">
        <v>2489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4241</v>
      </c>
      <c r="D459" s="60">
        <v>6</v>
      </c>
      <c r="E459" s="80" t="s">
        <v>439</v>
      </c>
      <c r="F459" s="81" t="s">
        <v>439</v>
      </c>
      <c r="G459" s="65">
        <v>0</v>
      </c>
      <c r="H459" s="65">
        <v>0</v>
      </c>
      <c r="I459" s="66" t="s">
        <v>3</v>
      </c>
      <c r="J459" s="66" t="s">
        <v>1597</v>
      </c>
      <c r="K459" s="67" t="s">
        <v>4709</v>
      </c>
      <c r="L459" s="68"/>
      <c r="M459" s="64" t="s">
        <v>2265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4" t="s">
        <v>2990</v>
      </c>
      <c r="U459" s="72" t="s">
        <v>2489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4241</v>
      </c>
      <c r="D460" s="60">
        <v>7</v>
      </c>
      <c r="E460" s="80" t="s">
        <v>436</v>
      </c>
      <c r="F460" s="81" t="s">
        <v>436</v>
      </c>
      <c r="G460" s="65">
        <v>0</v>
      </c>
      <c r="H460" s="65">
        <v>0</v>
      </c>
      <c r="I460" s="66" t="s">
        <v>3</v>
      </c>
      <c r="J460" s="66" t="s">
        <v>1597</v>
      </c>
      <c r="K460" s="67" t="s">
        <v>4709</v>
      </c>
      <c r="L460" s="68"/>
      <c r="M460" s="64" t="s">
        <v>2259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4" t="s">
        <v>2990</v>
      </c>
      <c r="U460" s="72" t="s">
        <v>2489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4241</v>
      </c>
      <c r="D461" s="60">
        <v>8</v>
      </c>
      <c r="E461" s="66" t="s">
        <v>1519</v>
      </c>
      <c r="F461" s="66" t="s">
        <v>1519</v>
      </c>
      <c r="G461" s="65">
        <v>0</v>
      </c>
      <c r="H461" s="65">
        <v>0</v>
      </c>
      <c r="I461" s="66" t="s">
        <v>3</v>
      </c>
      <c r="J461" s="66" t="s">
        <v>1597</v>
      </c>
      <c r="K461" s="67" t="s">
        <v>4709</v>
      </c>
      <c r="L461" s="68"/>
      <c r="M461" s="64" t="s">
        <v>2258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4" t="s">
        <v>2990</v>
      </c>
      <c r="U461" s="72" t="s">
        <v>2489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4241</v>
      </c>
      <c r="D462" s="60">
        <v>9</v>
      </c>
      <c r="E462" s="66" t="s">
        <v>434</v>
      </c>
      <c r="F462" s="66" t="s">
        <v>434</v>
      </c>
      <c r="G462" s="65">
        <v>0</v>
      </c>
      <c r="H462" s="65">
        <v>0</v>
      </c>
      <c r="I462" s="66" t="s">
        <v>3</v>
      </c>
      <c r="J462" s="66" t="s">
        <v>1597</v>
      </c>
      <c r="K462" s="67" t="s">
        <v>4709</v>
      </c>
      <c r="L462" s="68"/>
      <c r="M462" s="64" t="s">
        <v>2256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4" t="s">
        <v>2990</v>
      </c>
      <c r="U462" s="72" t="s">
        <v>2489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4241</v>
      </c>
      <c r="D463" s="60">
        <v>10</v>
      </c>
      <c r="E463" s="66" t="s">
        <v>440</v>
      </c>
      <c r="F463" s="66" t="s">
        <v>440</v>
      </c>
      <c r="G463" s="65">
        <v>0</v>
      </c>
      <c r="H463" s="65">
        <v>0</v>
      </c>
      <c r="I463" s="66" t="s">
        <v>3</v>
      </c>
      <c r="J463" s="66" t="s">
        <v>1597</v>
      </c>
      <c r="K463" s="67" t="s">
        <v>4709</v>
      </c>
      <c r="L463" s="68"/>
      <c r="M463" s="64" t="s">
        <v>2268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4" t="s">
        <v>2990</v>
      </c>
      <c r="U463" s="72" t="s">
        <v>2489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4241</v>
      </c>
      <c r="D464" s="60">
        <v>11</v>
      </c>
      <c r="E464" s="66" t="s">
        <v>437</v>
      </c>
      <c r="F464" s="66" t="s">
        <v>437</v>
      </c>
      <c r="G464" s="65">
        <v>0</v>
      </c>
      <c r="H464" s="65">
        <v>0</v>
      </c>
      <c r="I464" s="66" t="s">
        <v>3</v>
      </c>
      <c r="J464" s="66" t="s">
        <v>1597</v>
      </c>
      <c r="K464" s="67" t="s">
        <v>4709</v>
      </c>
      <c r="L464" s="68"/>
      <c r="M464" s="64" t="s">
        <v>2260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4" t="s">
        <v>2990</v>
      </c>
      <c r="U464" s="72" t="s">
        <v>2489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4241</v>
      </c>
      <c r="D465" s="60">
        <v>12</v>
      </c>
      <c r="E465" s="66" t="s">
        <v>435</v>
      </c>
      <c r="F465" s="66" t="s">
        <v>435</v>
      </c>
      <c r="G465" s="65">
        <v>0</v>
      </c>
      <c r="H465" s="65">
        <v>0</v>
      </c>
      <c r="I465" s="66" t="s">
        <v>3</v>
      </c>
      <c r="J465" s="66" t="s">
        <v>1597</v>
      </c>
      <c r="K465" s="67" t="s">
        <v>4709</v>
      </c>
      <c r="L465" s="68"/>
      <c r="M465" s="64" t="s">
        <v>2257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4" t="s">
        <v>2990</v>
      </c>
      <c r="U465" s="72" t="s">
        <v>2489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4241</v>
      </c>
      <c r="D466" s="60">
        <v>13</v>
      </c>
      <c r="E466" s="66" t="s">
        <v>438</v>
      </c>
      <c r="F466" s="66" t="s">
        <v>438</v>
      </c>
      <c r="G466" s="65">
        <v>0</v>
      </c>
      <c r="H466" s="65">
        <v>0</v>
      </c>
      <c r="I466" s="66" t="s">
        <v>3</v>
      </c>
      <c r="J466" s="66" t="s">
        <v>1597</v>
      </c>
      <c r="K466" s="67" t="s">
        <v>4709</v>
      </c>
      <c r="L466" s="68"/>
      <c r="M466" s="64" t="s">
        <v>2264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4" t="s">
        <v>2990</v>
      </c>
      <c r="U466" s="72" t="s">
        <v>2489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4241</v>
      </c>
      <c r="D467" s="60">
        <v>14</v>
      </c>
      <c r="E467" s="66" t="s">
        <v>1038</v>
      </c>
      <c r="F467" s="66" t="s">
        <v>1038</v>
      </c>
      <c r="G467" s="70">
        <v>0</v>
      </c>
      <c r="H467" s="70">
        <v>0</v>
      </c>
      <c r="I467" s="66" t="s">
        <v>3</v>
      </c>
      <c r="J467" s="66" t="s">
        <v>1597</v>
      </c>
      <c r="K467" s="67" t="s">
        <v>4709</v>
      </c>
      <c r="L467" s="68"/>
      <c r="M467" s="64" t="s">
        <v>2399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4" t="s">
        <v>2990</v>
      </c>
      <c r="U467" s="72" t="s">
        <v>2489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4241</v>
      </c>
      <c r="D468" s="60">
        <v>15</v>
      </c>
      <c r="E468" s="66" t="s">
        <v>1039</v>
      </c>
      <c r="F468" s="66" t="s">
        <v>1039</v>
      </c>
      <c r="G468" s="70">
        <v>0</v>
      </c>
      <c r="H468" s="70">
        <v>0</v>
      </c>
      <c r="I468" s="66" t="s">
        <v>3</v>
      </c>
      <c r="J468" s="66" t="s">
        <v>1597</v>
      </c>
      <c r="K468" s="67" t="s">
        <v>4709</v>
      </c>
      <c r="L468" s="68"/>
      <c r="M468" s="64" t="s">
        <v>2400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4" t="s">
        <v>2990</v>
      </c>
      <c r="U468" s="72" t="s">
        <v>2489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4241</v>
      </c>
      <c r="D469" s="60">
        <v>16</v>
      </c>
      <c r="E469" s="66" t="s">
        <v>1040</v>
      </c>
      <c r="F469" s="66" t="s">
        <v>1040</v>
      </c>
      <c r="G469" s="70">
        <v>0</v>
      </c>
      <c r="H469" s="70">
        <v>0</v>
      </c>
      <c r="I469" s="66" t="s">
        <v>3</v>
      </c>
      <c r="J469" s="66" t="s">
        <v>1597</v>
      </c>
      <c r="K469" s="67" t="s">
        <v>4709</v>
      </c>
      <c r="L469" s="68"/>
      <c r="M469" s="64" t="s">
        <v>2401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4" t="s">
        <v>2990</v>
      </c>
      <c r="U469" s="72" t="s">
        <v>2489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4241</v>
      </c>
      <c r="D470" s="60">
        <v>17</v>
      </c>
      <c r="E470" s="66" t="s">
        <v>1041</v>
      </c>
      <c r="F470" s="66" t="s">
        <v>1041</v>
      </c>
      <c r="G470" s="70">
        <v>0</v>
      </c>
      <c r="H470" s="70">
        <v>0</v>
      </c>
      <c r="I470" s="66" t="s">
        <v>3</v>
      </c>
      <c r="J470" s="66" t="s">
        <v>1597</v>
      </c>
      <c r="K470" s="67" t="s">
        <v>4709</v>
      </c>
      <c r="L470" s="68"/>
      <c r="M470" s="64" t="s">
        <v>2402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4" t="s">
        <v>2990</v>
      </c>
      <c r="U470" s="72" t="s">
        <v>2489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4241</v>
      </c>
      <c r="D471" s="60">
        <v>18</v>
      </c>
      <c r="E471" s="66" t="s">
        <v>1042</v>
      </c>
      <c r="F471" s="66" t="s">
        <v>1042</v>
      </c>
      <c r="G471" s="70">
        <v>0</v>
      </c>
      <c r="H471" s="70">
        <v>0</v>
      </c>
      <c r="I471" s="66" t="s">
        <v>3</v>
      </c>
      <c r="J471" s="66" t="s">
        <v>1597</v>
      </c>
      <c r="K471" s="67" t="s">
        <v>4709</v>
      </c>
      <c r="L471" s="68"/>
      <c r="M471" s="64" t="s">
        <v>2403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4" t="s">
        <v>2990</v>
      </c>
      <c r="U471" s="72" t="s">
        <v>2489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4241</v>
      </c>
      <c r="D472" s="60">
        <v>19</v>
      </c>
      <c r="E472" s="66" t="s">
        <v>1043</v>
      </c>
      <c r="F472" s="66" t="s">
        <v>1043</v>
      </c>
      <c r="G472" s="70">
        <v>0</v>
      </c>
      <c r="H472" s="70">
        <v>0</v>
      </c>
      <c r="I472" s="66" t="s">
        <v>3</v>
      </c>
      <c r="J472" s="66" t="s">
        <v>1597</v>
      </c>
      <c r="K472" s="67" t="s">
        <v>4709</v>
      </c>
      <c r="L472" s="68"/>
      <c r="M472" s="64" t="s">
        <v>2404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4" t="s">
        <v>2990</v>
      </c>
      <c r="U472" s="72" t="s">
        <v>2489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4241</v>
      </c>
      <c r="D473" s="60">
        <v>20</v>
      </c>
      <c r="E473" s="66" t="s">
        <v>1044</v>
      </c>
      <c r="F473" s="66" t="s">
        <v>1044</v>
      </c>
      <c r="G473" s="70">
        <v>0</v>
      </c>
      <c r="H473" s="70">
        <v>0</v>
      </c>
      <c r="I473" s="66" t="s">
        <v>3</v>
      </c>
      <c r="J473" s="66" t="s">
        <v>1597</v>
      </c>
      <c r="K473" s="67" t="s">
        <v>4709</v>
      </c>
      <c r="L473" s="68"/>
      <c r="M473" s="64" t="s">
        <v>2405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4" t="s">
        <v>2990</v>
      </c>
      <c r="U473" s="72" t="s">
        <v>2489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4241</v>
      </c>
      <c r="D474" s="60">
        <v>21</v>
      </c>
      <c r="E474" s="66" t="s">
        <v>1045</v>
      </c>
      <c r="F474" s="66" t="s">
        <v>1045</v>
      </c>
      <c r="G474" s="70">
        <v>0</v>
      </c>
      <c r="H474" s="70">
        <v>0</v>
      </c>
      <c r="I474" s="66" t="s">
        <v>3</v>
      </c>
      <c r="J474" s="66" t="s">
        <v>1597</v>
      </c>
      <c r="K474" s="67" t="s">
        <v>4709</v>
      </c>
      <c r="L474" s="68"/>
      <c r="M474" s="64" t="s">
        <v>2406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4" t="s">
        <v>2990</v>
      </c>
      <c r="U474" s="72" t="s">
        <v>2489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4241</v>
      </c>
      <c r="D475" s="60">
        <v>22</v>
      </c>
      <c r="E475" s="66" t="s">
        <v>1046</v>
      </c>
      <c r="F475" s="66" t="s">
        <v>1046</v>
      </c>
      <c r="G475" s="70">
        <v>0</v>
      </c>
      <c r="H475" s="70">
        <v>0</v>
      </c>
      <c r="I475" s="66" t="s">
        <v>3</v>
      </c>
      <c r="J475" s="66" t="s">
        <v>1597</v>
      </c>
      <c r="K475" s="67" t="s">
        <v>4709</v>
      </c>
      <c r="L475" s="68"/>
      <c r="M475" s="64" t="s">
        <v>2407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4" t="s">
        <v>2990</v>
      </c>
      <c r="U475" s="72" t="s">
        <v>2489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4455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28</v>
      </c>
      <c r="J476" s="66" t="s">
        <v>1597</v>
      </c>
      <c r="K476" s="118" t="s">
        <v>4544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172</v>
      </c>
      <c r="T476" s="113" t="s">
        <v>2489</v>
      </c>
      <c r="U476" s="120" t="s">
        <v>2489</v>
      </c>
      <c r="V476" s="120" t="s">
        <v>2489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4455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28</v>
      </c>
      <c r="J477" s="66" t="s">
        <v>1597</v>
      </c>
      <c r="K477" s="118" t="s">
        <v>4544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172</v>
      </c>
      <c r="T477" s="113" t="s">
        <v>2489</v>
      </c>
      <c r="U477" s="120" t="s">
        <v>2489</v>
      </c>
      <c r="V477" s="120" t="s">
        <v>2489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4455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28</v>
      </c>
      <c r="J478" s="66" t="s">
        <v>1597</v>
      </c>
      <c r="K478" s="118" t="s">
        <v>4544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172</v>
      </c>
      <c r="T478" s="113" t="s">
        <v>2489</v>
      </c>
      <c r="U478" s="120" t="s">
        <v>2489</v>
      </c>
      <c r="V478" s="120" t="s">
        <v>2489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4455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28</v>
      </c>
      <c r="J479" s="66" t="s">
        <v>1597</v>
      </c>
      <c r="K479" s="118" t="s">
        <v>4544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172</v>
      </c>
      <c r="T479" s="113" t="s">
        <v>2489</v>
      </c>
      <c r="U479" s="120" t="s">
        <v>2489</v>
      </c>
      <c r="V479" s="120" t="s">
        <v>2489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4455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28</v>
      </c>
      <c r="J480" s="66" t="s">
        <v>1597</v>
      </c>
      <c r="K480" s="118" t="s">
        <v>4544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172</v>
      </c>
      <c r="T480" s="113" t="s">
        <v>2489</v>
      </c>
      <c r="U480" s="120" t="s">
        <v>2489</v>
      </c>
      <c r="V480" s="120" t="s">
        <v>2489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2489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2489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4" t="s">
        <v>2489</v>
      </c>
      <c r="U481" s="92" t="s">
        <v>2489</v>
      </c>
      <c r="V481" s="92" t="s">
        <v>2489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2489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2489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4" t="s">
        <v>2489</v>
      </c>
      <c r="U482" s="92" t="s">
        <v>2489</v>
      </c>
      <c r="V482" s="92" t="s">
        <v>2489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3031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2489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4" t="s">
        <v>2489</v>
      </c>
      <c r="U483" s="92" t="s">
        <v>2489</v>
      </c>
      <c r="V483" s="92" t="s">
        <v>2489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4242</v>
      </c>
      <c r="D484" s="60" t="s">
        <v>2662</v>
      </c>
      <c r="E484" s="76" t="s">
        <v>2698</v>
      </c>
      <c r="F484" s="76" t="s">
        <v>2698</v>
      </c>
      <c r="G484" s="77">
        <v>0</v>
      </c>
      <c r="H484" s="77">
        <v>0</v>
      </c>
      <c r="I484" s="66" t="s">
        <v>2697</v>
      </c>
      <c r="J484" s="66" t="s">
        <v>1597</v>
      </c>
      <c r="K484" s="67" t="s">
        <v>4544</v>
      </c>
      <c r="L484" s="63" t="s">
        <v>4714</v>
      </c>
      <c r="M484" s="64" t="s">
        <v>2724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4" t="s">
        <v>2489</v>
      </c>
      <c r="U484" s="72" t="s">
        <v>2489</v>
      </c>
      <c r="V484" s="72" t="s">
        <v>2489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4242</v>
      </c>
      <c r="D485" s="60" t="s">
        <v>2663</v>
      </c>
      <c r="E485" s="76" t="s">
        <v>2699</v>
      </c>
      <c r="F485" s="76" t="s">
        <v>2699</v>
      </c>
      <c r="G485" s="77">
        <v>0</v>
      </c>
      <c r="H485" s="77">
        <v>0</v>
      </c>
      <c r="I485" s="66" t="s">
        <v>2697</v>
      </c>
      <c r="J485" s="66" t="s">
        <v>1597</v>
      </c>
      <c r="K485" s="67" t="s">
        <v>4544</v>
      </c>
      <c r="L485" s="63" t="s">
        <v>4713</v>
      </c>
      <c r="M485" s="90" t="s">
        <v>2725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4" t="s">
        <v>2489</v>
      </c>
      <c r="U485" s="72" t="s">
        <v>2489</v>
      </c>
      <c r="V485" s="72" t="s">
        <v>2489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4242</v>
      </c>
      <c r="D486" s="60" t="s">
        <v>2664</v>
      </c>
      <c r="E486" s="76" t="s">
        <v>2700</v>
      </c>
      <c r="F486" s="76" t="s">
        <v>2700</v>
      </c>
      <c r="G486" s="77">
        <v>0</v>
      </c>
      <c r="H486" s="77">
        <v>0</v>
      </c>
      <c r="I486" s="66" t="s">
        <v>2697</v>
      </c>
      <c r="J486" s="66" t="s">
        <v>1597</v>
      </c>
      <c r="K486" s="67" t="s">
        <v>4544</v>
      </c>
      <c r="L486" s="63" t="s">
        <v>3285</v>
      </c>
      <c r="M486" s="64" t="s">
        <v>2726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4" t="s">
        <v>2489</v>
      </c>
      <c r="U486" s="72" t="s">
        <v>2489</v>
      </c>
      <c r="V486" s="72" t="s">
        <v>2489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4242</v>
      </c>
      <c r="D487" s="60" t="s">
        <v>2665</v>
      </c>
      <c r="E487" s="76" t="s">
        <v>2701</v>
      </c>
      <c r="F487" s="76" t="s">
        <v>2701</v>
      </c>
      <c r="G487" s="77">
        <v>0</v>
      </c>
      <c r="H487" s="77">
        <v>0</v>
      </c>
      <c r="I487" s="66" t="s">
        <v>2697</v>
      </c>
      <c r="J487" s="66" t="s">
        <v>1597</v>
      </c>
      <c r="K487" s="67" t="s">
        <v>4544</v>
      </c>
      <c r="L487" s="63" t="s">
        <v>3286</v>
      </c>
      <c r="M487" s="64" t="s">
        <v>2727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4" t="s">
        <v>2489</v>
      </c>
      <c r="U487" s="72" t="s">
        <v>2489</v>
      </c>
      <c r="V487" s="72" t="s">
        <v>2489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4242</v>
      </c>
      <c r="D488" s="60" t="s">
        <v>2666</v>
      </c>
      <c r="E488" s="76" t="s">
        <v>61</v>
      </c>
      <c r="F488" s="76" t="s">
        <v>61</v>
      </c>
      <c r="G488" s="77">
        <v>0</v>
      </c>
      <c r="H488" s="77">
        <v>0</v>
      </c>
      <c r="I488" s="66" t="s">
        <v>2697</v>
      </c>
      <c r="J488" s="66" t="s">
        <v>1597</v>
      </c>
      <c r="K488" s="67" t="s">
        <v>4544</v>
      </c>
      <c r="L488" s="63" t="s">
        <v>3287</v>
      </c>
      <c r="M488" s="64" t="s">
        <v>2728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4" t="s">
        <v>2489</v>
      </c>
      <c r="U488" s="72" t="s">
        <v>2489</v>
      </c>
      <c r="V488" s="72" t="s">
        <v>2489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4242</v>
      </c>
      <c r="D489" s="60" t="s">
        <v>2667</v>
      </c>
      <c r="E489" s="76" t="s">
        <v>60</v>
      </c>
      <c r="F489" s="76" t="s">
        <v>60</v>
      </c>
      <c r="G489" s="77">
        <v>0</v>
      </c>
      <c r="H489" s="77">
        <v>0</v>
      </c>
      <c r="I489" s="66" t="s">
        <v>2697</v>
      </c>
      <c r="J489" s="66" t="s">
        <v>1597</v>
      </c>
      <c r="K489" s="67" t="s">
        <v>4544</v>
      </c>
      <c r="L489" s="63" t="s">
        <v>3288</v>
      </c>
      <c r="M489" s="64" t="s">
        <v>2729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4" t="s">
        <v>2489</v>
      </c>
      <c r="U489" s="72" t="s">
        <v>2489</v>
      </c>
      <c r="V489" s="72" t="s">
        <v>2489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4242</v>
      </c>
      <c r="D490" s="60" t="s">
        <v>2784</v>
      </c>
      <c r="E490" s="76" t="s">
        <v>265</v>
      </c>
      <c r="F490" s="76" t="s">
        <v>265</v>
      </c>
      <c r="G490" s="77">
        <v>0</v>
      </c>
      <c r="H490" s="77">
        <v>0</v>
      </c>
      <c r="I490" s="66" t="s">
        <v>2697</v>
      </c>
      <c r="J490" s="66" t="s">
        <v>1597</v>
      </c>
      <c r="K490" s="67" t="s">
        <v>4544</v>
      </c>
      <c r="L490" s="63"/>
      <c r="M490" s="64" t="s">
        <v>2787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4" t="s">
        <v>2489</v>
      </c>
      <c r="U490" s="72" t="s">
        <v>2489</v>
      </c>
      <c r="V490" s="72" t="s">
        <v>2489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4242</v>
      </c>
      <c r="D491" s="60" t="s">
        <v>2668</v>
      </c>
      <c r="E491" s="76" t="s">
        <v>2702</v>
      </c>
      <c r="F491" s="76" t="s">
        <v>2702</v>
      </c>
      <c r="G491" s="77">
        <v>0</v>
      </c>
      <c r="H491" s="77">
        <v>0</v>
      </c>
      <c r="I491" s="66" t="s">
        <v>2697</v>
      </c>
      <c r="J491" s="66" t="s">
        <v>1597</v>
      </c>
      <c r="K491" s="67" t="s">
        <v>4544</v>
      </c>
      <c r="L491" s="63" t="s">
        <v>3289</v>
      </c>
      <c r="M491" s="64" t="s">
        <v>2730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4" t="s">
        <v>2489</v>
      </c>
      <c r="U491" s="72" t="s">
        <v>2919</v>
      </c>
      <c r="V491" s="72" t="s">
        <v>2489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4242</v>
      </c>
      <c r="D492" s="60" t="s">
        <v>2669</v>
      </c>
      <c r="E492" s="76" t="s">
        <v>2703</v>
      </c>
      <c r="F492" s="76" t="s">
        <v>2703</v>
      </c>
      <c r="G492" s="77">
        <v>0</v>
      </c>
      <c r="H492" s="77">
        <v>0</v>
      </c>
      <c r="I492" s="66" t="s">
        <v>2697</v>
      </c>
      <c r="J492" s="66" t="s">
        <v>1597</v>
      </c>
      <c r="K492" s="67" t="s">
        <v>4544</v>
      </c>
      <c r="L492" s="63" t="s">
        <v>3290</v>
      </c>
      <c r="M492" s="64" t="s">
        <v>2731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4" t="s">
        <v>2489</v>
      </c>
      <c r="U492" s="72" t="s">
        <v>2919</v>
      </c>
      <c r="V492" s="72" t="s">
        <v>2489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4242</v>
      </c>
      <c r="D493" s="60" t="s">
        <v>2670</v>
      </c>
      <c r="E493" s="76" t="s">
        <v>73</v>
      </c>
      <c r="F493" s="76" t="s">
        <v>73</v>
      </c>
      <c r="G493" s="77">
        <v>0</v>
      </c>
      <c r="H493" s="77">
        <v>0</v>
      </c>
      <c r="I493" s="66" t="s">
        <v>2697</v>
      </c>
      <c r="J493" s="66" t="s">
        <v>1597</v>
      </c>
      <c r="K493" s="67" t="s">
        <v>4544</v>
      </c>
      <c r="L493" s="63"/>
      <c r="M493" s="64" t="s">
        <v>2732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4" t="s">
        <v>2489</v>
      </c>
      <c r="U493" s="72" t="s">
        <v>2919</v>
      </c>
      <c r="V493" s="72" t="s">
        <v>2489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4242</v>
      </c>
      <c r="D494" s="60" t="s">
        <v>2671</v>
      </c>
      <c r="E494" s="76" t="s">
        <v>74</v>
      </c>
      <c r="F494" s="76" t="s">
        <v>74</v>
      </c>
      <c r="G494" s="77">
        <v>0</v>
      </c>
      <c r="H494" s="77">
        <v>0</v>
      </c>
      <c r="I494" s="66" t="s">
        <v>2697</v>
      </c>
      <c r="J494" s="66" t="s">
        <v>1597</v>
      </c>
      <c r="K494" s="67" t="s">
        <v>4544</v>
      </c>
      <c r="L494" s="63"/>
      <c r="M494" s="64" t="s">
        <v>2733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4" t="s">
        <v>2489</v>
      </c>
      <c r="U494" s="72" t="s">
        <v>2919</v>
      </c>
      <c r="V494" s="72" t="s">
        <v>2489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4242</v>
      </c>
      <c r="D495" s="60" t="s">
        <v>2672</v>
      </c>
      <c r="E495" s="76" t="s">
        <v>2704</v>
      </c>
      <c r="F495" s="76" t="s">
        <v>2704</v>
      </c>
      <c r="G495" s="77">
        <v>0</v>
      </c>
      <c r="H495" s="77">
        <v>0</v>
      </c>
      <c r="I495" s="66" t="s">
        <v>2697</v>
      </c>
      <c r="J495" s="66" t="s">
        <v>1597</v>
      </c>
      <c r="K495" s="67" t="s">
        <v>4544</v>
      </c>
      <c r="L495" s="63"/>
      <c r="M495" s="64" t="s">
        <v>2734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4" t="s">
        <v>2489</v>
      </c>
      <c r="U495" s="72" t="s">
        <v>2489</v>
      </c>
      <c r="V495" s="72" t="s">
        <v>2489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4242</v>
      </c>
      <c r="D496" s="60" t="s">
        <v>2660</v>
      </c>
      <c r="E496" s="76" t="s">
        <v>2705</v>
      </c>
      <c r="F496" s="76" t="s">
        <v>2705</v>
      </c>
      <c r="G496" s="77">
        <v>0</v>
      </c>
      <c r="H496" s="77">
        <v>0</v>
      </c>
      <c r="I496" s="66" t="s">
        <v>2697</v>
      </c>
      <c r="J496" s="66" t="s">
        <v>1597</v>
      </c>
      <c r="K496" s="67" t="s">
        <v>4544</v>
      </c>
      <c r="L496" s="63"/>
      <c r="M496" s="64" t="s">
        <v>2735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4" t="s">
        <v>2489</v>
      </c>
      <c r="U496" s="72" t="s">
        <v>2489</v>
      </c>
      <c r="V496" s="72" t="s">
        <v>2489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4242</v>
      </c>
      <c r="D497" s="60" t="s">
        <v>2673</v>
      </c>
      <c r="E497" s="76" t="s">
        <v>2706</v>
      </c>
      <c r="F497" s="76" t="s">
        <v>2706</v>
      </c>
      <c r="G497" s="77">
        <v>0</v>
      </c>
      <c r="H497" s="77">
        <v>0</v>
      </c>
      <c r="I497" s="66" t="s">
        <v>2697</v>
      </c>
      <c r="J497" s="66" t="s">
        <v>1597</v>
      </c>
      <c r="K497" s="67" t="s">
        <v>4544</v>
      </c>
      <c r="L497" s="63"/>
      <c r="M497" s="64" t="s">
        <v>2736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4" t="s">
        <v>2489</v>
      </c>
      <c r="U497" s="72" t="s">
        <v>2489</v>
      </c>
      <c r="V497" s="72" t="s">
        <v>2489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4242</v>
      </c>
      <c r="D498" s="60" t="s">
        <v>2674</v>
      </c>
      <c r="E498" s="76" t="s">
        <v>1024</v>
      </c>
      <c r="F498" s="76" t="s">
        <v>1024</v>
      </c>
      <c r="G498" s="77">
        <v>0</v>
      </c>
      <c r="H498" s="77">
        <v>0</v>
      </c>
      <c r="I498" s="66" t="s">
        <v>2697</v>
      </c>
      <c r="J498" s="66" t="s">
        <v>1597</v>
      </c>
      <c r="K498" s="67" t="s">
        <v>4544</v>
      </c>
      <c r="L498" s="63"/>
      <c r="M498" s="64" t="s">
        <v>2737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4" t="s">
        <v>2489</v>
      </c>
      <c r="U498" s="72" t="s">
        <v>2489</v>
      </c>
      <c r="V498" s="72" t="s">
        <v>2489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4242</v>
      </c>
      <c r="D499" s="60" t="s">
        <v>2661</v>
      </c>
      <c r="E499" s="76" t="s">
        <v>2723</v>
      </c>
      <c r="F499" s="84" t="s">
        <v>2723</v>
      </c>
      <c r="G499" s="77">
        <v>0</v>
      </c>
      <c r="H499" s="77">
        <v>0</v>
      </c>
      <c r="I499" s="66" t="s">
        <v>2697</v>
      </c>
      <c r="J499" s="66" t="s">
        <v>1597</v>
      </c>
      <c r="K499" s="67" t="s">
        <v>4544</v>
      </c>
      <c r="L499" s="63"/>
      <c r="M499" s="64" t="s">
        <v>2738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4" t="s">
        <v>2489</v>
      </c>
      <c r="U499" s="72" t="s">
        <v>2489</v>
      </c>
      <c r="V499" s="72" t="s">
        <v>2489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4242</v>
      </c>
      <c r="D500" s="60" t="s">
        <v>2675</v>
      </c>
      <c r="E500" s="82" t="s">
        <v>2707</v>
      </c>
      <c r="F500" s="83" t="s">
        <v>2707</v>
      </c>
      <c r="G500" s="77">
        <v>0</v>
      </c>
      <c r="H500" s="77">
        <v>0</v>
      </c>
      <c r="I500" s="66" t="s">
        <v>2697</v>
      </c>
      <c r="J500" s="66" t="s">
        <v>1597</v>
      </c>
      <c r="K500" s="67" t="s">
        <v>4544</v>
      </c>
      <c r="L500" s="63"/>
      <c r="M500" s="64" t="s">
        <v>2739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4" t="s">
        <v>2489</v>
      </c>
      <c r="U500" s="72" t="s">
        <v>2489</v>
      </c>
      <c r="V500" s="72" t="s">
        <v>2489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4242</v>
      </c>
      <c r="D501" s="60" t="s">
        <v>2676</v>
      </c>
      <c r="E501" s="82" t="s">
        <v>2708</v>
      </c>
      <c r="F501" s="83" t="s">
        <v>2708</v>
      </c>
      <c r="G501" s="77">
        <v>0</v>
      </c>
      <c r="H501" s="77">
        <v>0</v>
      </c>
      <c r="I501" s="66" t="s">
        <v>2697</v>
      </c>
      <c r="J501" s="66" t="s">
        <v>1597</v>
      </c>
      <c r="K501" s="67" t="s">
        <v>4544</v>
      </c>
      <c r="L501" s="63"/>
      <c r="M501" s="64" t="s">
        <v>2740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4" t="s">
        <v>2489</v>
      </c>
      <c r="U501" s="72" t="s">
        <v>2489</v>
      </c>
      <c r="V501" s="72" t="s">
        <v>2489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4242</v>
      </c>
      <c r="D502" s="60" t="s">
        <v>2677</v>
      </c>
      <c r="E502" s="76" t="s">
        <v>2538</v>
      </c>
      <c r="F502" s="76" t="s">
        <v>2538</v>
      </c>
      <c r="G502" s="77">
        <v>0</v>
      </c>
      <c r="H502" s="77">
        <v>0</v>
      </c>
      <c r="I502" s="66" t="s">
        <v>2697</v>
      </c>
      <c r="J502" s="66" t="s">
        <v>1597</v>
      </c>
      <c r="K502" s="67" t="s">
        <v>4544</v>
      </c>
      <c r="L502" s="63"/>
      <c r="M502" s="64" t="s">
        <v>2741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4" t="s">
        <v>2489</v>
      </c>
      <c r="U502" s="72" t="s">
        <v>2489</v>
      </c>
      <c r="V502" s="72" t="s">
        <v>2489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4242</v>
      </c>
      <c r="D503" s="60" t="s">
        <v>2678</v>
      </c>
      <c r="E503" s="76" t="s">
        <v>2709</v>
      </c>
      <c r="F503" s="76" t="s">
        <v>2709</v>
      </c>
      <c r="G503" s="77">
        <v>0</v>
      </c>
      <c r="H503" s="77">
        <v>0</v>
      </c>
      <c r="I503" s="66" t="s">
        <v>2697</v>
      </c>
      <c r="J503" s="66" t="s">
        <v>1597</v>
      </c>
      <c r="K503" s="67" t="s">
        <v>4544</v>
      </c>
      <c r="L503" s="63"/>
      <c r="M503" s="64" t="s">
        <v>2742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4" t="s">
        <v>2489</v>
      </c>
      <c r="U503" s="72" t="s">
        <v>2489</v>
      </c>
      <c r="V503" s="72" t="s">
        <v>2489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4242</v>
      </c>
      <c r="D504" s="60" t="s">
        <v>2659</v>
      </c>
      <c r="E504" s="76" t="s">
        <v>1017</v>
      </c>
      <c r="F504" s="76" t="s">
        <v>1017</v>
      </c>
      <c r="G504" s="78">
        <v>0</v>
      </c>
      <c r="H504" s="78">
        <v>0</v>
      </c>
      <c r="I504" s="66" t="s">
        <v>2697</v>
      </c>
      <c r="J504" s="66" t="s">
        <v>1597</v>
      </c>
      <c r="K504" s="67" t="s">
        <v>4544</v>
      </c>
      <c r="L504" s="63"/>
      <c r="M504" s="64" t="s">
        <v>2743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4" t="s">
        <v>2489</v>
      </c>
      <c r="U504" s="72" t="s">
        <v>2489</v>
      </c>
      <c r="V504" s="72" t="s">
        <v>2489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4242</v>
      </c>
      <c r="D505" s="60" t="s">
        <v>2679</v>
      </c>
      <c r="E505" s="76" t="s">
        <v>2710</v>
      </c>
      <c r="F505" s="76" t="s">
        <v>2710</v>
      </c>
      <c r="G505" s="77">
        <v>0</v>
      </c>
      <c r="H505" s="77">
        <v>0</v>
      </c>
      <c r="I505" s="66" t="s">
        <v>2697</v>
      </c>
      <c r="J505" s="66" t="s">
        <v>1597</v>
      </c>
      <c r="K505" s="67" t="s">
        <v>4544</v>
      </c>
      <c r="L505" s="63"/>
      <c r="M505" s="64" t="s">
        <v>2744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4" t="s">
        <v>2489</v>
      </c>
      <c r="U505" s="72" t="s">
        <v>2489</v>
      </c>
      <c r="V505" s="72" t="s">
        <v>2489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4242</v>
      </c>
      <c r="D506" s="60" t="s">
        <v>2680</v>
      </c>
      <c r="E506" s="76" t="s">
        <v>340</v>
      </c>
      <c r="F506" s="76" t="s">
        <v>340</v>
      </c>
      <c r="G506" s="77">
        <v>0</v>
      </c>
      <c r="H506" s="77">
        <v>0</v>
      </c>
      <c r="I506" s="66" t="s">
        <v>2697</v>
      </c>
      <c r="J506" s="66" t="s">
        <v>1597</v>
      </c>
      <c r="K506" s="67" t="s">
        <v>4544</v>
      </c>
      <c r="L506" s="63"/>
      <c r="M506" s="64" t="s">
        <v>2745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4" t="s">
        <v>2489</v>
      </c>
      <c r="U506" s="72" t="s">
        <v>2489</v>
      </c>
      <c r="V506" s="72" t="s">
        <v>2489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4242</v>
      </c>
      <c r="D507" s="60" t="s">
        <v>2681</v>
      </c>
      <c r="E507" s="76" t="s">
        <v>2711</v>
      </c>
      <c r="F507" s="76" t="s">
        <v>2711</v>
      </c>
      <c r="G507" s="77">
        <v>0</v>
      </c>
      <c r="H507" s="77">
        <v>0</v>
      </c>
      <c r="I507" s="66" t="s">
        <v>2697</v>
      </c>
      <c r="J507" s="66" t="s">
        <v>1597</v>
      </c>
      <c r="K507" s="67" t="s">
        <v>4544</v>
      </c>
      <c r="L507" s="63"/>
      <c r="M507" s="64" t="s">
        <v>2746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4" t="s">
        <v>2489</v>
      </c>
      <c r="U507" s="72" t="s">
        <v>2489</v>
      </c>
      <c r="V507" s="72" t="s">
        <v>2489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4242</v>
      </c>
      <c r="D508" s="60" t="s">
        <v>2682</v>
      </c>
      <c r="E508" s="76" t="s">
        <v>344</v>
      </c>
      <c r="F508" s="76" t="s">
        <v>344</v>
      </c>
      <c r="G508" s="77">
        <v>0</v>
      </c>
      <c r="H508" s="77">
        <v>0</v>
      </c>
      <c r="I508" s="66" t="s">
        <v>2697</v>
      </c>
      <c r="J508" s="66" t="s">
        <v>1597</v>
      </c>
      <c r="K508" s="67" t="s">
        <v>4544</v>
      </c>
      <c r="L508" s="63"/>
      <c r="M508" s="64" t="s">
        <v>2747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4" t="s">
        <v>2489</v>
      </c>
      <c r="U508" s="72" t="s">
        <v>2489</v>
      </c>
      <c r="V508" s="72" t="s">
        <v>2489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4242</v>
      </c>
      <c r="D509" s="60" t="s">
        <v>2683</v>
      </c>
      <c r="E509" s="76" t="s">
        <v>1413</v>
      </c>
      <c r="F509" s="76" t="s">
        <v>1413</v>
      </c>
      <c r="G509" s="77">
        <v>0</v>
      </c>
      <c r="H509" s="77">
        <v>0</v>
      </c>
      <c r="I509" s="66" t="s">
        <v>2697</v>
      </c>
      <c r="J509" s="66" t="s">
        <v>1597</v>
      </c>
      <c r="K509" s="67" t="s">
        <v>4544</v>
      </c>
      <c r="L509" s="63"/>
      <c r="M509" s="64" t="s">
        <v>2748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4" t="s">
        <v>2489</v>
      </c>
      <c r="U509" s="72" t="s">
        <v>2489</v>
      </c>
      <c r="V509" s="72" t="s">
        <v>2489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4242</v>
      </c>
      <c r="D510" s="60" t="s">
        <v>2684</v>
      </c>
      <c r="E510" s="76" t="s">
        <v>2712</v>
      </c>
      <c r="F510" s="76" t="s">
        <v>2712</v>
      </c>
      <c r="G510" s="77">
        <v>0</v>
      </c>
      <c r="H510" s="77">
        <v>0</v>
      </c>
      <c r="I510" s="66" t="s">
        <v>2697</v>
      </c>
      <c r="J510" s="66" t="s">
        <v>1597</v>
      </c>
      <c r="K510" s="67" t="s">
        <v>4544</v>
      </c>
      <c r="L510" s="63"/>
      <c r="M510" s="64" t="s">
        <v>2749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4" t="s">
        <v>2489</v>
      </c>
      <c r="U510" s="72" t="s">
        <v>2489</v>
      </c>
      <c r="V510" s="72" t="s">
        <v>2489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4242</v>
      </c>
      <c r="D511" s="60" t="s">
        <v>2685</v>
      </c>
      <c r="E511" s="76" t="s">
        <v>215</v>
      </c>
      <c r="F511" s="76" t="s">
        <v>215</v>
      </c>
      <c r="G511" s="78">
        <v>0</v>
      </c>
      <c r="H511" s="78">
        <v>0</v>
      </c>
      <c r="I511" s="66" t="s">
        <v>2697</v>
      </c>
      <c r="J511" s="66" t="s">
        <v>1597</v>
      </c>
      <c r="K511" s="67" t="s">
        <v>4544</v>
      </c>
      <c r="L511" s="63"/>
      <c r="M511" s="64" t="s">
        <v>2750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4" t="s">
        <v>2489</v>
      </c>
      <c r="U511" s="72" t="s">
        <v>2489</v>
      </c>
      <c r="V511" s="72" t="s">
        <v>2489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4242</v>
      </c>
      <c r="D512" s="60" t="s">
        <v>2785</v>
      </c>
      <c r="E512" s="76" t="s">
        <v>2786</v>
      </c>
      <c r="F512" s="76" t="s">
        <v>2786</v>
      </c>
      <c r="G512" s="77">
        <v>0</v>
      </c>
      <c r="H512" s="77">
        <v>0</v>
      </c>
      <c r="I512" s="66" t="s">
        <v>2697</v>
      </c>
      <c r="J512" s="66" t="s">
        <v>1597</v>
      </c>
      <c r="K512" s="67" t="s">
        <v>4544</v>
      </c>
      <c r="L512" s="63"/>
      <c r="M512" s="64" t="s">
        <v>2788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4" t="s">
        <v>2489</v>
      </c>
      <c r="U512" s="72" t="s">
        <v>2489</v>
      </c>
      <c r="V512" s="72" t="s">
        <v>2489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4242</v>
      </c>
      <c r="D513" s="60" t="s">
        <v>2686</v>
      </c>
      <c r="E513" s="76" t="s">
        <v>226</v>
      </c>
      <c r="F513" s="76" t="s">
        <v>226</v>
      </c>
      <c r="G513" s="77">
        <v>0</v>
      </c>
      <c r="H513" s="77">
        <v>0</v>
      </c>
      <c r="I513" s="66" t="s">
        <v>2697</v>
      </c>
      <c r="J513" s="66" t="s">
        <v>1597</v>
      </c>
      <c r="K513" s="67" t="s">
        <v>4544</v>
      </c>
      <c r="L513" s="63"/>
      <c r="M513" s="64" t="s">
        <v>2751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4" t="s">
        <v>2489</v>
      </c>
      <c r="U513" s="72" t="s">
        <v>2489</v>
      </c>
      <c r="V513" s="72" t="s">
        <v>2489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4242</v>
      </c>
      <c r="D514" s="60" t="s">
        <v>2687</v>
      </c>
      <c r="E514" s="76" t="s">
        <v>2713</v>
      </c>
      <c r="F514" s="76" t="s">
        <v>2713</v>
      </c>
      <c r="G514" s="77">
        <v>0</v>
      </c>
      <c r="H514" s="77">
        <v>0</v>
      </c>
      <c r="I514" s="66" t="s">
        <v>2697</v>
      </c>
      <c r="J514" s="66" t="s">
        <v>1597</v>
      </c>
      <c r="K514" s="67" t="s">
        <v>4544</v>
      </c>
      <c r="L514" s="63"/>
      <c r="M514" s="64" t="s">
        <v>2752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4" t="s">
        <v>2489</v>
      </c>
      <c r="U514" s="72" t="s">
        <v>2489</v>
      </c>
      <c r="V514" s="72" t="s">
        <v>2489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4242</v>
      </c>
      <c r="D515" s="60" t="s">
        <v>2688</v>
      </c>
      <c r="E515" s="76" t="s">
        <v>2714</v>
      </c>
      <c r="F515" s="76" t="s">
        <v>2714</v>
      </c>
      <c r="G515" s="77">
        <v>0</v>
      </c>
      <c r="H515" s="77">
        <v>0</v>
      </c>
      <c r="I515" s="66" t="s">
        <v>2697</v>
      </c>
      <c r="J515" s="66" t="s">
        <v>1597</v>
      </c>
      <c r="K515" s="67" t="s">
        <v>4544</v>
      </c>
      <c r="L515" s="63"/>
      <c r="M515" s="64" t="s">
        <v>2753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4" t="s">
        <v>2489</v>
      </c>
      <c r="U515" s="72" t="s">
        <v>2489</v>
      </c>
      <c r="V515" s="72" t="s">
        <v>2489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4242</v>
      </c>
      <c r="D516" s="60" t="s">
        <v>2689</v>
      </c>
      <c r="E516" s="76" t="s">
        <v>2715</v>
      </c>
      <c r="F516" s="76" t="s">
        <v>2715</v>
      </c>
      <c r="G516" s="77">
        <v>0</v>
      </c>
      <c r="H516" s="77">
        <v>0</v>
      </c>
      <c r="I516" s="66" t="s">
        <v>2697</v>
      </c>
      <c r="J516" s="66" t="s">
        <v>1597</v>
      </c>
      <c r="K516" s="67" t="s">
        <v>4544</v>
      </c>
      <c r="L516" s="63"/>
      <c r="M516" s="64" t="s">
        <v>2754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4" t="s">
        <v>2489</v>
      </c>
      <c r="U516" s="72" t="s">
        <v>2489</v>
      </c>
      <c r="V516" s="72" t="s">
        <v>2489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4242</v>
      </c>
      <c r="D517" s="60" t="s">
        <v>2690</v>
      </c>
      <c r="E517" s="76" t="s">
        <v>2716</v>
      </c>
      <c r="F517" s="76" t="s">
        <v>2716</v>
      </c>
      <c r="G517" s="77">
        <v>0</v>
      </c>
      <c r="H517" s="77">
        <v>0</v>
      </c>
      <c r="I517" s="66" t="s">
        <v>2697</v>
      </c>
      <c r="J517" s="66" t="s">
        <v>1597</v>
      </c>
      <c r="K517" s="67" t="s">
        <v>4544</v>
      </c>
      <c r="L517" s="63"/>
      <c r="M517" s="64" t="s">
        <v>2755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4" t="s">
        <v>2489</v>
      </c>
      <c r="U517" s="72" t="s">
        <v>2489</v>
      </c>
      <c r="V517" s="72" t="s">
        <v>2489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4242</v>
      </c>
      <c r="D518" s="60" t="s">
        <v>2691</v>
      </c>
      <c r="E518" s="76" t="s">
        <v>2717</v>
      </c>
      <c r="F518" s="76" t="s">
        <v>2717</v>
      </c>
      <c r="G518" s="77">
        <v>0</v>
      </c>
      <c r="H518" s="77">
        <v>0</v>
      </c>
      <c r="I518" s="66" t="s">
        <v>2697</v>
      </c>
      <c r="J518" s="66" t="s">
        <v>1597</v>
      </c>
      <c r="K518" s="67" t="s">
        <v>4544</v>
      </c>
      <c r="L518" s="63"/>
      <c r="M518" s="64" t="s">
        <v>2756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4" t="s">
        <v>2489</v>
      </c>
      <c r="U518" s="72" t="s">
        <v>2489</v>
      </c>
      <c r="V518" s="72" t="s">
        <v>2489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4242</v>
      </c>
      <c r="D519" s="60" t="s">
        <v>2692</v>
      </c>
      <c r="E519" s="76" t="s">
        <v>2718</v>
      </c>
      <c r="F519" s="76" t="s">
        <v>2718</v>
      </c>
      <c r="G519" s="77">
        <v>0</v>
      </c>
      <c r="H519" s="77">
        <v>0</v>
      </c>
      <c r="I519" s="66" t="s">
        <v>2697</v>
      </c>
      <c r="J519" s="66" t="s">
        <v>1597</v>
      </c>
      <c r="K519" s="67" t="s">
        <v>4544</v>
      </c>
      <c r="L519" s="63"/>
      <c r="M519" s="64" t="s">
        <v>2757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4" t="s">
        <v>2489</v>
      </c>
      <c r="U519" s="72" t="s">
        <v>2489</v>
      </c>
      <c r="V519" s="72" t="s">
        <v>2489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4242</v>
      </c>
      <c r="D520" s="60" t="s">
        <v>2693</v>
      </c>
      <c r="E520" s="76" t="s">
        <v>2719</v>
      </c>
      <c r="F520" s="76" t="s">
        <v>2719</v>
      </c>
      <c r="G520" s="77">
        <v>0</v>
      </c>
      <c r="H520" s="77">
        <v>0</v>
      </c>
      <c r="I520" s="66" t="s">
        <v>2697</v>
      </c>
      <c r="J520" s="66" t="s">
        <v>1597</v>
      </c>
      <c r="K520" s="67" t="s">
        <v>4544</v>
      </c>
      <c r="L520" s="63"/>
      <c r="M520" s="64" t="s">
        <v>2758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4" t="s">
        <v>2489</v>
      </c>
      <c r="U520" s="72" t="s">
        <v>2489</v>
      </c>
      <c r="V520" s="72" t="s">
        <v>2489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4242</v>
      </c>
      <c r="D521" s="60" t="s">
        <v>2694</v>
      </c>
      <c r="E521" s="76" t="s">
        <v>2720</v>
      </c>
      <c r="F521" s="76" t="s">
        <v>2720</v>
      </c>
      <c r="G521" s="78">
        <v>0</v>
      </c>
      <c r="H521" s="78">
        <v>0</v>
      </c>
      <c r="I521" s="66" t="s">
        <v>2697</v>
      </c>
      <c r="J521" s="66" t="s">
        <v>1597</v>
      </c>
      <c r="K521" s="67" t="s">
        <v>4544</v>
      </c>
      <c r="L521" s="63"/>
      <c r="M521" s="64" t="s">
        <v>2759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4" t="s">
        <v>2489</v>
      </c>
      <c r="U521" s="72" t="s">
        <v>2489</v>
      </c>
      <c r="V521" s="72" t="s">
        <v>2489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4242</v>
      </c>
      <c r="D522" s="60" t="s">
        <v>2695</v>
      </c>
      <c r="E522" s="76" t="s">
        <v>2721</v>
      </c>
      <c r="F522" s="76" t="s">
        <v>2721</v>
      </c>
      <c r="G522" s="77">
        <v>0</v>
      </c>
      <c r="H522" s="77">
        <v>0</v>
      </c>
      <c r="I522" s="66" t="s">
        <v>2697</v>
      </c>
      <c r="J522" s="66" t="s">
        <v>1597</v>
      </c>
      <c r="K522" s="67" t="s">
        <v>4544</v>
      </c>
      <c r="L522" s="63"/>
      <c r="M522" s="64" t="s">
        <v>2760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4" t="s">
        <v>2489</v>
      </c>
      <c r="U522" s="72" t="s">
        <v>2489</v>
      </c>
      <c r="V522" s="72" t="s">
        <v>2489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4242</v>
      </c>
      <c r="D523" s="60" t="s">
        <v>2696</v>
      </c>
      <c r="E523" s="76" t="s">
        <v>2722</v>
      </c>
      <c r="F523" s="76" t="s">
        <v>2722</v>
      </c>
      <c r="G523" s="77">
        <v>0</v>
      </c>
      <c r="H523" s="77">
        <v>0</v>
      </c>
      <c r="I523" s="66" t="s">
        <v>2697</v>
      </c>
      <c r="J523" s="66" t="s">
        <v>1597</v>
      </c>
      <c r="K523" s="67" t="s">
        <v>4544</v>
      </c>
      <c r="L523" s="63"/>
      <c r="M523" s="64" t="s">
        <v>2761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4" t="s">
        <v>2489</v>
      </c>
      <c r="U523" s="72" t="s">
        <v>2489</v>
      </c>
      <c r="V523" s="72" t="s">
        <v>2489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4242</v>
      </c>
      <c r="D524" s="60" t="s">
        <v>2968</v>
      </c>
      <c r="E524" s="76" t="s">
        <v>2969</v>
      </c>
      <c r="F524" s="76" t="s">
        <v>2969</v>
      </c>
      <c r="G524" s="77">
        <v>0</v>
      </c>
      <c r="H524" s="77">
        <v>0</v>
      </c>
      <c r="I524" s="66" t="s">
        <v>2697</v>
      </c>
      <c r="J524" s="66" t="s">
        <v>1597</v>
      </c>
      <c r="K524" s="67" t="s">
        <v>4544</v>
      </c>
      <c r="L524" s="63"/>
      <c r="M524" s="64" t="s">
        <v>2970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4" t="s">
        <v>2489</v>
      </c>
      <c r="U524" s="72" t="s">
        <v>2489</v>
      </c>
      <c r="V524" s="72" t="s">
        <v>2489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4455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28</v>
      </c>
      <c r="J525" s="66" t="s">
        <v>1597</v>
      </c>
      <c r="K525" s="118" t="s">
        <v>4544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176</v>
      </c>
      <c r="T525" s="113" t="s">
        <v>2489</v>
      </c>
      <c r="U525" s="120" t="s">
        <v>2489</v>
      </c>
      <c r="V525" s="120" t="s">
        <v>2489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4455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28</v>
      </c>
      <c r="J526" s="66" t="s">
        <v>1597</v>
      </c>
      <c r="K526" s="118" t="s">
        <v>4544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176</v>
      </c>
      <c r="T526" s="113" t="s">
        <v>2489</v>
      </c>
      <c r="U526" s="120" t="s">
        <v>2489</v>
      </c>
      <c r="V526" s="120" t="s">
        <v>2489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4455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28</v>
      </c>
      <c r="J527" s="66" t="s">
        <v>1597</v>
      </c>
      <c r="K527" s="118" t="s">
        <v>4544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176</v>
      </c>
      <c r="T527" s="113" t="s">
        <v>2489</v>
      </c>
      <c r="U527" s="120" t="s">
        <v>2489</v>
      </c>
      <c r="V527" s="120" t="s">
        <v>2489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4455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28</v>
      </c>
      <c r="J528" s="66" t="s">
        <v>1597</v>
      </c>
      <c r="K528" s="118" t="s">
        <v>4544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176</v>
      </c>
      <c r="T528" s="113" t="s">
        <v>2489</v>
      </c>
      <c r="U528" s="120" t="s">
        <v>2489</v>
      </c>
      <c r="V528" s="120" t="s">
        <v>2489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4455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28</v>
      </c>
      <c r="J529" s="66" t="s">
        <v>1597</v>
      </c>
      <c r="K529" s="118" t="s">
        <v>4544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176</v>
      </c>
      <c r="T529" s="113" t="s">
        <v>2489</v>
      </c>
      <c r="U529" s="120" t="s">
        <v>2489</v>
      </c>
      <c r="V529" s="120" t="s">
        <v>2489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4455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28</v>
      </c>
      <c r="J530" s="66" t="s">
        <v>1597</v>
      </c>
      <c r="K530" s="118" t="s">
        <v>4544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176</v>
      </c>
      <c r="T530" s="113" t="s">
        <v>2489</v>
      </c>
      <c r="U530" s="120" t="s">
        <v>2489</v>
      </c>
      <c r="V530" s="120" t="s">
        <v>2489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4455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28</v>
      </c>
      <c r="J531" s="66" t="s">
        <v>1597</v>
      </c>
      <c r="K531" s="118" t="s">
        <v>4544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176</v>
      </c>
      <c r="T531" s="113" t="s">
        <v>2489</v>
      </c>
      <c r="U531" s="120" t="s">
        <v>2489</v>
      </c>
      <c r="V531" s="120" t="s">
        <v>2489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4455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28</v>
      </c>
      <c r="J532" s="66" t="s">
        <v>1597</v>
      </c>
      <c r="K532" s="118" t="s">
        <v>4544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176</v>
      </c>
      <c r="T532" s="113" t="s">
        <v>2489</v>
      </c>
      <c r="U532" s="120" t="s">
        <v>2489</v>
      </c>
      <c r="V532" s="120" t="s">
        <v>2489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4455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28</v>
      </c>
      <c r="J533" s="66" t="s">
        <v>1597</v>
      </c>
      <c r="K533" s="118" t="s">
        <v>4544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176</v>
      </c>
      <c r="T533" s="113" t="s">
        <v>2489</v>
      </c>
      <c r="U533" s="120" t="s">
        <v>2489</v>
      </c>
      <c r="V533" s="120" t="s">
        <v>2489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4455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28</v>
      </c>
      <c r="J534" s="66" t="s">
        <v>1597</v>
      </c>
      <c r="K534" s="118" t="s">
        <v>4544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176</v>
      </c>
      <c r="T534" s="113" t="s">
        <v>2489</v>
      </c>
      <c r="U534" s="120" t="s">
        <v>2489</v>
      </c>
      <c r="V534" s="120" t="s">
        <v>2489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4455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28</v>
      </c>
      <c r="J535" s="66" t="s">
        <v>1597</v>
      </c>
      <c r="K535" s="118" t="s">
        <v>4544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176</v>
      </c>
      <c r="T535" s="113" t="s">
        <v>2489</v>
      </c>
      <c r="U535" s="120" t="s">
        <v>2489</v>
      </c>
      <c r="V535" s="120" t="s">
        <v>2489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4455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28</v>
      </c>
      <c r="J536" s="66" t="s">
        <v>1597</v>
      </c>
      <c r="K536" s="118" t="s">
        <v>4544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176</v>
      </c>
      <c r="T536" s="113" t="s">
        <v>2489</v>
      </c>
      <c r="U536" s="120" t="s">
        <v>2489</v>
      </c>
      <c r="V536" s="120" t="s">
        <v>2489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4455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28</v>
      </c>
      <c r="J537" s="66" t="s">
        <v>1597</v>
      </c>
      <c r="K537" s="118" t="s">
        <v>4544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176</v>
      </c>
      <c r="T537" s="113" t="s">
        <v>2489</v>
      </c>
      <c r="U537" s="120" t="s">
        <v>2489</v>
      </c>
      <c r="V537" s="120" t="s">
        <v>2489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4455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28</v>
      </c>
      <c r="J538" s="66" t="s">
        <v>1597</v>
      </c>
      <c r="K538" s="118" t="s">
        <v>4544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176</v>
      </c>
      <c r="T538" s="113" t="s">
        <v>2489</v>
      </c>
      <c r="U538" s="120" t="s">
        <v>2489</v>
      </c>
      <c r="V538" s="120" t="s">
        <v>2489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4455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28</v>
      </c>
      <c r="J539" s="66" t="s">
        <v>1597</v>
      </c>
      <c r="K539" s="118" t="s">
        <v>4544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176</v>
      </c>
      <c r="T539" s="113" t="s">
        <v>2489</v>
      </c>
      <c r="U539" s="120" t="s">
        <v>2489</v>
      </c>
      <c r="V539" s="120" t="s">
        <v>2489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4455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28</v>
      </c>
      <c r="J540" s="66" t="s">
        <v>1597</v>
      </c>
      <c r="K540" s="118" t="s">
        <v>4544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176</v>
      </c>
      <c r="T540" s="113" t="s">
        <v>2489</v>
      </c>
      <c r="U540" s="120" t="s">
        <v>2489</v>
      </c>
      <c r="V540" s="120" t="s">
        <v>2489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4455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28</v>
      </c>
      <c r="J541" s="66" t="s">
        <v>1597</v>
      </c>
      <c r="K541" s="118" t="s">
        <v>4544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176</v>
      </c>
      <c r="T541" s="113" t="s">
        <v>2489</v>
      </c>
      <c r="U541" s="120" t="s">
        <v>2489</v>
      </c>
      <c r="V541" s="120" t="s">
        <v>2489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4455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28</v>
      </c>
      <c r="J542" s="66" t="s">
        <v>1597</v>
      </c>
      <c r="K542" s="118" t="s">
        <v>4544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176</v>
      </c>
      <c r="T542" s="113" t="s">
        <v>2489</v>
      </c>
      <c r="U542" s="120" t="s">
        <v>2489</v>
      </c>
      <c r="V542" s="120" t="s">
        <v>2489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4455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28</v>
      </c>
      <c r="J543" s="66" t="s">
        <v>1597</v>
      </c>
      <c r="K543" s="118" t="s">
        <v>4544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176</v>
      </c>
      <c r="T543" s="113" t="s">
        <v>2489</v>
      </c>
      <c r="U543" s="120" t="s">
        <v>2489</v>
      </c>
      <c r="V543" s="120" t="s">
        <v>2489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4455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28</v>
      </c>
      <c r="J544" s="66" t="s">
        <v>1597</v>
      </c>
      <c r="K544" s="118" t="s">
        <v>4544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176</v>
      </c>
      <c r="T544" s="113" t="s">
        <v>2489</v>
      </c>
      <c r="U544" s="120" t="s">
        <v>2489</v>
      </c>
      <c r="V544" s="120" t="s">
        <v>2489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4455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28</v>
      </c>
      <c r="J545" s="66" t="s">
        <v>1597</v>
      </c>
      <c r="K545" s="118" t="s">
        <v>4544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176</v>
      </c>
      <c r="T545" s="113" t="s">
        <v>2489</v>
      </c>
      <c r="U545" s="120" t="s">
        <v>2489</v>
      </c>
      <c r="V545" s="120" t="s">
        <v>2489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4455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28</v>
      </c>
      <c r="J546" s="66" t="s">
        <v>1597</v>
      </c>
      <c r="K546" s="118" t="s">
        <v>4544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176</v>
      </c>
      <c r="T546" s="113" t="s">
        <v>2489</v>
      </c>
      <c r="U546" s="120" t="s">
        <v>2489</v>
      </c>
      <c r="V546" s="120" t="s">
        <v>2489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4455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28</v>
      </c>
      <c r="J547" s="66" t="s">
        <v>1597</v>
      </c>
      <c r="K547" s="118" t="s">
        <v>4544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176</v>
      </c>
      <c r="T547" s="113" t="s">
        <v>2489</v>
      </c>
      <c r="U547" s="120" t="s">
        <v>2489</v>
      </c>
      <c r="V547" s="120" t="s">
        <v>2489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2489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2489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4" t="s">
        <v>2489</v>
      </c>
      <c r="U548" s="92" t="s">
        <v>2489</v>
      </c>
      <c r="V548" s="92" t="s">
        <v>2489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2489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2489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4" t="s">
        <v>2489</v>
      </c>
      <c r="U549" s="92" t="s">
        <v>2489</v>
      </c>
      <c r="V549" s="92" t="s">
        <v>2489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3033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4" t="s">
        <v>2489</v>
      </c>
      <c r="U550" s="92" t="s">
        <v>2489</v>
      </c>
      <c r="V550" s="92" t="s">
        <v>2489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4456</v>
      </c>
      <c r="D551" s="60" t="s">
        <v>1154</v>
      </c>
      <c r="E551" s="66" t="s">
        <v>511</v>
      </c>
      <c r="F551" s="66" t="s">
        <v>511</v>
      </c>
      <c r="G551" s="65">
        <v>0</v>
      </c>
      <c r="H551" s="65">
        <v>0</v>
      </c>
      <c r="I551" s="66" t="s">
        <v>2783</v>
      </c>
      <c r="J551" s="66" t="s">
        <v>1598</v>
      </c>
      <c r="K551" s="67" t="s">
        <v>4544</v>
      </c>
      <c r="L551" s="68" t="s">
        <v>3291</v>
      </c>
      <c r="M551" s="64" t="s">
        <v>2355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4" t="s">
        <v>3009</v>
      </c>
      <c r="U551" s="72" t="s">
        <v>2489</v>
      </c>
      <c r="V551" s="72" t="s">
        <v>2489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4456</v>
      </c>
      <c r="D552" s="60" t="s">
        <v>1155</v>
      </c>
      <c r="E552" s="66" t="s">
        <v>512</v>
      </c>
      <c r="F552" s="66" t="s">
        <v>512</v>
      </c>
      <c r="G552" s="65">
        <v>0</v>
      </c>
      <c r="H552" s="65">
        <v>0</v>
      </c>
      <c r="I552" s="66" t="s">
        <v>2783</v>
      </c>
      <c r="J552" s="66" t="s">
        <v>1598</v>
      </c>
      <c r="K552" s="67" t="s">
        <v>4544</v>
      </c>
      <c r="L552" s="68" t="s">
        <v>3292</v>
      </c>
      <c r="M552" s="64" t="s">
        <v>2356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4" t="s">
        <v>3009</v>
      </c>
      <c r="U552" s="72" t="s">
        <v>2489</v>
      </c>
      <c r="V552" s="72" t="s">
        <v>2489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4456</v>
      </c>
      <c r="D553" s="60" t="s">
        <v>1156</v>
      </c>
      <c r="E553" s="66" t="s">
        <v>513</v>
      </c>
      <c r="F553" s="66" t="s">
        <v>513</v>
      </c>
      <c r="G553" s="65">
        <v>0</v>
      </c>
      <c r="H553" s="65">
        <v>0</v>
      </c>
      <c r="I553" s="66" t="s">
        <v>2783</v>
      </c>
      <c r="J553" s="66" t="s">
        <v>1598</v>
      </c>
      <c r="K553" s="67" t="s">
        <v>4544</v>
      </c>
      <c r="L553" s="68" t="s">
        <v>3293</v>
      </c>
      <c r="M553" s="64" t="s">
        <v>2357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4" t="s">
        <v>3009</v>
      </c>
      <c r="U553" s="72" t="s">
        <v>2489</v>
      </c>
      <c r="V553" s="72" t="s">
        <v>2489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4456</v>
      </c>
      <c r="D554" s="60" t="s">
        <v>1153</v>
      </c>
      <c r="E554" s="66" t="s">
        <v>507</v>
      </c>
      <c r="F554" s="66" t="s">
        <v>507</v>
      </c>
      <c r="G554" s="65">
        <v>0</v>
      </c>
      <c r="H554" s="65">
        <v>0</v>
      </c>
      <c r="I554" s="66" t="s">
        <v>2783</v>
      </c>
      <c r="J554" s="66" t="s">
        <v>1598</v>
      </c>
      <c r="K554" s="67" t="s">
        <v>4544</v>
      </c>
      <c r="L554" s="68" t="s">
        <v>3294</v>
      </c>
      <c r="M554" s="64" t="s">
        <v>2358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4" t="s">
        <v>3009</v>
      </c>
      <c r="U554" s="72" t="s">
        <v>2489</v>
      </c>
      <c r="V554" s="72" t="s">
        <v>2489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4456</v>
      </c>
      <c r="D555" s="60" t="s">
        <v>1149</v>
      </c>
      <c r="E555" s="66" t="s">
        <v>355</v>
      </c>
      <c r="F555" s="66" t="s">
        <v>355</v>
      </c>
      <c r="G555" s="65">
        <v>0</v>
      </c>
      <c r="H555" s="65">
        <v>0</v>
      </c>
      <c r="I555" s="66" t="s">
        <v>2783</v>
      </c>
      <c r="J555" s="66" t="s">
        <v>1598</v>
      </c>
      <c r="K555" s="67" t="s">
        <v>4544</v>
      </c>
      <c r="L555" s="68" t="s">
        <v>3295</v>
      </c>
      <c r="M555" s="64" t="s">
        <v>2359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4" t="s">
        <v>3009</v>
      </c>
      <c r="U555" s="72" t="s">
        <v>2489</v>
      </c>
      <c r="V555" s="72" t="s">
        <v>2489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4456</v>
      </c>
      <c r="D556" s="60" t="s">
        <v>1150</v>
      </c>
      <c r="E556" s="66" t="s">
        <v>356</v>
      </c>
      <c r="F556" s="66" t="s">
        <v>356</v>
      </c>
      <c r="G556" s="65">
        <v>0</v>
      </c>
      <c r="H556" s="65">
        <v>0</v>
      </c>
      <c r="I556" s="66" t="s">
        <v>2783</v>
      </c>
      <c r="J556" s="66" t="s">
        <v>1598</v>
      </c>
      <c r="K556" s="67" t="s">
        <v>4544</v>
      </c>
      <c r="L556" s="68" t="s">
        <v>3296</v>
      </c>
      <c r="M556" s="64" t="s">
        <v>2360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4" t="s">
        <v>3009</v>
      </c>
      <c r="U556" s="72" t="s">
        <v>2489</v>
      </c>
      <c r="V556" s="72" t="s">
        <v>2489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4456</v>
      </c>
      <c r="D557" s="60" t="s">
        <v>1151</v>
      </c>
      <c r="E557" s="66" t="s">
        <v>357</v>
      </c>
      <c r="F557" s="66" t="s">
        <v>357</v>
      </c>
      <c r="G557" s="65">
        <v>0</v>
      </c>
      <c r="H557" s="65">
        <v>0</v>
      </c>
      <c r="I557" s="66" t="s">
        <v>2783</v>
      </c>
      <c r="J557" s="66" t="s">
        <v>1598</v>
      </c>
      <c r="K557" s="67" t="s">
        <v>4544</v>
      </c>
      <c r="L557" s="68" t="s">
        <v>3297</v>
      </c>
      <c r="M557" s="64" t="s">
        <v>2361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4" t="s">
        <v>3009</v>
      </c>
      <c r="U557" s="72" t="s">
        <v>2489</v>
      </c>
      <c r="V557" s="72" t="s">
        <v>2489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4456</v>
      </c>
      <c r="D558" s="60" t="s">
        <v>1152</v>
      </c>
      <c r="E558" s="66" t="s">
        <v>358</v>
      </c>
      <c r="F558" s="66" t="s">
        <v>358</v>
      </c>
      <c r="G558" s="65">
        <v>0</v>
      </c>
      <c r="H558" s="65">
        <v>0</v>
      </c>
      <c r="I558" s="66" t="s">
        <v>2783</v>
      </c>
      <c r="J558" s="66" t="s">
        <v>1598</v>
      </c>
      <c r="K558" s="67" t="s">
        <v>4544</v>
      </c>
      <c r="L558" s="68" t="s">
        <v>3298</v>
      </c>
      <c r="M558" s="64" t="s">
        <v>2362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4" t="s">
        <v>3009</v>
      </c>
      <c r="U558" s="72" t="s">
        <v>2489</v>
      </c>
      <c r="V558" s="72" t="s">
        <v>2489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4456</v>
      </c>
      <c r="D559" s="60" t="s">
        <v>1143</v>
      </c>
      <c r="E559" s="66" t="s">
        <v>176</v>
      </c>
      <c r="F559" s="66" t="s">
        <v>176</v>
      </c>
      <c r="G559" s="70">
        <v>0</v>
      </c>
      <c r="H559" s="70">
        <v>0</v>
      </c>
      <c r="I559" s="66" t="s">
        <v>2783</v>
      </c>
      <c r="J559" s="66" t="s">
        <v>1598</v>
      </c>
      <c r="K559" s="67" t="s">
        <v>4544</v>
      </c>
      <c r="L559" s="68" t="s">
        <v>3299</v>
      </c>
      <c r="M559" s="64" t="s">
        <v>2363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4" t="s">
        <v>3009</v>
      </c>
      <c r="U559" s="72" t="s">
        <v>2489</v>
      </c>
      <c r="V559" s="72" t="s">
        <v>2489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4456</v>
      </c>
      <c r="D560" s="60" t="s">
        <v>1140</v>
      </c>
      <c r="E560" s="66" t="s">
        <v>144</v>
      </c>
      <c r="F560" s="66" t="s">
        <v>144</v>
      </c>
      <c r="G560" s="70">
        <v>0</v>
      </c>
      <c r="H560" s="70">
        <v>0</v>
      </c>
      <c r="I560" s="66" t="s">
        <v>2783</v>
      </c>
      <c r="J560" s="66" t="s">
        <v>1598</v>
      </c>
      <c r="K560" s="67" t="s">
        <v>4544</v>
      </c>
      <c r="L560" s="60" t="s">
        <v>3300</v>
      </c>
      <c r="M560" s="64" t="s">
        <v>2364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4" t="s">
        <v>3009</v>
      </c>
      <c r="U560" s="72" t="s">
        <v>2489</v>
      </c>
      <c r="V560" s="72" t="s">
        <v>2489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4456</v>
      </c>
      <c r="D561" s="60" t="s">
        <v>1141</v>
      </c>
      <c r="E561" s="66" t="s">
        <v>157</v>
      </c>
      <c r="F561" s="66" t="s">
        <v>157</v>
      </c>
      <c r="G561" s="70">
        <v>0</v>
      </c>
      <c r="H561" s="70">
        <v>0</v>
      </c>
      <c r="I561" s="66" t="s">
        <v>2783</v>
      </c>
      <c r="J561" s="66" t="s">
        <v>1598</v>
      </c>
      <c r="K561" s="67" t="s">
        <v>4544</v>
      </c>
      <c r="L561" s="60" t="s">
        <v>3301</v>
      </c>
      <c r="M561" s="64" t="s">
        <v>2365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4" t="s">
        <v>3009</v>
      </c>
      <c r="U561" s="72" t="s">
        <v>2489</v>
      </c>
      <c r="V561" s="72" t="s">
        <v>2489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4456</v>
      </c>
      <c r="D562" s="60" t="s">
        <v>1142</v>
      </c>
      <c r="E562" s="66" t="s">
        <v>164</v>
      </c>
      <c r="F562" s="66" t="s">
        <v>164</v>
      </c>
      <c r="G562" s="70">
        <v>0</v>
      </c>
      <c r="H562" s="70">
        <v>0</v>
      </c>
      <c r="I562" s="66" t="s">
        <v>2783</v>
      </c>
      <c r="J562" s="66" t="s">
        <v>1598</v>
      </c>
      <c r="K562" s="67" t="s">
        <v>4544</v>
      </c>
      <c r="L562" s="60" t="s">
        <v>3035</v>
      </c>
      <c r="M562" s="64" t="s">
        <v>2366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4" t="s">
        <v>3009</v>
      </c>
      <c r="U562" s="72" t="s">
        <v>2489</v>
      </c>
      <c r="V562" s="72" t="s">
        <v>2489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4456</v>
      </c>
      <c r="D563" s="60" t="s">
        <v>1159</v>
      </c>
      <c r="E563" s="66" t="s">
        <v>922</v>
      </c>
      <c r="F563" s="66" t="s">
        <v>922</v>
      </c>
      <c r="G563" s="70">
        <v>0</v>
      </c>
      <c r="H563" s="70">
        <v>0</v>
      </c>
      <c r="I563" s="66" t="s">
        <v>1</v>
      </c>
      <c r="J563" s="66" t="s">
        <v>1598</v>
      </c>
      <c r="K563" s="67" t="s">
        <v>4544</v>
      </c>
      <c r="L563" s="60"/>
      <c r="M563" s="64" t="s">
        <v>1159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4" t="s">
        <v>3009</v>
      </c>
      <c r="U563" s="72" t="s">
        <v>2489</v>
      </c>
      <c r="V563" s="72" t="s">
        <v>3227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4455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28</v>
      </c>
      <c r="J564" s="117" t="s">
        <v>1598</v>
      </c>
      <c r="K564" s="118" t="s">
        <v>4544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189</v>
      </c>
      <c r="T564" s="113" t="s">
        <v>2489</v>
      </c>
      <c r="U564" s="120" t="s">
        <v>2489</v>
      </c>
      <c r="V564" s="120" t="s">
        <v>2489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4455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28</v>
      </c>
      <c r="J565" s="117" t="s">
        <v>1598</v>
      </c>
      <c r="K565" s="118" t="s">
        <v>4544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189</v>
      </c>
      <c r="T565" s="113" t="s">
        <v>2489</v>
      </c>
      <c r="U565" s="120" t="s">
        <v>2489</v>
      </c>
      <c r="V565" s="120" t="s">
        <v>2489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4455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28</v>
      </c>
      <c r="J566" s="117" t="s">
        <v>1598</v>
      </c>
      <c r="K566" s="118" t="s">
        <v>4544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189</v>
      </c>
      <c r="T566" s="113" t="s">
        <v>2489</v>
      </c>
      <c r="U566" s="120" t="s">
        <v>2489</v>
      </c>
      <c r="V566" s="120" t="s">
        <v>2489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4455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28</v>
      </c>
      <c r="J567" s="117" t="s">
        <v>1598</v>
      </c>
      <c r="K567" s="118" t="s">
        <v>4544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189</v>
      </c>
      <c r="T567" s="113" t="s">
        <v>2489</v>
      </c>
      <c r="U567" s="120" t="s">
        <v>2489</v>
      </c>
      <c r="V567" s="120" t="s">
        <v>2489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4455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28</v>
      </c>
      <c r="J568" s="117" t="s">
        <v>1598</v>
      </c>
      <c r="K568" s="118" t="s">
        <v>4544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189</v>
      </c>
      <c r="T568" s="113" t="s">
        <v>2489</v>
      </c>
      <c r="U568" s="120" t="s">
        <v>2489</v>
      </c>
      <c r="V568" s="120" t="s">
        <v>2489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4455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28</v>
      </c>
      <c r="J569" s="117" t="s">
        <v>1598</v>
      </c>
      <c r="K569" s="118" t="s">
        <v>4544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189</v>
      </c>
      <c r="T569" s="113" t="s">
        <v>2489</v>
      </c>
      <c r="U569" s="120" t="s">
        <v>2489</v>
      </c>
      <c r="V569" s="120" t="s">
        <v>2489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4455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28</v>
      </c>
      <c r="J570" s="117" t="s">
        <v>1598</v>
      </c>
      <c r="K570" s="118" t="s">
        <v>4544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189</v>
      </c>
      <c r="T570" s="113" t="s">
        <v>2489</v>
      </c>
      <c r="U570" s="120" t="s">
        <v>2489</v>
      </c>
      <c r="V570" s="120" t="s">
        <v>2489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4455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28</v>
      </c>
      <c r="J571" s="117" t="s">
        <v>1598</v>
      </c>
      <c r="K571" s="118" t="s">
        <v>4544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189</v>
      </c>
      <c r="T571" s="113" t="s">
        <v>2489</v>
      </c>
      <c r="U571" s="120" t="s">
        <v>2489</v>
      </c>
      <c r="V571" s="120" t="s">
        <v>2489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4456</v>
      </c>
      <c r="D572" s="60" t="s">
        <v>3302</v>
      </c>
      <c r="E572" s="66" t="s">
        <v>539</v>
      </c>
      <c r="F572" s="66" t="s">
        <v>489</v>
      </c>
      <c r="G572" s="70">
        <v>0</v>
      </c>
      <c r="H572" s="70">
        <v>0</v>
      </c>
      <c r="I572" s="66" t="s">
        <v>1</v>
      </c>
      <c r="J572" s="66" t="s">
        <v>1598</v>
      </c>
      <c r="K572" s="67" t="s">
        <v>4544</v>
      </c>
      <c r="L572" s="68"/>
      <c r="M572" s="64" t="s">
        <v>3302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4" t="s">
        <v>2489</v>
      </c>
      <c r="U572" s="72" t="s">
        <v>2489</v>
      </c>
      <c r="V572" s="72" t="s">
        <v>2489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4456</v>
      </c>
      <c r="D573" s="60" t="s">
        <v>3303</v>
      </c>
      <c r="E573" s="66" t="s">
        <v>539</v>
      </c>
      <c r="F573" s="66" t="s">
        <v>490</v>
      </c>
      <c r="G573" s="75">
        <v>0</v>
      </c>
      <c r="H573" s="75">
        <v>0</v>
      </c>
      <c r="I573" s="66" t="s">
        <v>1</v>
      </c>
      <c r="J573" s="66" t="s">
        <v>1598</v>
      </c>
      <c r="K573" s="67" t="s">
        <v>4544</v>
      </c>
      <c r="L573" s="68"/>
      <c r="M573" s="64" t="s">
        <v>3303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4" t="s">
        <v>2489</v>
      </c>
      <c r="U573" s="72" t="s">
        <v>2489</v>
      </c>
      <c r="V573" s="72" t="s">
        <v>2489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4456</v>
      </c>
      <c r="D574" s="60" t="s">
        <v>3304</v>
      </c>
      <c r="E574" s="66" t="s">
        <v>539</v>
      </c>
      <c r="F574" s="66" t="s">
        <v>491</v>
      </c>
      <c r="G574" s="70">
        <v>0</v>
      </c>
      <c r="H574" s="70">
        <v>0</v>
      </c>
      <c r="I574" s="66" t="s">
        <v>1</v>
      </c>
      <c r="J574" s="66" t="s">
        <v>1598</v>
      </c>
      <c r="K574" s="67" t="s">
        <v>4544</v>
      </c>
      <c r="L574" s="68"/>
      <c r="M574" s="64" t="s">
        <v>3304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4" t="s">
        <v>2489</v>
      </c>
      <c r="U574" s="72" t="s">
        <v>2489</v>
      </c>
      <c r="V574" s="72" t="s">
        <v>2489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4456</v>
      </c>
      <c r="D575" s="60" t="s">
        <v>3305</v>
      </c>
      <c r="E575" s="66" t="s">
        <v>539</v>
      </c>
      <c r="F575" s="66" t="s">
        <v>492</v>
      </c>
      <c r="G575" s="70">
        <v>0</v>
      </c>
      <c r="H575" s="70">
        <v>0</v>
      </c>
      <c r="I575" s="66" t="s">
        <v>1</v>
      </c>
      <c r="J575" s="66" t="s">
        <v>1598</v>
      </c>
      <c r="K575" s="67" t="s">
        <v>4544</v>
      </c>
      <c r="L575" s="68"/>
      <c r="M575" s="64" t="s">
        <v>3305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4" t="s">
        <v>2489</v>
      </c>
      <c r="U575" s="72" t="s">
        <v>2489</v>
      </c>
      <c r="V575" s="72" t="s">
        <v>2489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4456</v>
      </c>
      <c r="D576" s="60" t="s">
        <v>3306</v>
      </c>
      <c r="E576" s="66" t="s">
        <v>539</v>
      </c>
      <c r="F576" s="66" t="s">
        <v>493</v>
      </c>
      <c r="G576" s="70">
        <v>0</v>
      </c>
      <c r="H576" s="70">
        <v>0</v>
      </c>
      <c r="I576" s="66" t="s">
        <v>1</v>
      </c>
      <c r="J576" s="66" t="s">
        <v>1598</v>
      </c>
      <c r="K576" s="67" t="s">
        <v>4544</v>
      </c>
      <c r="L576" s="68"/>
      <c r="M576" s="64" t="s">
        <v>3306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4" t="s">
        <v>2489</v>
      </c>
      <c r="U576" s="72" t="s">
        <v>2489</v>
      </c>
      <c r="V576" s="72" t="s">
        <v>2489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4456</v>
      </c>
      <c r="D577" s="60" t="s">
        <v>3307</v>
      </c>
      <c r="E577" s="66" t="s">
        <v>539</v>
      </c>
      <c r="F577" s="66" t="s">
        <v>494</v>
      </c>
      <c r="G577" s="70">
        <v>0</v>
      </c>
      <c r="H577" s="70">
        <v>0</v>
      </c>
      <c r="I577" s="66" t="s">
        <v>1</v>
      </c>
      <c r="J577" s="66" t="s">
        <v>1598</v>
      </c>
      <c r="K577" s="67" t="s">
        <v>4544</v>
      </c>
      <c r="L577" s="68"/>
      <c r="M577" s="64" t="s">
        <v>3307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4" t="s">
        <v>2489</v>
      </c>
      <c r="U577" s="72" t="s">
        <v>2489</v>
      </c>
      <c r="V577" s="72" t="s">
        <v>2489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4456</v>
      </c>
      <c r="D578" s="60" t="s">
        <v>3308</v>
      </c>
      <c r="E578" s="66" t="s">
        <v>539</v>
      </c>
      <c r="F578" s="66" t="s">
        <v>495</v>
      </c>
      <c r="G578" s="70">
        <v>0</v>
      </c>
      <c r="H578" s="70">
        <v>0</v>
      </c>
      <c r="I578" s="66" t="s">
        <v>1</v>
      </c>
      <c r="J578" s="66" t="s">
        <v>1598</v>
      </c>
      <c r="K578" s="67" t="s">
        <v>4544</v>
      </c>
      <c r="L578" s="68"/>
      <c r="M578" s="64" t="s">
        <v>3308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4" t="s">
        <v>2489</v>
      </c>
      <c r="U578" s="72" t="s">
        <v>2489</v>
      </c>
      <c r="V578" s="72" t="s">
        <v>2489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4456</v>
      </c>
      <c r="D579" s="60" t="s">
        <v>3309</v>
      </c>
      <c r="E579" s="66" t="s">
        <v>539</v>
      </c>
      <c r="F579" s="66" t="s">
        <v>496</v>
      </c>
      <c r="G579" s="70">
        <v>0</v>
      </c>
      <c r="H579" s="70">
        <v>0</v>
      </c>
      <c r="I579" s="66" t="s">
        <v>1</v>
      </c>
      <c r="J579" s="66" t="s">
        <v>1598</v>
      </c>
      <c r="K579" s="67" t="s">
        <v>4544</v>
      </c>
      <c r="L579" s="68"/>
      <c r="M579" s="64" t="s">
        <v>3309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4" t="s">
        <v>2489</v>
      </c>
      <c r="U579" s="72" t="s">
        <v>2489</v>
      </c>
      <c r="V579" s="72" t="s">
        <v>2489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4456</v>
      </c>
      <c r="D580" s="60" t="s">
        <v>3310</v>
      </c>
      <c r="E580" s="66" t="s">
        <v>539</v>
      </c>
      <c r="F580" s="66" t="s">
        <v>497</v>
      </c>
      <c r="G580" s="70">
        <v>0</v>
      </c>
      <c r="H580" s="70">
        <v>0</v>
      </c>
      <c r="I580" s="66" t="s">
        <v>1</v>
      </c>
      <c r="J580" s="66" t="s">
        <v>1598</v>
      </c>
      <c r="K580" s="67" t="s">
        <v>4544</v>
      </c>
      <c r="L580" s="68"/>
      <c r="M580" s="64" t="s">
        <v>3310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4" t="s">
        <v>2489</v>
      </c>
      <c r="U580" s="72" t="s">
        <v>2489</v>
      </c>
      <c r="V580" s="72" t="s">
        <v>2489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4456</v>
      </c>
      <c r="D581" s="60" t="s">
        <v>3311</v>
      </c>
      <c r="E581" s="66" t="s">
        <v>539</v>
      </c>
      <c r="F581" s="66" t="s">
        <v>498</v>
      </c>
      <c r="G581" s="70">
        <v>0</v>
      </c>
      <c r="H581" s="70">
        <v>0</v>
      </c>
      <c r="I581" s="66" t="s">
        <v>1</v>
      </c>
      <c r="J581" s="66" t="s">
        <v>1598</v>
      </c>
      <c r="K581" s="67" t="s">
        <v>4544</v>
      </c>
      <c r="L581" s="68"/>
      <c r="M581" s="64" t="s">
        <v>3311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4" t="s">
        <v>2489</v>
      </c>
      <c r="U581" s="72" t="s">
        <v>2489</v>
      </c>
      <c r="V581" s="72" t="s">
        <v>2489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4456</v>
      </c>
      <c r="D582" s="60" t="s">
        <v>3312</v>
      </c>
      <c r="E582" s="66" t="s">
        <v>355</v>
      </c>
      <c r="F582" s="66" t="s">
        <v>355</v>
      </c>
      <c r="G582" s="70">
        <v>0</v>
      </c>
      <c r="H582" s="70">
        <v>0</v>
      </c>
      <c r="I582" s="66" t="s">
        <v>2779</v>
      </c>
      <c r="J582" s="66" t="s">
        <v>1598</v>
      </c>
      <c r="K582" s="67" t="s">
        <v>4544</v>
      </c>
      <c r="L582" s="68"/>
      <c r="M582" s="64" t="s">
        <v>3312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4" t="s">
        <v>2489</v>
      </c>
      <c r="U582" s="72" t="s">
        <v>2489</v>
      </c>
      <c r="V582" s="72" t="s">
        <v>2489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4456</v>
      </c>
      <c r="D583" s="60" t="s">
        <v>3313</v>
      </c>
      <c r="E583" s="66" t="s">
        <v>356</v>
      </c>
      <c r="F583" s="66" t="s">
        <v>356</v>
      </c>
      <c r="G583" s="70">
        <v>0</v>
      </c>
      <c r="H583" s="70">
        <v>0</v>
      </c>
      <c r="I583" s="66" t="s">
        <v>2779</v>
      </c>
      <c r="J583" s="66" t="s">
        <v>1598</v>
      </c>
      <c r="K583" s="67" t="s">
        <v>4544</v>
      </c>
      <c r="L583" s="68"/>
      <c r="M583" s="64" t="s">
        <v>3313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4" t="s">
        <v>2489</v>
      </c>
      <c r="U583" s="72" t="s">
        <v>2489</v>
      </c>
      <c r="V583" s="72" t="s">
        <v>2489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4456</v>
      </c>
      <c r="D584" s="60" t="s">
        <v>3314</v>
      </c>
      <c r="E584" s="66" t="s">
        <v>357</v>
      </c>
      <c r="F584" s="66" t="s">
        <v>357</v>
      </c>
      <c r="G584" s="70">
        <v>0</v>
      </c>
      <c r="H584" s="70">
        <v>0</v>
      </c>
      <c r="I584" s="66" t="s">
        <v>2779</v>
      </c>
      <c r="J584" s="66" t="s">
        <v>1598</v>
      </c>
      <c r="K584" s="67" t="s">
        <v>4544</v>
      </c>
      <c r="L584" s="68"/>
      <c r="M584" s="64" t="s">
        <v>3314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4" t="s">
        <v>2489</v>
      </c>
      <c r="U584" s="72" t="s">
        <v>2489</v>
      </c>
      <c r="V584" s="72" t="s">
        <v>2489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4456</v>
      </c>
      <c r="D585" s="60" t="s">
        <v>3315</v>
      </c>
      <c r="E585" s="66" t="s">
        <v>358</v>
      </c>
      <c r="F585" s="66" t="s">
        <v>358</v>
      </c>
      <c r="G585" s="70">
        <v>0</v>
      </c>
      <c r="H585" s="70">
        <v>0</v>
      </c>
      <c r="I585" s="66" t="s">
        <v>2779</v>
      </c>
      <c r="J585" s="66" t="s">
        <v>1598</v>
      </c>
      <c r="K585" s="67" t="s">
        <v>4544</v>
      </c>
      <c r="L585" s="68"/>
      <c r="M585" s="64" t="s">
        <v>3315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4" t="s">
        <v>2489</v>
      </c>
      <c r="U585" s="72" t="s">
        <v>2489</v>
      </c>
      <c r="V585" s="72" t="s">
        <v>2489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4456</v>
      </c>
      <c r="D586" s="60" t="s">
        <v>3316</v>
      </c>
      <c r="E586" s="66" t="s">
        <v>499</v>
      </c>
      <c r="F586" s="66" t="s">
        <v>499</v>
      </c>
      <c r="G586" s="70">
        <v>0</v>
      </c>
      <c r="H586" s="70">
        <v>0</v>
      </c>
      <c r="I586" s="66" t="s">
        <v>2779</v>
      </c>
      <c r="J586" s="66" t="s">
        <v>1598</v>
      </c>
      <c r="K586" s="67" t="s">
        <v>4544</v>
      </c>
      <c r="L586" s="68"/>
      <c r="M586" s="64" t="s">
        <v>3316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4" t="s">
        <v>2489</v>
      </c>
      <c r="U586" s="72" t="s">
        <v>2489</v>
      </c>
      <c r="V586" s="72" t="s">
        <v>2489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4456</v>
      </c>
      <c r="D587" s="60" t="s">
        <v>3317</v>
      </c>
      <c r="E587" s="66" t="s">
        <v>100</v>
      </c>
      <c r="F587" s="66" t="s">
        <v>100</v>
      </c>
      <c r="G587" s="70">
        <v>0</v>
      </c>
      <c r="H587" s="70">
        <v>0</v>
      </c>
      <c r="I587" s="66" t="s">
        <v>2779</v>
      </c>
      <c r="J587" s="66" t="s">
        <v>1598</v>
      </c>
      <c r="K587" s="67" t="s">
        <v>4544</v>
      </c>
      <c r="L587" s="68"/>
      <c r="M587" s="64" t="s">
        <v>3317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4" t="s">
        <v>2489</v>
      </c>
      <c r="U587" s="72" t="s">
        <v>2489</v>
      </c>
      <c r="V587" s="72" t="s">
        <v>2489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4456</v>
      </c>
      <c r="D588" s="60" t="s">
        <v>3318</v>
      </c>
      <c r="E588" s="66" t="s">
        <v>126</v>
      </c>
      <c r="F588" s="66" t="s">
        <v>126</v>
      </c>
      <c r="G588" s="70">
        <v>0</v>
      </c>
      <c r="H588" s="70">
        <v>0</v>
      </c>
      <c r="I588" s="66" t="s">
        <v>2779</v>
      </c>
      <c r="J588" s="66" t="s">
        <v>1598</v>
      </c>
      <c r="K588" s="67" t="s">
        <v>4544</v>
      </c>
      <c r="L588" s="68"/>
      <c r="M588" s="64" t="s">
        <v>3318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4" t="s">
        <v>2489</v>
      </c>
      <c r="U588" s="72" t="s">
        <v>2489</v>
      </c>
      <c r="V588" s="72" t="s">
        <v>2489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4456</v>
      </c>
      <c r="D589" s="60" t="s">
        <v>3319</v>
      </c>
      <c r="E589" s="66" t="s">
        <v>500</v>
      </c>
      <c r="F589" s="66" t="s">
        <v>500</v>
      </c>
      <c r="G589" s="70">
        <v>0</v>
      </c>
      <c r="H589" s="70">
        <v>0</v>
      </c>
      <c r="I589" s="66" t="s">
        <v>2779</v>
      </c>
      <c r="J589" s="66" t="s">
        <v>1598</v>
      </c>
      <c r="K589" s="67" t="s">
        <v>4544</v>
      </c>
      <c r="L589" s="68"/>
      <c r="M589" s="64" t="s">
        <v>3319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4" t="s">
        <v>2489</v>
      </c>
      <c r="U589" s="72" t="s">
        <v>2489</v>
      </c>
      <c r="V589" s="72" t="s">
        <v>2489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4456</v>
      </c>
      <c r="D590" s="60" t="s">
        <v>3320</v>
      </c>
      <c r="E590" s="66" t="s">
        <v>144</v>
      </c>
      <c r="F590" s="66" t="s">
        <v>144</v>
      </c>
      <c r="G590" s="70">
        <v>0</v>
      </c>
      <c r="H590" s="70">
        <v>0</v>
      </c>
      <c r="I590" s="66" t="s">
        <v>2779</v>
      </c>
      <c r="J590" s="66" t="s">
        <v>1598</v>
      </c>
      <c r="K590" s="67" t="s">
        <v>4544</v>
      </c>
      <c r="L590" s="68"/>
      <c r="M590" s="64" t="s">
        <v>3320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4" t="s">
        <v>2489</v>
      </c>
      <c r="U590" s="72" t="s">
        <v>2489</v>
      </c>
      <c r="V590" s="72" t="s">
        <v>2489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4456</v>
      </c>
      <c r="D591" s="60" t="s">
        <v>3321</v>
      </c>
      <c r="E591" s="66" t="s">
        <v>157</v>
      </c>
      <c r="F591" s="66" t="s">
        <v>157</v>
      </c>
      <c r="G591" s="70">
        <v>0</v>
      </c>
      <c r="H591" s="70">
        <v>0</v>
      </c>
      <c r="I591" s="66" t="s">
        <v>2779</v>
      </c>
      <c r="J591" s="66" t="s">
        <v>1598</v>
      </c>
      <c r="K591" s="67" t="s">
        <v>4544</v>
      </c>
      <c r="L591" s="68"/>
      <c r="M591" s="64" t="s">
        <v>3321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4" t="s">
        <v>2489</v>
      </c>
      <c r="U591" s="72" t="s">
        <v>2489</v>
      </c>
      <c r="V591" s="72" t="s">
        <v>2489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4456</v>
      </c>
      <c r="D592" s="60" t="s">
        <v>3322</v>
      </c>
      <c r="E592" s="66" t="s">
        <v>164</v>
      </c>
      <c r="F592" s="66" t="s">
        <v>164</v>
      </c>
      <c r="G592" s="70">
        <v>0</v>
      </c>
      <c r="H592" s="70">
        <v>0</v>
      </c>
      <c r="I592" s="66" t="s">
        <v>2779</v>
      </c>
      <c r="J592" s="66" t="s">
        <v>1598</v>
      </c>
      <c r="K592" s="67" t="s">
        <v>4544</v>
      </c>
      <c r="L592" s="68"/>
      <c r="M592" s="64" t="s">
        <v>3322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4" t="s">
        <v>2489</v>
      </c>
      <c r="U592" s="72" t="s">
        <v>2489</v>
      </c>
      <c r="V592" s="72" t="s">
        <v>2489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4456</v>
      </c>
      <c r="D593" s="60" t="s">
        <v>3323</v>
      </c>
      <c r="E593" s="66" t="s">
        <v>176</v>
      </c>
      <c r="F593" s="66" t="s">
        <v>176</v>
      </c>
      <c r="G593" s="70">
        <v>0</v>
      </c>
      <c r="H593" s="70">
        <v>0</v>
      </c>
      <c r="I593" s="66" t="s">
        <v>2779</v>
      </c>
      <c r="J593" s="66" t="s">
        <v>1598</v>
      </c>
      <c r="K593" s="67" t="s">
        <v>4544</v>
      </c>
      <c r="L593" s="68"/>
      <c r="M593" s="64" t="s">
        <v>3323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4" t="s">
        <v>2489</v>
      </c>
      <c r="U593" s="72" t="s">
        <v>2489</v>
      </c>
      <c r="V593" s="72" t="s">
        <v>2489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4456</v>
      </c>
      <c r="D594" s="60" t="s">
        <v>3324</v>
      </c>
      <c r="E594" s="66" t="s">
        <v>501</v>
      </c>
      <c r="F594" s="66" t="s">
        <v>501</v>
      </c>
      <c r="G594" s="70">
        <v>0</v>
      </c>
      <c r="H594" s="70">
        <v>0</v>
      </c>
      <c r="I594" s="66" t="s">
        <v>2779</v>
      </c>
      <c r="J594" s="66" t="s">
        <v>1598</v>
      </c>
      <c r="K594" s="67" t="s">
        <v>4544</v>
      </c>
      <c r="L594" s="68"/>
      <c r="M594" s="64" t="s">
        <v>3324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4" t="s">
        <v>2489</v>
      </c>
      <c r="U594" s="72" t="s">
        <v>2489</v>
      </c>
      <c r="V594" s="72" t="s">
        <v>2489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4456</v>
      </c>
      <c r="D595" s="60" t="s">
        <v>3325</v>
      </c>
      <c r="E595" s="66" t="s">
        <v>502</v>
      </c>
      <c r="F595" s="66" t="s">
        <v>502</v>
      </c>
      <c r="G595" s="70">
        <v>0</v>
      </c>
      <c r="H595" s="70">
        <v>0</v>
      </c>
      <c r="I595" s="66" t="s">
        <v>2779</v>
      </c>
      <c r="J595" s="66" t="s">
        <v>1598</v>
      </c>
      <c r="K595" s="67" t="s">
        <v>4544</v>
      </c>
      <c r="L595" s="68"/>
      <c r="M595" s="64" t="s">
        <v>3325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4" t="s">
        <v>2489</v>
      </c>
      <c r="U595" s="72" t="s">
        <v>2489</v>
      </c>
      <c r="V595" s="72" t="s">
        <v>2489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4456</v>
      </c>
      <c r="D596" s="60" t="s">
        <v>3326</v>
      </c>
      <c r="E596" s="66" t="s">
        <v>503</v>
      </c>
      <c r="F596" s="66" t="s">
        <v>503</v>
      </c>
      <c r="G596" s="70">
        <v>0</v>
      </c>
      <c r="H596" s="70">
        <v>0</v>
      </c>
      <c r="I596" s="66" t="s">
        <v>2779</v>
      </c>
      <c r="J596" s="66" t="s">
        <v>1598</v>
      </c>
      <c r="K596" s="67" t="s">
        <v>4544</v>
      </c>
      <c r="L596" s="68"/>
      <c r="M596" s="64" t="s">
        <v>3326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4" t="s">
        <v>2489</v>
      </c>
      <c r="U596" s="72" t="s">
        <v>2489</v>
      </c>
      <c r="V596" s="72" t="s">
        <v>2489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4456</v>
      </c>
      <c r="D597" s="60" t="s">
        <v>3327</v>
      </c>
      <c r="E597" s="66" t="s">
        <v>504</v>
      </c>
      <c r="F597" s="66" t="s">
        <v>504</v>
      </c>
      <c r="G597" s="70">
        <v>0</v>
      </c>
      <c r="H597" s="70">
        <v>0</v>
      </c>
      <c r="I597" s="66" t="s">
        <v>2779</v>
      </c>
      <c r="J597" s="66" t="s">
        <v>1598</v>
      </c>
      <c r="K597" s="67" t="s">
        <v>4544</v>
      </c>
      <c r="L597" s="68"/>
      <c r="M597" s="64" t="s">
        <v>3327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4" t="s">
        <v>2489</v>
      </c>
      <c r="U597" s="72" t="s">
        <v>2489</v>
      </c>
      <c r="V597" s="72" t="s">
        <v>2489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4456</v>
      </c>
      <c r="D598" s="60" t="s">
        <v>3328</v>
      </c>
      <c r="E598" s="66" t="s">
        <v>505</v>
      </c>
      <c r="F598" s="66" t="s">
        <v>505</v>
      </c>
      <c r="G598" s="70">
        <v>0</v>
      </c>
      <c r="H598" s="70">
        <v>0</v>
      </c>
      <c r="I598" s="66" t="s">
        <v>2779</v>
      </c>
      <c r="J598" s="66" t="s">
        <v>1598</v>
      </c>
      <c r="K598" s="67" t="s">
        <v>4544</v>
      </c>
      <c r="L598" s="68"/>
      <c r="M598" s="64" t="s">
        <v>3328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4" t="s">
        <v>2489</v>
      </c>
      <c r="U598" s="72" t="s">
        <v>2489</v>
      </c>
      <c r="V598" s="72" t="s">
        <v>2489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4456</v>
      </c>
      <c r="D599" s="60" t="s">
        <v>3329</v>
      </c>
      <c r="E599" s="66" t="s">
        <v>277</v>
      </c>
      <c r="F599" s="66" t="s">
        <v>277</v>
      </c>
      <c r="G599" s="70">
        <v>0</v>
      </c>
      <c r="H599" s="70">
        <v>0</v>
      </c>
      <c r="I599" s="66" t="s">
        <v>2779</v>
      </c>
      <c r="J599" s="66" t="s">
        <v>1598</v>
      </c>
      <c r="K599" s="67" t="s">
        <v>4544</v>
      </c>
      <c r="L599" s="68"/>
      <c r="M599" s="64" t="s">
        <v>3329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4" t="s">
        <v>2489</v>
      </c>
      <c r="U599" s="72" t="s">
        <v>2489</v>
      </c>
      <c r="V599" s="72" t="s">
        <v>2489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4456</v>
      </c>
      <c r="D600" s="60" t="s">
        <v>2073</v>
      </c>
      <c r="E600" s="66" t="s">
        <v>506</v>
      </c>
      <c r="F600" s="66" t="s">
        <v>506</v>
      </c>
      <c r="G600" s="70">
        <v>0</v>
      </c>
      <c r="H600" s="70">
        <v>0</v>
      </c>
      <c r="I600" s="66" t="s">
        <v>2779</v>
      </c>
      <c r="J600" s="66" t="s">
        <v>1598</v>
      </c>
      <c r="K600" s="67" t="s">
        <v>4544</v>
      </c>
      <c r="L600" s="68"/>
      <c r="M600" s="64" t="s">
        <v>2073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4" t="s">
        <v>2489</v>
      </c>
      <c r="U600" s="72" t="s">
        <v>2489</v>
      </c>
      <c r="V600" s="72" t="s">
        <v>2489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4456</v>
      </c>
      <c r="D601" s="60" t="s">
        <v>3330</v>
      </c>
      <c r="E601" s="66" t="s">
        <v>507</v>
      </c>
      <c r="F601" s="66" t="s">
        <v>507</v>
      </c>
      <c r="G601" s="70">
        <v>0</v>
      </c>
      <c r="H601" s="70">
        <v>0</v>
      </c>
      <c r="I601" s="66" t="s">
        <v>2779</v>
      </c>
      <c r="J601" s="66" t="s">
        <v>1598</v>
      </c>
      <c r="K601" s="67" t="s">
        <v>4544</v>
      </c>
      <c r="L601" s="68"/>
      <c r="M601" s="64" t="s">
        <v>3330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4" t="s">
        <v>2489</v>
      </c>
      <c r="U601" s="72" t="s">
        <v>2489</v>
      </c>
      <c r="V601" s="72" t="s">
        <v>2489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4456</v>
      </c>
      <c r="D602" s="60" t="s">
        <v>3331</v>
      </c>
      <c r="E602" s="66" t="s">
        <v>508</v>
      </c>
      <c r="F602" s="66" t="s">
        <v>508</v>
      </c>
      <c r="G602" s="70">
        <v>0</v>
      </c>
      <c r="H602" s="70">
        <v>0</v>
      </c>
      <c r="I602" s="66" t="s">
        <v>2779</v>
      </c>
      <c r="J602" s="66" t="s">
        <v>1598</v>
      </c>
      <c r="K602" s="67" t="s">
        <v>4544</v>
      </c>
      <c r="L602" s="68"/>
      <c r="M602" s="64" t="s">
        <v>3331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4" t="s">
        <v>2489</v>
      </c>
      <c r="U602" s="72" t="s">
        <v>2489</v>
      </c>
      <c r="V602" s="72" t="s">
        <v>2489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4456</v>
      </c>
      <c r="D603" s="60" t="s">
        <v>3332</v>
      </c>
      <c r="E603" s="66" t="s">
        <v>509</v>
      </c>
      <c r="F603" s="66" t="s">
        <v>509</v>
      </c>
      <c r="G603" s="70">
        <v>0</v>
      </c>
      <c r="H603" s="70">
        <v>0</v>
      </c>
      <c r="I603" s="66" t="s">
        <v>2779</v>
      </c>
      <c r="J603" s="66" t="s">
        <v>1598</v>
      </c>
      <c r="K603" s="67" t="s">
        <v>4544</v>
      </c>
      <c r="L603" s="68"/>
      <c r="M603" s="64" t="s">
        <v>3332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4" t="s">
        <v>2489</v>
      </c>
      <c r="U603" s="72" t="s">
        <v>2489</v>
      </c>
      <c r="V603" s="72" t="s">
        <v>2489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4456</v>
      </c>
      <c r="D604" s="60" t="s">
        <v>3333</v>
      </c>
      <c r="E604" s="66" t="s">
        <v>510</v>
      </c>
      <c r="F604" s="66" t="s">
        <v>510</v>
      </c>
      <c r="G604" s="70">
        <v>0</v>
      </c>
      <c r="H604" s="70">
        <v>0</v>
      </c>
      <c r="I604" s="66" t="s">
        <v>2779</v>
      </c>
      <c r="J604" s="66" t="s">
        <v>1598</v>
      </c>
      <c r="K604" s="67" t="s">
        <v>4544</v>
      </c>
      <c r="L604" s="68"/>
      <c r="M604" s="64" t="s">
        <v>3333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4" t="s">
        <v>2489</v>
      </c>
      <c r="U604" s="72" t="s">
        <v>2489</v>
      </c>
      <c r="V604" s="72" t="s">
        <v>2489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4456</v>
      </c>
      <c r="D605" s="60" t="s">
        <v>3334</v>
      </c>
      <c r="E605" s="66" t="s">
        <v>511</v>
      </c>
      <c r="F605" s="66" t="s">
        <v>511</v>
      </c>
      <c r="G605" s="70">
        <v>0</v>
      </c>
      <c r="H605" s="70">
        <v>0</v>
      </c>
      <c r="I605" s="66" t="s">
        <v>2779</v>
      </c>
      <c r="J605" s="66" t="s">
        <v>1598</v>
      </c>
      <c r="K605" s="67" t="s">
        <v>4544</v>
      </c>
      <c r="L605" s="68"/>
      <c r="M605" s="64" t="s">
        <v>3334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4" t="s">
        <v>2489</v>
      </c>
      <c r="U605" s="72" t="s">
        <v>2489</v>
      </c>
      <c r="V605" s="72" t="s">
        <v>2489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4456</v>
      </c>
      <c r="D606" s="60" t="s">
        <v>3335</v>
      </c>
      <c r="E606" s="66" t="s">
        <v>512</v>
      </c>
      <c r="F606" s="66" t="s">
        <v>512</v>
      </c>
      <c r="G606" s="70">
        <v>0</v>
      </c>
      <c r="H606" s="70">
        <v>0</v>
      </c>
      <c r="I606" s="66" t="s">
        <v>2779</v>
      </c>
      <c r="J606" s="66" t="s">
        <v>1598</v>
      </c>
      <c r="K606" s="67" t="s">
        <v>4544</v>
      </c>
      <c r="L606" s="68"/>
      <c r="M606" s="64" t="s">
        <v>3335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4" t="s">
        <v>2489</v>
      </c>
      <c r="U606" s="72" t="s">
        <v>2489</v>
      </c>
      <c r="V606" s="72" t="s">
        <v>2489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4456</v>
      </c>
      <c r="D607" s="60" t="s">
        <v>3336</v>
      </c>
      <c r="E607" s="66" t="s">
        <v>513</v>
      </c>
      <c r="F607" s="66" t="s">
        <v>513</v>
      </c>
      <c r="G607" s="70">
        <v>0</v>
      </c>
      <c r="H607" s="70">
        <v>0</v>
      </c>
      <c r="I607" s="66" t="s">
        <v>2779</v>
      </c>
      <c r="J607" s="66" t="s">
        <v>1598</v>
      </c>
      <c r="K607" s="67" t="s">
        <v>4544</v>
      </c>
      <c r="L607" s="68"/>
      <c r="M607" s="64" t="s">
        <v>3336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4" t="s">
        <v>2489</v>
      </c>
      <c r="U607" s="72" t="s">
        <v>2489</v>
      </c>
      <c r="V607" s="72" t="s">
        <v>2489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4456</v>
      </c>
      <c r="D608" s="60" t="s">
        <v>3337</v>
      </c>
      <c r="E608" s="66" t="s">
        <v>514</v>
      </c>
      <c r="F608" s="66" t="s">
        <v>514</v>
      </c>
      <c r="G608" s="70">
        <v>0</v>
      </c>
      <c r="H608" s="70">
        <v>0</v>
      </c>
      <c r="I608" s="66" t="s">
        <v>2780</v>
      </c>
      <c r="J608" s="66" t="s">
        <v>1598</v>
      </c>
      <c r="K608" s="67" t="s">
        <v>4544</v>
      </c>
      <c r="L608" s="68"/>
      <c r="M608" s="64" t="s">
        <v>3337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4" t="s">
        <v>2489</v>
      </c>
      <c r="U608" s="72" t="s">
        <v>2489</v>
      </c>
      <c r="V608" s="72" t="s">
        <v>2489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4456</v>
      </c>
      <c r="D609" s="60" t="s">
        <v>3338</v>
      </c>
      <c r="E609" s="66" t="s">
        <v>515</v>
      </c>
      <c r="F609" s="66" t="s">
        <v>515</v>
      </c>
      <c r="G609" s="70">
        <v>0</v>
      </c>
      <c r="H609" s="70">
        <v>0</v>
      </c>
      <c r="I609" s="66" t="s">
        <v>2780</v>
      </c>
      <c r="J609" s="66" t="s">
        <v>1598</v>
      </c>
      <c r="K609" s="67" t="s">
        <v>4544</v>
      </c>
      <c r="L609" s="68"/>
      <c r="M609" s="64" t="s">
        <v>3338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4" t="s">
        <v>2489</v>
      </c>
      <c r="U609" s="72" t="s">
        <v>2489</v>
      </c>
      <c r="V609" s="72" t="s">
        <v>2489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4456</v>
      </c>
      <c r="D610" s="60" t="s">
        <v>3339</v>
      </c>
      <c r="E610" s="66" t="s">
        <v>516</v>
      </c>
      <c r="F610" s="66" t="s">
        <v>516</v>
      </c>
      <c r="G610" s="70">
        <v>0</v>
      </c>
      <c r="H610" s="70">
        <v>0</v>
      </c>
      <c r="I610" s="66" t="s">
        <v>2780</v>
      </c>
      <c r="J610" s="66" t="s">
        <v>1598</v>
      </c>
      <c r="K610" s="67" t="s">
        <v>4544</v>
      </c>
      <c r="L610" s="68"/>
      <c r="M610" s="64" t="s">
        <v>3339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4" t="s">
        <v>2489</v>
      </c>
      <c r="U610" s="72" t="s">
        <v>2489</v>
      </c>
      <c r="V610" s="72" t="s">
        <v>2489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4456</v>
      </c>
      <c r="D611" s="60" t="s">
        <v>3340</v>
      </c>
      <c r="E611" s="66" t="s">
        <v>517</v>
      </c>
      <c r="F611" s="66" t="s">
        <v>517</v>
      </c>
      <c r="G611" s="70">
        <v>0</v>
      </c>
      <c r="H611" s="70">
        <v>0</v>
      </c>
      <c r="I611" s="66" t="s">
        <v>2780</v>
      </c>
      <c r="J611" s="66" t="s">
        <v>1598</v>
      </c>
      <c r="K611" s="67" t="s">
        <v>4544</v>
      </c>
      <c r="L611" s="68"/>
      <c r="M611" s="64" t="s">
        <v>3340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4" t="s">
        <v>2489</v>
      </c>
      <c r="U611" s="72" t="s">
        <v>2489</v>
      </c>
      <c r="V611" s="72" t="s">
        <v>2489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4456</v>
      </c>
      <c r="D612" s="60" t="s">
        <v>3341</v>
      </c>
      <c r="E612" s="66" t="s">
        <v>518</v>
      </c>
      <c r="F612" s="66" t="s">
        <v>518</v>
      </c>
      <c r="G612" s="70">
        <v>0</v>
      </c>
      <c r="H612" s="70">
        <v>0</v>
      </c>
      <c r="I612" s="66" t="s">
        <v>2780</v>
      </c>
      <c r="J612" s="66" t="s">
        <v>1598</v>
      </c>
      <c r="K612" s="67" t="s">
        <v>4544</v>
      </c>
      <c r="L612" s="68"/>
      <c r="M612" s="64" t="s">
        <v>3341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4" t="s">
        <v>2489</v>
      </c>
      <c r="U612" s="72" t="s">
        <v>2489</v>
      </c>
      <c r="V612" s="72" t="s">
        <v>2489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4456</v>
      </c>
      <c r="D613" s="60" t="s">
        <v>3342</v>
      </c>
      <c r="E613" s="66" t="s">
        <v>519</v>
      </c>
      <c r="F613" s="66" t="s">
        <v>519</v>
      </c>
      <c r="G613" s="75">
        <v>0</v>
      </c>
      <c r="H613" s="75">
        <v>0</v>
      </c>
      <c r="I613" s="66" t="s">
        <v>2780</v>
      </c>
      <c r="J613" s="66" t="s">
        <v>1598</v>
      </c>
      <c r="K613" s="67" t="s">
        <v>4544</v>
      </c>
      <c r="L613" s="68"/>
      <c r="M613" s="64" t="s">
        <v>3342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4" t="s">
        <v>2489</v>
      </c>
      <c r="U613" s="72" t="s">
        <v>2489</v>
      </c>
      <c r="V613" s="72" t="s">
        <v>2489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4456</v>
      </c>
      <c r="D614" s="60" t="s">
        <v>3343</v>
      </c>
      <c r="E614" s="66" t="s">
        <v>520</v>
      </c>
      <c r="F614" s="66" t="s">
        <v>520</v>
      </c>
      <c r="G614" s="70">
        <v>0</v>
      </c>
      <c r="H614" s="70">
        <v>0</v>
      </c>
      <c r="I614" s="66" t="s">
        <v>2780</v>
      </c>
      <c r="J614" s="66" t="s">
        <v>1598</v>
      </c>
      <c r="K614" s="67" t="s">
        <v>4544</v>
      </c>
      <c r="L614" s="68"/>
      <c r="M614" s="64" t="s">
        <v>3343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4" t="s">
        <v>2489</v>
      </c>
      <c r="U614" s="72" t="s">
        <v>2489</v>
      </c>
      <c r="V614" s="72" t="s">
        <v>2489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4456</v>
      </c>
      <c r="D615" s="60" t="s">
        <v>3344</v>
      </c>
      <c r="E615" s="66" t="s">
        <v>521</v>
      </c>
      <c r="F615" s="66" t="s">
        <v>521</v>
      </c>
      <c r="G615" s="70">
        <v>0</v>
      </c>
      <c r="H615" s="70">
        <v>0</v>
      </c>
      <c r="I615" s="66" t="s">
        <v>2780</v>
      </c>
      <c r="J615" s="66" t="s">
        <v>1598</v>
      </c>
      <c r="K615" s="67" t="s">
        <v>4544</v>
      </c>
      <c r="L615" s="68"/>
      <c r="M615" s="64" t="s">
        <v>3344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4" t="s">
        <v>2489</v>
      </c>
      <c r="U615" s="72" t="s">
        <v>2489</v>
      </c>
      <c r="V615" s="72" t="s">
        <v>2489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4456</v>
      </c>
      <c r="D616" s="60" t="s">
        <v>3345</v>
      </c>
      <c r="E616" s="66" t="s">
        <v>522</v>
      </c>
      <c r="F616" s="66" t="s">
        <v>522</v>
      </c>
      <c r="G616" s="70">
        <v>0</v>
      </c>
      <c r="H616" s="70">
        <v>0</v>
      </c>
      <c r="I616" s="66" t="s">
        <v>2780</v>
      </c>
      <c r="J616" s="66" t="s">
        <v>1598</v>
      </c>
      <c r="K616" s="67" t="s">
        <v>4544</v>
      </c>
      <c r="L616" s="68"/>
      <c r="M616" s="64" t="s">
        <v>3345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4" t="s">
        <v>2489</v>
      </c>
      <c r="U616" s="72" t="s">
        <v>2489</v>
      </c>
      <c r="V616" s="72" t="s">
        <v>2489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4456</v>
      </c>
      <c r="D617" s="60" t="s">
        <v>3346</v>
      </c>
      <c r="E617" s="66" t="s">
        <v>523</v>
      </c>
      <c r="F617" s="66" t="s">
        <v>523</v>
      </c>
      <c r="G617" s="70">
        <v>0</v>
      </c>
      <c r="H617" s="70">
        <v>0</v>
      </c>
      <c r="I617" s="66" t="s">
        <v>2780</v>
      </c>
      <c r="J617" s="66" t="s">
        <v>1598</v>
      </c>
      <c r="K617" s="67" t="s">
        <v>4544</v>
      </c>
      <c r="L617" s="68"/>
      <c r="M617" s="64" t="s">
        <v>3346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4" t="s">
        <v>2489</v>
      </c>
      <c r="U617" s="72" t="s">
        <v>2489</v>
      </c>
      <c r="V617" s="72" t="s">
        <v>2489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4456</v>
      </c>
      <c r="D618" s="60" t="s">
        <v>3347</v>
      </c>
      <c r="E618" s="66" t="s">
        <v>165</v>
      </c>
      <c r="F618" s="66" t="s">
        <v>165</v>
      </c>
      <c r="G618" s="70">
        <v>0</v>
      </c>
      <c r="H618" s="70">
        <v>0</v>
      </c>
      <c r="I618" s="66" t="s">
        <v>2780</v>
      </c>
      <c r="J618" s="66" t="s">
        <v>1598</v>
      </c>
      <c r="K618" s="67" t="s">
        <v>4544</v>
      </c>
      <c r="L618" s="68"/>
      <c r="M618" s="64" t="s">
        <v>3347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4" t="s">
        <v>2489</v>
      </c>
      <c r="U618" s="72" t="s">
        <v>2489</v>
      </c>
      <c r="V618" s="72" t="s">
        <v>2489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4456</v>
      </c>
      <c r="D619" s="60" t="s">
        <v>3348</v>
      </c>
      <c r="E619" s="66" t="s">
        <v>524</v>
      </c>
      <c r="F619" s="66" t="s">
        <v>524</v>
      </c>
      <c r="G619" s="70">
        <v>0</v>
      </c>
      <c r="H619" s="70">
        <v>0</v>
      </c>
      <c r="I619" s="66" t="s">
        <v>2780</v>
      </c>
      <c r="J619" s="66" t="s">
        <v>1598</v>
      </c>
      <c r="K619" s="67" t="s">
        <v>4544</v>
      </c>
      <c r="L619" s="68"/>
      <c r="M619" s="64" t="s">
        <v>3348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4" t="s">
        <v>2489</v>
      </c>
      <c r="U619" s="72" t="s">
        <v>2489</v>
      </c>
      <c r="V619" s="72" t="s">
        <v>2489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4456</v>
      </c>
      <c r="D620" s="60" t="s">
        <v>3349</v>
      </c>
      <c r="E620" s="66" t="s">
        <v>525</v>
      </c>
      <c r="F620" s="66" t="s">
        <v>525</v>
      </c>
      <c r="G620" s="70">
        <v>0</v>
      </c>
      <c r="H620" s="70">
        <v>0</v>
      </c>
      <c r="I620" s="66" t="s">
        <v>2780</v>
      </c>
      <c r="J620" s="66" t="s">
        <v>1598</v>
      </c>
      <c r="K620" s="67" t="s">
        <v>4544</v>
      </c>
      <c r="L620" s="68"/>
      <c r="M620" s="64" t="s">
        <v>3349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4" t="s">
        <v>2489</v>
      </c>
      <c r="U620" s="72" t="s">
        <v>2489</v>
      </c>
      <c r="V620" s="72" t="s">
        <v>2489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4456</v>
      </c>
      <c r="D621" s="60" t="s">
        <v>3350</v>
      </c>
      <c r="E621" s="66" t="s">
        <v>526</v>
      </c>
      <c r="F621" s="66" t="s">
        <v>526</v>
      </c>
      <c r="G621" s="70">
        <v>0</v>
      </c>
      <c r="H621" s="70">
        <v>0</v>
      </c>
      <c r="I621" s="66" t="s">
        <v>2780</v>
      </c>
      <c r="J621" s="66" t="s">
        <v>1598</v>
      </c>
      <c r="K621" s="67" t="s">
        <v>4544</v>
      </c>
      <c r="L621" s="68"/>
      <c r="M621" s="64" t="s">
        <v>3350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4" t="s">
        <v>2489</v>
      </c>
      <c r="U621" s="72" t="s">
        <v>2489</v>
      </c>
      <c r="V621" s="72" t="s">
        <v>2489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4456</v>
      </c>
      <c r="D622" s="60" t="s">
        <v>3351</v>
      </c>
      <c r="E622" s="66" t="s">
        <v>527</v>
      </c>
      <c r="F622" s="66" t="s">
        <v>527</v>
      </c>
      <c r="G622" s="70">
        <v>0</v>
      </c>
      <c r="H622" s="70">
        <v>0</v>
      </c>
      <c r="I622" s="66" t="s">
        <v>2780</v>
      </c>
      <c r="J622" s="66" t="s">
        <v>1598</v>
      </c>
      <c r="K622" s="67" t="s">
        <v>4544</v>
      </c>
      <c r="L622" s="68"/>
      <c r="M622" s="64" t="s">
        <v>3351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4" t="s">
        <v>2489</v>
      </c>
      <c r="U622" s="72" t="s">
        <v>2489</v>
      </c>
      <c r="V622" s="72" t="s">
        <v>2489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4456</v>
      </c>
      <c r="D623" s="60" t="s">
        <v>3352</v>
      </c>
      <c r="E623" s="66" t="s">
        <v>528</v>
      </c>
      <c r="F623" s="66" t="s">
        <v>528</v>
      </c>
      <c r="G623" s="70">
        <v>0</v>
      </c>
      <c r="H623" s="70">
        <v>0</v>
      </c>
      <c r="I623" s="66" t="s">
        <v>2780</v>
      </c>
      <c r="J623" s="66" t="s">
        <v>1598</v>
      </c>
      <c r="K623" s="67" t="s">
        <v>4544</v>
      </c>
      <c r="L623" s="68"/>
      <c r="M623" s="64" t="s">
        <v>3352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4" t="s">
        <v>2489</v>
      </c>
      <c r="U623" s="72" t="s">
        <v>2489</v>
      </c>
      <c r="V623" s="72" t="s">
        <v>2489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4456</v>
      </c>
      <c r="D624" s="60" t="s">
        <v>3353</v>
      </c>
      <c r="E624" s="66" t="s">
        <v>529</v>
      </c>
      <c r="F624" s="66" t="s">
        <v>529</v>
      </c>
      <c r="G624" s="70">
        <v>0</v>
      </c>
      <c r="H624" s="70">
        <v>0</v>
      </c>
      <c r="I624" s="66" t="s">
        <v>2780</v>
      </c>
      <c r="J624" s="66" t="s">
        <v>1598</v>
      </c>
      <c r="K624" s="67" t="s">
        <v>4544</v>
      </c>
      <c r="L624" s="68"/>
      <c r="M624" s="64" t="s">
        <v>3353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4" t="s">
        <v>2489</v>
      </c>
      <c r="U624" s="72" t="s">
        <v>2489</v>
      </c>
      <c r="V624" s="72" t="s">
        <v>2489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4456</v>
      </c>
      <c r="D625" s="60" t="s">
        <v>3354</v>
      </c>
      <c r="E625" s="66" t="s">
        <v>58</v>
      </c>
      <c r="F625" s="66" t="s">
        <v>58</v>
      </c>
      <c r="G625" s="70">
        <v>0</v>
      </c>
      <c r="H625" s="70">
        <v>0</v>
      </c>
      <c r="I625" s="66" t="s">
        <v>2780</v>
      </c>
      <c r="J625" s="66" t="s">
        <v>1598</v>
      </c>
      <c r="K625" s="67" t="s">
        <v>4544</v>
      </c>
      <c r="L625" s="68"/>
      <c r="M625" s="64" t="s">
        <v>3354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4" t="s">
        <v>2489</v>
      </c>
      <c r="U625" s="72" t="s">
        <v>2489</v>
      </c>
      <c r="V625" s="72" t="s">
        <v>2489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4456</v>
      </c>
      <c r="D626" s="60" t="s">
        <v>3355</v>
      </c>
      <c r="E626" s="66" t="s">
        <v>530</v>
      </c>
      <c r="F626" s="66" t="s">
        <v>530</v>
      </c>
      <c r="G626" s="70">
        <v>0</v>
      </c>
      <c r="H626" s="70">
        <v>0</v>
      </c>
      <c r="I626" s="66" t="s">
        <v>2780</v>
      </c>
      <c r="J626" s="66" t="s">
        <v>1598</v>
      </c>
      <c r="K626" s="67" t="s">
        <v>4544</v>
      </c>
      <c r="L626" s="68"/>
      <c r="M626" s="64" t="s">
        <v>3355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4" t="s">
        <v>2489</v>
      </c>
      <c r="U626" s="72" t="s">
        <v>2489</v>
      </c>
      <c r="V626" s="72" t="s">
        <v>2489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4456</v>
      </c>
      <c r="D627" s="60" t="s">
        <v>3356</v>
      </c>
      <c r="E627" s="66" t="s">
        <v>531</v>
      </c>
      <c r="F627" s="66" t="s">
        <v>531</v>
      </c>
      <c r="G627" s="70">
        <v>0</v>
      </c>
      <c r="H627" s="70">
        <v>0</v>
      </c>
      <c r="I627" s="66" t="s">
        <v>2780</v>
      </c>
      <c r="J627" s="66" t="s">
        <v>1598</v>
      </c>
      <c r="K627" s="67" t="s">
        <v>4544</v>
      </c>
      <c r="L627" s="68"/>
      <c r="M627" s="64" t="s">
        <v>3356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4" t="s">
        <v>2489</v>
      </c>
      <c r="U627" s="72" t="s">
        <v>2489</v>
      </c>
      <c r="V627" s="72" t="s">
        <v>2489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4456</v>
      </c>
      <c r="D628" s="60" t="s">
        <v>3357</v>
      </c>
      <c r="E628" s="66" t="s">
        <v>532</v>
      </c>
      <c r="F628" s="66" t="s">
        <v>532</v>
      </c>
      <c r="G628" s="70">
        <v>0</v>
      </c>
      <c r="H628" s="70">
        <v>0</v>
      </c>
      <c r="I628" s="66" t="s">
        <v>2780</v>
      </c>
      <c r="J628" s="66" t="s">
        <v>1598</v>
      </c>
      <c r="K628" s="67" t="s">
        <v>4544</v>
      </c>
      <c r="L628" s="68"/>
      <c r="M628" s="64" t="s">
        <v>3357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4" t="s">
        <v>2489</v>
      </c>
      <c r="U628" s="72" t="s">
        <v>2489</v>
      </c>
      <c r="V628" s="72" t="s">
        <v>2489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4456</v>
      </c>
      <c r="D629" s="60" t="s">
        <v>3358</v>
      </c>
      <c r="E629" s="66" t="s">
        <v>533</v>
      </c>
      <c r="F629" s="66" t="s">
        <v>533</v>
      </c>
      <c r="G629" s="70">
        <v>0</v>
      </c>
      <c r="H629" s="70">
        <v>0</v>
      </c>
      <c r="I629" s="66" t="s">
        <v>2780</v>
      </c>
      <c r="J629" s="66" t="s">
        <v>1598</v>
      </c>
      <c r="K629" s="67" t="s">
        <v>4544</v>
      </c>
      <c r="L629" s="68"/>
      <c r="M629" s="64" t="s">
        <v>3358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4" t="s">
        <v>2489</v>
      </c>
      <c r="U629" s="72" t="s">
        <v>2489</v>
      </c>
      <c r="V629" s="72" t="s">
        <v>2489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4456</v>
      </c>
      <c r="D630" s="60" t="s">
        <v>3359</v>
      </c>
      <c r="E630" s="66" t="s">
        <v>534</v>
      </c>
      <c r="F630" s="66" t="s">
        <v>534</v>
      </c>
      <c r="G630" s="70">
        <v>0</v>
      </c>
      <c r="H630" s="70">
        <v>0</v>
      </c>
      <c r="I630" s="66" t="s">
        <v>2780</v>
      </c>
      <c r="J630" s="66" t="s">
        <v>1598</v>
      </c>
      <c r="K630" s="67" t="s">
        <v>4544</v>
      </c>
      <c r="L630" s="68"/>
      <c r="M630" s="64" t="s">
        <v>3359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4" t="s">
        <v>2489</v>
      </c>
      <c r="U630" s="72" t="s">
        <v>2489</v>
      </c>
      <c r="V630" s="72" t="s">
        <v>2489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4456</v>
      </c>
      <c r="D631" s="60" t="s">
        <v>3360</v>
      </c>
      <c r="E631" s="66" t="s">
        <v>535</v>
      </c>
      <c r="F631" s="66" t="s">
        <v>535</v>
      </c>
      <c r="G631" s="70">
        <v>0</v>
      </c>
      <c r="H631" s="70">
        <v>0</v>
      </c>
      <c r="I631" s="66" t="s">
        <v>2780</v>
      </c>
      <c r="J631" s="66" t="s">
        <v>1598</v>
      </c>
      <c r="K631" s="67" t="s">
        <v>4544</v>
      </c>
      <c r="L631" s="68"/>
      <c r="M631" s="64" t="s">
        <v>3360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4" t="s">
        <v>2489</v>
      </c>
      <c r="U631" s="72" t="s">
        <v>2489</v>
      </c>
      <c r="V631" s="72" t="s">
        <v>2489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4456</v>
      </c>
      <c r="D632" s="60" t="s">
        <v>3361</v>
      </c>
      <c r="E632" s="66" t="s">
        <v>536</v>
      </c>
      <c r="F632" s="66" t="s">
        <v>536</v>
      </c>
      <c r="G632" s="70">
        <v>0</v>
      </c>
      <c r="H632" s="70">
        <v>0</v>
      </c>
      <c r="I632" s="66" t="s">
        <v>2780</v>
      </c>
      <c r="J632" s="66" t="s">
        <v>1598</v>
      </c>
      <c r="K632" s="67" t="s">
        <v>4544</v>
      </c>
      <c r="L632" s="68"/>
      <c r="M632" s="64" t="s">
        <v>3361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4" t="s">
        <v>2489</v>
      </c>
      <c r="U632" s="72" t="s">
        <v>2489</v>
      </c>
      <c r="V632" s="72" t="s">
        <v>2489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4456</v>
      </c>
      <c r="D633" s="60" t="s">
        <v>3362</v>
      </c>
      <c r="E633" s="66" t="s">
        <v>537</v>
      </c>
      <c r="F633" s="66" t="s">
        <v>537</v>
      </c>
      <c r="G633" s="70">
        <v>0</v>
      </c>
      <c r="H633" s="70">
        <v>0</v>
      </c>
      <c r="I633" s="66" t="s">
        <v>2780</v>
      </c>
      <c r="J633" s="66" t="s">
        <v>1598</v>
      </c>
      <c r="K633" s="67" t="s">
        <v>4544</v>
      </c>
      <c r="L633" s="68"/>
      <c r="M633" s="64" t="s">
        <v>3362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4" t="s">
        <v>2489</v>
      </c>
      <c r="U633" s="72" t="s">
        <v>2489</v>
      </c>
      <c r="V633" s="72" t="s">
        <v>2489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4456</v>
      </c>
      <c r="D634" s="60" t="s">
        <v>3363</v>
      </c>
      <c r="E634" s="66" t="s">
        <v>539</v>
      </c>
      <c r="F634" s="66" t="s">
        <v>538</v>
      </c>
      <c r="G634" s="70">
        <v>0</v>
      </c>
      <c r="H634" s="70">
        <v>0</v>
      </c>
      <c r="I634" s="66" t="s">
        <v>1</v>
      </c>
      <c r="J634" s="66" t="s">
        <v>1598</v>
      </c>
      <c r="K634" s="67" t="s">
        <v>4544</v>
      </c>
      <c r="L634" s="68"/>
      <c r="M634" s="64" t="s">
        <v>3363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4" t="s">
        <v>2489</v>
      </c>
      <c r="U634" s="72" t="s">
        <v>2489</v>
      </c>
      <c r="V634" s="72" t="s">
        <v>2489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4455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28</v>
      </c>
      <c r="J635" s="117" t="s">
        <v>1598</v>
      </c>
      <c r="K635" s="118" t="s">
        <v>4544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189</v>
      </c>
      <c r="T635" s="113" t="s">
        <v>2489</v>
      </c>
      <c r="U635" s="120" t="s">
        <v>2489</v>
      </c>
      <c r="V635" s="120" t="s">
        <v>2489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4456</v>
      </c>
      <c r="D636" s="60" t="s">
        <v>3364</v>
      </c>
      <c r="E636" s="66" t="s">
        <v>539</v>
      </c>
      <c r="F636" s="66" t="s">
        <v>540</v>
      </c>
      <c r="G636" s="70">
        <v>0</v>
      </c>
      <c r="H636" s="70">
        <v>0</v>
      </c>
      <c r="I636" s="66" t="s">
        <v>1</v>
      </c>
      <c r="J636" s="66" t="s">
        <v>1598</v>
      </c>
      <c r="K636" s="67" t="s">
        <v>4544</v>
      </c>
      <c r="L636" s="68"/>
      <c r="M636" s="64" t="s">
        <v>3364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4" t="s">
        <v>2489</v>
      </c>
      <c r="U636" s="72" t="s">
        <v>2489</v>
      </c>
      <c r="V636" s="72" t="s">
        <v>2489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4456</v>
      </c>
      <c r="D637" s="60" t="s">
        <v>3365</v>
      </c>
      <c r="E637" s="66" t="s">
        <v>539</v>
      </c>
      <c r="F637" s="66" t="s">
        <v>541</v>
      </c>
      <c r="G637" s="70">
        <v>0</v>
      </c>
      <c r="H637" s="70">
        <v>0</v>
      </c>
      <c r="I637" s="66" t="s">
        <v>1</v>
      </c>
      <c r="J637" s="66" t="s">
        <v>1598</v>
      </c>
      <c r="K637" s="67" t="s">
        <v>4544</v>
      </c>
      <c r="L637" s="68"/>
      <c r="M637" s="64" t="s">
        <v>3365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4" t="s">
        <v>2489</v>
      </c>
      <c r="U637" s="72" t="s">
        <v>2489</v>
      </c>
      <c r="V637" s="72" t="s">
        <v>2489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4456</v>
      </c>
      <c r="D638" s="60" t="s">
        <v>3366</v>
      </c>
      <c r="E638" s="66" t="s">
        <v>539</v>
      </c>
      <c r="F638" s="66" t="s">
        <v>542</v>
      </c>
      <c r="G638" s="70">
        <v>0</v>
      </c>
      <c r="H638" s="70">
        <v>0</v>
      </c>
      <c r="I638" s="66" t="s">
        <v>1</v>
      </c>
      <c r="J638" s="66" t="s">
        <v>1598</v>
      </c>
      <c r="K638" s="67" t="s">
        <v>4544</v>
      </c>
      <c r="L638" s="68"/>
      <c r="M638" s="64" t="s">
        <v>3366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4" t="s">
        <v>2489</v>
      </c>
      <c r="U638" s="72" t="s">
        <v>2489</v>
      </c>
      <c r="V638" s="72" t="s">
        <v>2489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4456</v>
      </c>
      <c r="D639" s="60" t="s">
        <v>3367</v>
      </c>
      <c r="E639" s="66" t="s">
        <v>539</v>
      </c>
      <c r="F639" s="66" t="s">
        <v>543</v>
      </c>
      <c r="G639" s="70">
        <v>0</v>
      </c>
      <c r="H639" s="70">
        <v>0</v>
      </c>
      <c r="I639" s="66" t="s">
        <v>1</v>
      </c>
      <c r="J639" s="66" t="s">
        <v>1598</v>
      </c>
      <c r="K639" s="67" t="s">
        <v>4544</v>
      </c>
      <c r="L639" s="68"/>
      <c r="M639" s="64" t="s">
        <v>3367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4" t="s">
        <v>2489</v>
      </c>
      <c r="U639" s="72" t="s">
        <v>2489</v>
      </c>
      <c r="V639" s="72" t="s">
        <v>2489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4455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28</v>
      </c>
      <c r="J640" s="117" t="s">
        <v>1598</v>
      </c>
      <c r="K640" s="118" t="s">
        <v>4544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189</v>
      </c>
      <c r="T640" s="113" t="s">
        <v>2489</v>
      </c>
      <c r="U640" s="120" t="s">
        <v>2489</v>
      </c>
      <c r="V640" s="120" t="s">
        <v>2489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4456</v>
      </c>
      <c r="D641" s="60" t="s">
        <v>3368</v>
      </c>
      <c r="E641" s="66" t="s">
        <v>539</v>
      </c>
      <c r="F641" s="66" t="s">
        <v>544</v>
      </c>
      <c r="G641" s="70">
        <v>0</v>
      </c>
      <c r="H641" s="70">
        <v>0</v>
      </c>
      <c r="I641" s="66" t="s">
        <v>1</v>
      </c>
      <c r="J641" s="66" t="s">
        <v>1598</v>
      </c>
      <c r="K641" s="67" t="s">
        <v>4544</v>
      </c>
      <c r="L641" s="68"/>
      <c r="M641" s="64" t="s">
        <v>3368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4" t="s">
        <v>2489</v>
      </c>
      <c r="U641" s="72" t="s">
        <v>2489</v>
      </c>
      <c r="V641" s="72" t="s">
        <v>2489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4456</v>
      </c>
      <c r="D642" s="60" t="s">
        <v>3369</v>
      </c>
      <c r="E642" s="66" t="s">
        <v>539</v>
      </c>
      <c r="F642" s="66" t="s">
        <v>545</v>
      </c>
      <c r="G642" s="75">
        <v>0</v>
      </c>
      <c r="H642" s="75">
        <v>0</v>
      </c>
      <c r="I642" s="66" t="s">
        <v>1</v>
      </c>
      <c r="J642" s="66" t="s">
        <v>1598</v>
      </c>
      <c r="K642" s="67" t="s">
        <v>4544</v>
      </c>
      <c r="L642" s="68"/>
      <c r="M642" s="64" t="s">
        <v>3369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4" t="s">
        <v>2489</v>
      </c>
      <c r="U642" s="72" t="s">
        <v>2489</v>
      </c>
      <c r="V642" s="72" t="s">
        <v>2489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4455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1598</v>
      </c>
      <c r="K643" s="118" t="s">
        <v>4544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189</v>
      </c>
      <c r="T643" s="113" t="s">
        <v>2489</v>
      </c>
      <c r="U643" s="120" t="s">
        <v>2489</v>
      </c>
      <c r="V643" s="120" t="s">
        <v>2489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4456</v>
      </c>
      <c r="D644" s="60" t="s">
        <v>3370</v>
      </c>
      <c r="E644" s="66" t="s">
        <v>539</v>
      </c>
      <c r="F644" s="66" t="s">
        <v>546</v>
      </c>
      <c r="G644" s="70">
        <v>0</v>
      </c>
      <c r="H644" s="70">
        <v>0</v>
      </c>
      <c r="I644" s="66" t="s">
        <v>1</v>
      </c>
      <c r="J644" s="66" t="s">
        <v>1598</v>
      </c>
      <c r="K644" s="67" t="s">
        <v>4544</v>
      </c>
      <c r="L644" s="68"/>
      <c r="M644" s="64" t="s">
        <v>3370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4" t="s">
        <v>2489</v>
      </c>
      <c r="U644" s="72" t="s">
        <v>2489</v>
      </c>
      <c r="V644" s="72" t="s">
        <v>2489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4456</v>
      </c>
      <c r="D645" s="60" t="s">
        <v>3371</v>
      </c>
      <c r="E645" s="66" t="s">
        <v>539</v>
      </c>
      <c r="F645" s="66" t="s">
        <v>547</v>
      </c>
      <c r="G645" s="70">
        <v>0</v>
      </c>
      <c r="H645" s="70">
        <v>0</v>
      </c>
      <c r="I645" s="66" t="s">
        <v>1</v>
      </c>
      <c r="J645" s="66" t="s">
        <v>1598</v>
      </c>
      <c r="K645" s="67" t="s">
        <v>4544</v>
      </c>
      <c r="L645" s="68"/>
      <c r="M645" s="64" t="s">
        <v>3371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4" t="s">
        <v>2489</v>
      </c>
      <c r="U645" s="72" t="s">
        <v>2489</v>
      </c>
      <c r="V645" s="72" t="s">
        <v>2489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4455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28</v>
      </c>
      <c r="J646" s="117" t="s">
        <v>1598</v>
      </c>
      <c r="K646" s="118" t="s">
        <v>4544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189</v>
      </c>
      <c r="T646" s="113" t="s">
        <v>2489</v>
      </c>
      <c r="U646" s="120" t="s">
        <v>2489</v>
      </c>
      <c r="V646" s="120" t="s">
        <v>2489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4455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28</v>
      </c>
      <c r="J647" s="117" t="s">
        <v>1598</v>
      </c>
      <c r="K647" s="118" t="s">
        <v>4544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189</v>
      </c>
      <c r="T647" s="113" t="s">
        <v>2489</v>
      </c>
      <c r="U647" s="120" t="s">
        <v>2489</v>
      </c>
      <c r="V647" s="120" t="s">
        <v>2489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4456</v>
      </c>
      <c r="D648" s="60" t="s">
        <v>3372</v>
      </c>
      <c r="E648" s="66" t="s">
        <v>539</v>
      </c>
      <c r="F648" s="66" t="s">
        <v>548</v>
      </c>
      <c r="G648" s="70">
        <v>0</v>
      </c>
      <c r="H648" s="70">
        <v>0</v>
      </c>
      <c r="I648" s="66" t="s">
        <v>1</v>
      </c>
      <c r="J648" s="66" t="s">
        <v>1598</v>
      </c>
      <c r="K648" s="67" t="s">
        <v>4544</v>
      </c>
      <c r="L648" s="68"/>
      <c r="M648" s="64" t="s">
        <v>3372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4" t="s">
        <v>2489</v>
      </c>
      <c r="U648" s="72" t="s">
        <v>2489</v>
      </c>
      <c r="V648" s="72" t="s">
        <v>2489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4456</v>
      </c>
      <c r="D649" s="60" t="s">
        <v>3373</v>
      </c>
      <c r="E649" s="66" t="s">
        <v>539</v>
      </c>
      <c r="F649" s="66" t="s">
        <v>549</v>
      </c>
      <c r="G649" s="70">
        <v>0</v>
      </c>
      <c r="H649" s="70">
        <v>0</v>
      </c>
      <c r="I649" s="66" t="s">
        <v>1</v>
      </c>
      <c r="J649" s="66" t="s">
        <v>1598</v>
      </c>
      <c r="K649" s="67" t="s">
        <v>4544</v>
      </c>
      <c r="L649" s="68"/>
      <c r="M649" s="64" t="s">
        <v>3373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4" t="s">
        <v>2489</v>
      </c>
      <c r="U649" s="72" t="s">
        <v>2489</v>
      </c>
      <c r="V649" s="72" t="s">
        <v>2489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4456</v>
      </c>
      <c r="D650" s="60" t="s">
        <v>3374</v>
      </c>
      <c r="E650" s="66" t="s">
        <v>539</v>
      </c>
      <c r="F650" s="66" t="s">
        <v>550</v>
      </c>
      <c r="G650" s="70">
        <v>0</v>
      </c>
      <c r="H650" s="70">
        <v>0</v>
      </c>
      <c r="I650" s="66" t="s">
        <v>1</v>
      </c>
      <c r="J650" s="66" t="s">
        <v>1598</v>
      </c>
      <c r="K650" s="67" t="s">
        <v>4544</v>
      </c>
      <c r="L650" s="68"/>
      <c r="M650" s="64" t="s">
        <v>3374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4" t="s">
        <v>2489</v>
      </c>
      <c r="U650" s="72" t="s">
        <v>2489</v>
      </c>
      <c r="V650" s="72" t="s">
        <v>2489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4456</v>
      </c>
      <c r="D651" s="60" t="s">
        <v>3375</v>
      </c>
      <c r="E651" s="66" t="s">
        <v>539</v>
      </c>
      <c r="F651" s="66" t="s">
        <v>551</v>
      </c>
      <c r="G651" s="70">
        <v>0</v>
      </c>
      <c r="H651" s="70">
        <v>0</v>
      </c>
      <c r="I651" s="66" t="s">
        <v>1</v>
      </c>
      <c r="J651" s="66" t="s">
        <v>1598</v>
      </c>
      <c r="K651" s="67" t="s">
        <v>4544</v>
      </c>
      <c r="L651" s="68"/>
      <c r="M651" s="64" t="s">
        <v>3375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4" t="s">
        <v>2489</v>
      </c>
      <c r="U651" s="72" t="s">
        <v>2489</v>
      </c>
      <c r="V651" s="72" t="s">
        <v>2489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4456</v>
      </c>
      <c r="D652" s="60" t="s">
        <v>3376</v>
      </c>
      <c r="E652" s="66" t="s">
        <v>539</v>
      </c>
      <c r="F652" s="66" t="s">
        <v>552</v>
      </c>
      <c r="G652" s="70">
        <v>0</v>
      </c>
      <c r="H652" s="70">
        <v>0</v>
      </c>
      <c r="I652" s="66" t="s">
        <v>1</v>
      </c>
      <c r="J652" s="66" t="s">
        <v>1598</v>
      </c>
      <c r="K652" s="67" t="s">
        <v>4544</v>
      </c>
      <c r="L652" s="68"/>
      <c r="M652" s="64" t="s">
        <v>3376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4" t="s">
        <v>2489</v>
      </c>
      <c r="U652" s="72" t="s">
        <v>2489</v>
      </c>
      <c r="V652" s="72" t="s">
        <v>2489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4456</v>
      </c>
      <c r="D653" s="60" t="s">
        <v>3377</v>
      </c>
      <c r="E653" s="66" t="s">
        <v>539</v>
      </c>
      <c r="F653" s="66" t="s">
        <v>553</v>
      </c>
      <c r="G653" s="70">
        <v>0</v>
      </c>
      <c r="H653" s="70">
        <v>0</v>
      </c>
      <c r="I653" s="66" t="s">
        <v>1</v>
      </c>
      <c r="J653" s="66" t="s">
        <v>1598</v>
      </c>
      <c r="K653" s="67" t="s">
        <v>4544</v>
      </c>
      <c r="L653" s="68"/>
      <c r="M653" s="64" t="s">
        <v>3377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4" t="s">
        <v>2489</v>
      </c>
      <c r="U653" s="72" t="s">
        <v>2489</v>
      </c>
      <c r="V653" s="72" t="s">
        <v>2489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4456</v>
      </c>
      <c r="D654" s="60" t="s">
        <v>3378</v>
      </c>
      <c r="E654" s="66" t="s">
        <v>539</v>
      </c>
      <c r="F654" s="66" t="s">
        <v>554</v>
      </c>
      <c r="G654" s="75">
        <v>0</v>
      </c>
      <c r="H654" s="75">
        <v>0</v>
      </c>
      <c r="I654" s="66" t="s">
        <v>1</v>
      </c>
      <c r="J654" s="66" t="s">
        <v>1598</v>
      </c>
      <c r="K654" s="67" t="s">
        <v>4544</v>
      </c>
      <c r="L654" s="68"/>
      <c r="M654" s="64" t="s">
        <v>3378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4" t="s">
        <v>2489</v>
      </c>
      <c r="U654" s="72" t="s">
        <v>2489</v>
      </c>
      <c r="V654" s="72" t="s">
        <v>2489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4455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28</v>
      </c>
      <c r="J655" s="117" t="s">
        <v>1598</v>
      </c>
      <c r="K655" s="118" t="s">
        <v>4544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189</v>
      </c>
      <c r="T655" s="113" t="s">
        <v>2489</v>
      </c>
      <c r="U655" s="120" t="s">
        <v>2489</v>
      </c>
      <c r="V655" s="120" t="s">
        <v>2489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4456</v>
      </c>
      <c r="D656" s="60" t="s">
        <v>2251</v>
      </c>
      <c r="E656" s="66" t="s">
        <v>539</v>
      </c>
      <c r="F656" s="66" t="s">
        <v>555</v>
      </c>
      <c r="G656" s="70">
        <v>0</v>
      </c>
      <c r="H656" s="70">
        <v>0</v>
      </c>
      <c r="I656" s="66" t="s">
        <v>1</v>
      </c>
      <c r="J656" s="66" t="s">
        <v>1598</v>
      </c>
      <c r="K656" s="67" t="s">
        <v>4544</v>
      </c>
      <c r="L656" s="68"/>
      <c r="M656" s="64" t="s">
        <v>2251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4" t="s">
        <v>2489</v>
      </c>
      <c r="U656" s="72" t="s">
        <v>2489</v>
      </c>
      <c r="V656" s="72" t="s">
        <v>2489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4456</v>
      </c>
      <c r="D657" s="60" t="s">
        <v>3379</v>
      </c>
      <c r="E657" s="66" t="s">
        <v>539</v>
      </c>
      <c r="F657" s="66" t="s">
        <v>556</v>
      </c>
      <c r="G657" s="70">
        <v>0</v>
      </c>
      <c r="H657" s="70">
        <v>0</v>
      </c>
      <c r="I657" s="66" t="s">
        <v>1</v>
      </c>
      <c r="J657" s="66" t="s">
        <v>1598</v>
      </c>
      <c r="K657" s="67" t="s">
        <v>4544</v>
      </c>
      <c r="L657" s="68"/>
      <c r="M657" s="64" t="s">
        <v>3379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4" t="s">
        <v>2489</v>
      </c>
      <c r="U657" s="72" t="s">
        <v>2489</v>
      </c>
      <c r="V657" s="72" t="s">
        <v>2489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4456</v>
      </c>
      <c r="D658" s="60" t="s">
        <v>2253</v>
      </c>
      <c r="E658" s="66" t="s">
        <v>539</v>
      </c>
      <c r="F658" s="66" t="s">
        <v>557</v>
      </c>
      <c r="G658" s="70">
        <v>0</v>
      </c>
      <c r="H658" s="70">
        <v>0</v>
      </c>
      <c r="I658" s="66" t="s">
        <v>1</v>
      </c>
      <c r="J658" s="66" t="s">
        <v>1598</v>
      </c>
      <c r="K658" s="67" t="s">
        <v>4544</v>
      </c>
      <c r="L658" s="68"/>
      <c r="M658" s="64" t="s">
        <v>2253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4" t="s">
        <v>2489</v>
      </c>
      <c r="U658" s="72" t="s">
        <v>2489</v>
      </c>
      <c r="V658" s="72" t="s">
        <v>2489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4455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28</v>
      </c>
      <c r="J659" s="117" t="s">
        <v>1598</v>
      </c>
      <c r="K659" s="118" t="s">
        <v>4544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189</v>
      </c>
      <c r="T659" s="113" t="s">
        <v>2489</v>
      </c>
      <c r="U659" s="120" t="s">
        <v>2489</v>
      </c>
      <c r="V659" s="120" t="s">
        <v>2489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4456</v>
      </c>
      <c r="D660" s="60" t="s">
        <v>3380</v>
      </c>
      <c r="E660" s="66" t="s">
        <v>539</v>
      </c>
      <c r="F660" s="66" t="s">
        <v>558</v>
      </c>
      <c r="G660" s="70">
        <v>0</v>
      </c>
      <c r="H660" s="70">
        <v>0</v>
      </c>
      <c r="I660" s="66" t="s">
        <v>1</v>
      </c>
      <c r="J660" s="66" t="s">
        <v>1598</v>
      </c>
      <c r="K660" s="67" t="s">
        <v>4544</v>
      </c>
      <c r="L660" s="68"/>
      <c r="M660" s="64" t="s">
        <v>3380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4" t="s">
        <v>2489</v>
      </c>
      <c r="U660" s="72" t="s">
        <v>2489</v>
      </c>
      <c r="V660" s="72" t="s">
        <v>2489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4456</v>
      </c>
      <c r="D661" s="60" t="s">
        <v>3381</v>
      </c>
      <c r="E661" s="66" t="s">
        <v>539</v>
      </c>
      <c r="F661" s="66" t="s">
        <v>559</v>
      </c>
      <c r="G661" s="70">
        <v>0</v>
      </c>
      <c r="H661" s="70">
        <v>0</v>
      </c>
      <c r="I661" s="66" t="s">
        <v>1</v>
      </c>
      <c r="J661" s="66" t="s">
        <v>1598</v>
      </c>
      <c r="K661" s="67" t="s">
        <v>4544</v>
      </c>
      <c r="L661" s="68"/>
      <c r="M661" s="64" t="s">
        <v>3381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4" t="s">
        <v>2489</v>
      </c>
      <c r="U661" s="72" t="s">
        <v>2489</v>
      </c>
      <c r="V661" s="72" t="s">
        <v>2489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4455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28</v>
      </c>
      <c r="J662" s="117" t="s">
        <v>1598</v>
      </c>
      <c r="K662" s="118" t="s">
        <v>4544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189</v>
      </c>
      <c r="T662" s="113" t="s">
        <v>2489</v>
      </c>
      <c r="U662" s="120" t="s">
        <v>2489</v>
      </c>
      <c r="V662" s="120" t="s">
        <v>2489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4456</v>
      </c>
      <c r="D663" s="60" t="s">
        <v>3382</v>
      </c>
      <c r="E663" s="66" t="s">
        <v>539</v>
      </c>
      <c r="F663" s="66" t="s">
        <v>560</v>
      </c>
      <c r="G663" s="70">
        <v>0</v>
      </c>
      <c r="H663" s="70">
        <v>0</v>
      </c>
      <c r="I663" s="66" t="s">
        <v>1</v>
      </c>
      <c r="J663" s="66" t="s">
        <v>1598</v>
      </c>
      <c r="K663" s="67" t="s">
        <v>4544</v>
      </c>
      <c r="L663" s="68"/>
      <c r="M663" s="64" t="s">
        <v>3382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4" t="s">
        <v>2489</v>
      </c>
      <c r="U663" s="72" t="s">
        <v>2489</v>
      </c>
      <c r="V663" s="72" t="s">
        <v>2489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4455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28</v>
      </c>
      <c r="J664" s="117" t="s">
        <v>1598</v>
      </c>
      <c r="K664" s="118" t="s">
        <v>4544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189</v>
      </c>
      <c r="T664" s="113" t="s">
        <v>2489</v>
      </c>
      <c r="U664" s="120" t="s">
        <v>2489</v>
      </c>
      <c r="V664" s="120" t="s">
        <v>2489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4456</v>
      </c>
      <c r="D665" s="60" t="s">
        <v>3383</v>
      </c>
      <c r="E665" s="66" t="s">
        <v>539</v>
      </c>
      <c r="F665" s="66" t="s">
        <v>441</v>
      </c>
      <c r="G665" s="70">
        <v>0</v>
      </c>
      <c r="H665" s="70">
        <v>0</v>
      </c>
      <c r="I665" s="66" t="s">
        <v>1</v>
      </c>
      <c r="J665" s="66" t="s">
        <v>1598</v>
      </c>
      <c r="K665" s="67" t="s">
        <v>4544</v>
      </c>
      <c r="L665" s="68"/>
      <c r="M665" s="64" t="s">
        <v>3383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4" t="s">
        <v>2489</v>
      </c>
      <c r="U665" s="72" t="s">
        <v>2489</v>
      </c>
      <c r="V665" s="72" t="s">
        <v>2489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4456</v>
      </c>
      <c r="D666" s="60" t="s">
        <v>3384</v>
      </c>
      <c r="E666" s="66" t="s">
        <v>539</v>
      </c>
      <c r="F666" s="66" t="s">
        <v>561</v>
      </c>
      <c r="G666" s="70">
        <v>0</v>
      </c>
      <c r="H666" s="70">
        <v>0</v>
      </c>
      <c r="I666" s="66" t="s">
        <v>1</v>
      </c>
      <c r="J666" s="66" t="s">
        <v>1598</v>
      </c>
      <c r="K666" s="67" t="s">
        <v>4544</v>
      </c>
      <c r="L666" s="68"/>
      <c r="M666" s="64" t="s">
        <v>3384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4" t="s">
        <v>2489</v>
      </c>
      <c r="U666" s="72" t="s">
        <v>2489</v>
      </c>
      <c r="V666" s="72" t="s">
        <v>2489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4456</v>
      </c>
      <c r="D667" s="60" t="s">
        <v>3385</v>
      </c>
      <c r="E667" s="66" t="s">
        <v>539</v>
      </c>
      <c r="F667" s="66" t="s">
        <v>562</v>
      </c>
      <c r="G667" s="70">
        <v>0</v>
      </c>
      <c r="H667" s="70">
        <v>0</v>
      </c>
      <c r="I667" s="66" t="s">
        <v>1</v>
      </c>
      <c r="J667" s="66" t="s">
        <v>1598</v>
      </c>
      <c r="K667" s="67" t="s">
        <v>4544</v>
      </c>
      <c r="L667" s="68"/>
      <c r="M667" s="64" t="s">
        <v>3385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4" t="s">
        <v>2489</v>
      </c>
      <c r="U667" s="72" t="s">
        <v>2489</v>
      </c>
      <c r="V667" s="72" t="s">
        <v>2489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4456</v>
      </c>
      <c r="D668" s="60" t="s">
        <v>3386</v>
      </c>
      <c r="E668" s="66" t="s">
        <v>539</v>
      </c>
      <c r="F668" s="66" t="s">
        <v>563</v>
      </c>
      <c r="G668" s="70">
        <v>0</v>
      </c>
      <c r="H668" s="70">
        <v>0</v>
      </c>
      <c r="I668" s="66" t="s">
        <v>1</v>
      </c>
      <c r="J668" s="66" t="s">
        <v>1598</v>
      </c>
      <c r="K668" s="67" t="s">
        <v>4544</v>
      </c>
      <c r="L668" s="68"/>
      <c r="M668" s="64" t="s">
        <v>3386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4" t="s">
        <v>2489</v>
      </c>
      <c r="U668" s="72" t="s">
        <v>2489</v>
      </c>
      <c r="V668" s="72" t="s">
        <v>2489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4455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28</v>
      </c>
      <c r="J669" s="117" t="s">
        <v>1598</v>
      </c>
      <c r="K669" s="118" t="s">
        <v>4544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189</v>
      </c>
      <c r="T669" s="113" t="s">
        <v>2489</v>
      </c>
      <c r="U669" s="120" t="s">
        <v>2489</v>
      </c>
      <c r="V669" s="120" t="s">
        <v>2489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4456</v>
      </c>
      <c r="D670" s="60" t="s">
        <v>3387</v>
      </c>
      <c r="E670" s="66" t="s">
        <v>539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1598</v>
      </c>
      <c r="K670" s="67" t="s">
        <v>4544</v>
      </c>
      <c r="L670" s="68"/>
      <c r="M670" s="64" t="s">
        <v>3387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4" t="s">
        <v>2489</v>
      </c>
      <c r="U670" s="72" t="s">
        <v>2489</v>
      </c>
      <c r="V670" s="72" t="s">
        <v>2489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4456</v>
      </c>
      <c r="D671" s="60" t="s">
        <v>3388</v>
      </c>
      <c r="E671" s="66" t="s">
        <v>539</v>
      </c>
      <c r="F671" s="66" t="s">
        <v>564</v>
      </c>
      <c r="G671" s="70">
        <v>0</v>
      </c>
      <c r="H671" s="70">
        <v>0</v>
      </c>
      <c r="I671" s="66" t="s">
        <v>1</v>
      </c>
      <c r="J671" s="66" t="s">
        <v>1598</v>
      </c>
      <c r="K671" s="67" t="s">
        <v>4544</v>
      </c>
      <c r="L671" s="68"/>
      <c r="M671" s="64" t="s">
        <v>3388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4" t="s">
        <v>2489</v>
      </c>
      <c r="U671" s="72" t="s">
        <v>2489</v>
      </c>
      <c r="V671" s="72" t="s">
        <v>2489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4456</v>
      </c>
      <c r="D672" s="60" t="s">
        <v>3389</v>
      </c>
      <c r="E672" s="66" t="s">
        <v>539</v>
      </c>
      <c r="F672" s="66" t="s">
        <v>565</v>
      </c>
      <c r="G672" s="70">
        <v>0</v>
      </c>
      <c r="H672" s="70">
        <v>0</v>
      </c>
      <c r="I672" s="66" t="s">
        <v>1</v>
      </c>
      <c r="J672" s="66" t="s">
        <v>1598</v>
      </c>
      <c r="K672" s="67" t="s">
        <v>4544</v>
      </c>
      <c r="L672" s="68"/>
      <c r="M672" s="64" t="s">
        <v>3389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4" t="s">
        <v>2489</v>
      </c>
      <c r="U672" s="72" t="s">
        <v>2489</v>
      </c>
      <c r="V672" s="72" t="s">
        <v>2489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4456</v>
      </c>
      <c r="D673" s="60" t="s">
        <v>3390</v>
      </c>
      <c r="E673" s="66" t="s">
        <v>539</v>
      </c>
      <c r="F673" s="66" t="s">
        <v>415</v>
      </c>
      <c r="G673" s="70">
        <v>0</v>
      </c>
      <c r="H673" s="70">
        <v>0</v>
      </c>
      <c r="I673" s="66" t="s">
        <v>1</v>
      </c>
      <c r="J673" s="66" t="s">
        <v>1598</v>
      </c>
      <c r="K673" s="67" t="s">
        <v>4544</v>
      </c>
      <c r="L673" s="68"/>
      <c r="M673" s="64" t="s">
        <v>3390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4" t="s">
        <v>2489</v>
      </c>
      <c r="U673" s="72" t="s">
        <v>2489</v>
      </c>
      <c r="V673" s="72" t="s">
        <v>2489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4456</v>
      </c>
      <c r="D674" s="60" t="s">
        <v>3391</v>
      </c>
      <c r="E674" s="66" t="s">
        <v>539</v>
      </c>
      <c r="F674" s="66" t="s">
        <v>566</v>
      </c>
      <c r="G674" s="70">
        <v>0</v>
      </c>
      <c r="H674" s="70">
        <v>0</v>
      </c>
      <c r="I674" s="66" t="s">
        <v>1</v>
      </c>
      <c r="J674" s="66" t="s">
        <v>1598</v>
      </c>
      <c r="K674" s="67" t="s">
        <v>4544</v>
      </c>
      <c r="L674" s="68"/>
      <c r="M674" s="64" t="s">
        <v>3391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4" t="s">
        <v>2489</v>
      </c>
      <c r="U674" s="72" t="s">
        <v>2489</v>
      </c>
      <c r="V674" s="72" t="s">
        <v>2489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4456</v>
      </c>
      <c r="D675" s="60" t="s">
        <v>2237</v>
      </c>
      <c r="E675" s="66" t="s">
        <v>539</v>
      </c>
      <c r="F675" s="66" t="s">
        <v>567</v>
      </c>
      <c r="G675" s="70">
        <v>0</v>
      </c>
      <c r="H675" s="70">
        <v>0</v>
      </c>
      <c r="I675" s="66" t="s">
        <v>1</v>
      </c>
      <c r="J675" s="66" t="s">
        <v>1598</v>
      </c>
      <c r="K675" s="67" t="s">
        <v>4544</v>
      </c>
      <c r="L675" s="68"/>
      <c r="M675" s="64" t="s">
        <v>2237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4" t="s">
        <v>2489</v>
      </c>
      <c r="U675" s="72" t="s">
        <v>2489</v>
      </c>
      <c r="V675" s="72" t="s">
        <v>2489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4456</v>
      </c>
      <c r="D676" s="60" t="s">
        <v>3392</v>
      </c>
      <c r="E676" s="66" t="s">
        <v>539</v>
      </c>
      <c r="F676" s="66" t="s">
        <v>568</v>
      </c>
      <c r="G676" s="70">
        <v>0</v>
      </c>
      <c r="H676" s="70">
        <v>0</v>
      </c>
      <c r="I676" s="66" t="s">
        <v>1</v>
      </c>
      <c r="J676" s="66" t="s">
        <v>1598</v>
      </c>
      <c r="K676" s="67" t="s">
        <v>4544</v>
      </c>
      <c r="L676" s="68"/>
      <c r="M676" s="64" t="s">
        <v>3392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4" t="s">
        <v>2489</v>
      </c>
      <c r="U676" s="72" t="s">
        <v>2489</v>
      </c>
      <c r="V676" s="72" t="s">
        <v>2489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4456</v>
      </c>
      <c r="D677" s="60" t="s">
        <v>3393</v>
      </c>
      <c r="E677" s="66" t="s">
        <v>539</v>
      </c>
      <c r="F677" s="66" t="s">
        <v>569</v>
      </c>
      <c r="G677" s="70">
        <v>0</v>
      </c>
      <c r="H677" s="70">
        <v>0</v>
      </c>
      <c r="I677" s="66" t="s">
        <v>1</v>
      </c>
      <c r="J677" s="66" t="s">
        <v>1598</v>
      </c>
      <c r="K677" s="67" t="s">
        <v>4544</v>
      </c>
      <c r="L677" s="68"/>
      <c r="M677" s="64" t="s">
        <v>3393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4" t="s">
        <v>2489</v>
      </c>
      <c r="U677" s="72" t="s">
        <v>2489</v>
      </c>
      <c r="V677" s="72" t="s">
        <v>2489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4456</v>
      </c>
      <c r="D678" s="60" t="s">
        <v>3394</v>
      </c>
      <c r="E678" s="66" t="s">
        <v>539</v>
      </c>
      <c r="F678" s="66" t="s">
        <v>570</v>
      </c>
      <c r="G678" s="70">
        <v>0</v>
      </c>
      <c r="H678" s="70">
        <v>0</v>
      </c>
      <c r="I678" s="66" t="s">
        <v>1</v>
      </c>
      <c r="J678" s="66" t="s">
        <v>1598</v>
      </c>
      <c r="K678" s="67" t="s">
        <v>4544</v>
      </c>
      <c r="L678" s="68"/>
      <c r="M678" s="64" t="s">
        <v>3394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4" t="s">
        <v>2489</v>
      </c>
      <c r="U678" s="72" t="s">
        <v>2489</v>
      </c>
      <c r="V678" s="72" t="s">
        <v>2489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4456</v>
      </c>
      <c r="D679" s="60" t="s">
        <v>3395</v>
      </c>
      <c r="E679" s="66" t="s">
        <v>539</v>
      </c>
      <c r="F679" s="66" t="s">
        <v>571</v>
      </c>
      <c r="G679" s="70">
        <v>0</v>
      </c>
      <c r="H679" s="70">
        <v>0</v>
      </c>
      <c r="I679" s="66" t="s">
        <v>1</v>
      </c>
      <c r="J679" s="66" t="s">
        <v>1598</v>
      </c>
      <c r="K679" s="67" t="s">
        <v>4544</v>
      </c>
      <c r="L679" s="68"/>
      <c r="M679" s="64" t="s">
        <v>3395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4" t="s">
        <v>2489</v>
      </c>
      <c r="U679" s="72" t="s">
        <v>2489</v>
      </c>
      <c r="V679" s="72" t="s">
        <v>2489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4456</v>
      </c>
      <c r="D680" s="60" t="s">
        <v>3396</v>
      </c>
      <c r="E680" s="66" t="s">
        <v>539</v>
      </c>
      <c r="F680" s="66" t="s">
        <v>572</v>
      </c>
      <c r="G680" s="70">
        <v>0</v>
      </c>
      <c r="H680" s="70">
        <v>0</v>
      </c>
      <c r="I680" s="66" t="s">
        <v>1</v>
      </c>
      <c r="J680" s="66" t="s">
        <v>1598</v>
      </c>
      <c r="K680" s="67" t="s">
        <v>4544</v>
      </c>
      <c r="L680" s="68"/>
      <c r="M680" s="64" t="s">
        <v>3396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4" t="s">
        <v>2489</v>
      </c>
      <c r="U680" s="72" t="s">
        <v>2489</v>
      </c>
      <c r="V680" s="72" t="s">
        <v>2489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4456</v>
      </c>
      <c r="D681" s="60" t="s">
        <v>3397</v>
      </c>
      <c r="E681" s="66" t="s">
        <v>539</v>
      </c>
      <c r="F681" s="66" t="s">
        <v>573</v>
      </c>
      <c r="G681" s="70">
        <v>0</v>
      </c>
      <c r="H681" s="70">
        <v>0</v>
      </c>
      <c r="I681" s="66" t="s">
        <v>1</v>
      </c>
      <c r="J681" s="66" t="s">
        <v>1598</v>
      </c>
      <c r="K681" s="67" t="s">
        <v>4544</v>
      </c>
      <c r="L681" s="68"/>
      <c r="M681" s="64" t="s">
        <v>3397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4" t="s">
        <v>2489</v>
      </c>
      <c r="U681" s="72" t="s">
        <v>2489</v>
      </c>
      <c r="V681" s="72" t="s">
        <v>2489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4456</v>
      </c>
      <c r="D682" s="60" t="s">
        <v>3398</v>
      </c>
      <c r="E682" s="66" t="s">
        <v>539</v>
      </c>
      <c r="F682" s="66" t="s">
        <v>574</v>
      </c>
      <c r="G682" s="70">
        <v>0</v>
      </c>
      <c r="H682" s="70">
        <v>0</v>
      </c>
      <c r="I682" s="66" t="s">
        <v>1</v>
      </c>
      <c r="J682" s="66" t="s">
        <v>1598</v>
      </c>
      <c r="K682" s="67" t="s">
        <v>4544</v>
      </c>
      <c r="L682" s="68"/>
      <c r="M682" s="64" t="s">
        <v>3398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4" t="s">
        <v>2489</v>
      </c>
      <c r="U682" s="72" t="s">
        <v>2489</v>
      </c>
      <c r="V682" s="72" t="s">
        <v>2489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4456</v>
      </c>
      <c r="D683" s="60" t="s">
        <v>3399</v>
      </c>
      <c r="E683" s="66" t="s">
        <v>539</v>
      </c>
      <c r="F683" s="66" t="s">
        <v>575</v>
      </c>
      <c r="G683" s="70">
        <v>0</v>
      </c>
      <c r="H683" s="70">
        <v>0</v>
      </c>
      <c r="I683" s="66" t="s">
        <v>1</v>
      </c>
      <c r="J683" s="66" t="s">
        <v>1598</v>
      </c>
      <c r="K683" s="67" t="s">
        <v>4544</v>
      </c>
      <c r="L683" s="68"/>
      <c r="M683" s="64" t="s">
        <v>3399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4" t="s">
        <v>2489</v>
      </c>
      <c r="U683" s="72" t="s">
        <v>2489</v>
      </c>
      <c r="V683" s="72" t="s">
        <v>2489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4456</v>
      </c>
      <c r="D684" s="60" t="s">
        <v>3400</v>
      </c>
      <c r="E684" s="66" t="s">
        <v>539</v>
      </c>
      <c r="F684" s="66" t="s">
        <v>576</v>
      </c>
      <c r="G684" s="70">
        <v>0</v>
      </c>
      <c r="H684" s="70">
        <v>0</v>
      </c>
      <c r="I684" s="66" t="s">
        <v>1</v>
      </c>
      <c r="J684" s="66" t="s">
        <v>1598</v>
      </c>
      <c r="K684" s="67" t="s">
        <v>4544</v>
      </c>
      <c r="L684" s="68"/>
      <c r="M684" s="64" t="s">
        <v>3400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4" t="s">
        <v>2489</v>
      </c>
      <c r="U684" s="72" t="s">
        <v>2489</v>
      </c>
      <c r="V684" s="72" t="s">
        <v>2489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4456</v>
      </c>
      <c r="D685" s="60" t="s">
        <v>3401</v>
      </c>
      <c r="E685" s="66" t="s">
        <v>539</v>
      </c>
      <c r="F685" s="66" t="s">
        <v>577</v>
      </c>
      <c r="G685" s="70">
        <v>0</v>
      </c>
      <c r="H685" s="70">
        <v>0</v>
      </c>
      <c r="I685" s="66" t="s">
        <v>1</v>
      </c>
      <c r="J685" s="66" t="s">
        <v>1598</v>
      </c>
      <c r="K685" s="67" t="s">
        <v>4544</v>
      </c>
      <c r="L685" s="68"/>
      <c r="M685" s="64" t="s">
        <v>3401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4" t="s">
        <v>2489</v>
      </c>
      <c r="U685" s="72" t="s">
        <v>2489</v>
      </c>
      <c r="V685" s="72" t="s">
        <v>2489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4456</v>
      </c>
      <c r="D686" s="60" t="s">
        <v>3402</v>
      </c>
      <c r="E686" s="66" t="s">
        <v>539</v>
      </c>
      <c r="F686" s="66" t="s">
        <v>578</v>
      </c>
      <c r="G686" s="70">
        <v>0</v>
      </c>
      <c r="H686" s="70">
        <v>0</v>
      </c>
      <c r="I686" s="66" t="s">
        <v>1</v>
      </c>
      <c r="J686" s="66" t="s">
        <v>1598</v>
      </c>
      <c r="K686" s="67" t="s">
        <v>4544</v>
      </c>
      <c r="L686" s="68"/>
      <c r="M686" s="64" t="s">
        <v>3402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4" t="s">
        <v>2489</v>
      </c>
      <c r="U686" s="72" t="s">
        <v>2489</v>
      </c>
      <c r="V686" s="72" t="s">
        <v>2489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4456</v>
      </c>
      <c r="D687" s="60" t="s">
        <v>3403</v>
      </c>
      <c r="E687" s="66" t="s">
        <v>539</v>
      </c>
      <c r="F687" s="66" t="s">
        <v>579</v>
      </c>
      <c r="G687" s="70">
        <v>0</v>
      </c>
      <c r="H687" s="70">
        <v>0</v>
      </c>
      <c r="I687" s="66" t="s">
        <v>1</v>
      </c>
      <c r="J687" s="66" t="s">
        <v>1598</v>
      </c>
      <c r="K687" s="67" t="s">
        <v>4544</v>
      </c>
      <c r="L687" s="68"/>
      <c r="M687" s="64" t="s">
        <v>3403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4" t="s">
        <v>2489</v>
      </c>
      <c r="U687" s="72" t="s">
        <v>2489</v>
      </c>
      <c r="V687" s="72" t="s">
        <v>2489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4456</v>
      </c>
      <c r="D688" s="60" t="s">
        <v>3404</v>
      </c>
      <c r="E688" s="66" t="s">
        <v>539</v>
      </c>
      <c r="F688" s="66" t="s">
        <v>580</v>
      </c>
      <c r="G688" s="70">
        <v>0</v>
      </c>
      <c r="H688" s="70">
        <v>0</v>
      </c>
      <c r="I688" s="66" t="s">
        <v>1</v>
      </c>
      <c r="J688" s="66" t="s">
        <v>1598</v>
      </c>
      <c r="K688" s="67" t="s">
        <v>4544</v>
      </c>
      <c r="L688" s="68"/>
      <c r="M688" s="64" t="s">
        <v>3404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4" t="s">
        <v>2489</v>
      </c>
      <c r="U688" s="72" t="s">
        <v>2489</v>
      </c>
      <c r="V688" s="72" t="s">
        <v>2489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4456</v>
      </c>
      <c r="D689" s="60" t="s">
        <v>3405</v>
      </c>
      <c r="E689" s="66" t="s">
        <v>539</v>
      </c>
      <c r="F689" s="66" t="s">
        <v>581</v>
      </c>
      <c r="G689" s="70">
        <v>0</v>
      </c>
      <c r="H689" s="70">
        <v>0</v>
      </c>
      <c r="I689" s="66" t="s">
        <v>1</v>
      </c>
      <c r="J689" s="66" t="s">
        <v>1598</v>
      </c>
      <c r="K689" s="67" t="s">
        <v>4544</v>
      </c>
      <c r="L689" s="68"/>
      <c r="M689" s="64" t="s">
        <v>3405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4" t="s">
        <v>2489</v>
      </c>
      <c r="U689" s="72" t="s">
        <v>2489</v>
      </c>
      <c r="V689" s="72" t="s">
        <v>2489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4456</v>
      </c>
      <c r="D690" s="60" t="s">
        <v>3406</v>
      </c>
      <c r="E690" s="66" t="s">
        <v>539</v>
      </c>
      <c r="F690" s="66" t="s">
        <v>582</v>
      </c>
      <c r="G690" s="70">
        <v>0</v>
      </c>
      <c r="H690" s="70">
        <v>0</v>
      </c>
      <c r="I690" s="66" t="s">
        <v>1</v>
      </c>
      <c r="J690" s="66" t="s">
        <v>1598</v>
      </c>
      <c r="K690" s="67" t="s">
        <v>4544</v>
      </c>
      <c r="L690" s="68"/>
      <c r="M690" s="64" t="s">
        <v>3406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4" t="s">
        <v>2489</v>
      </c>
      <c r="U690" s="72" t="s">
        <v>2489</v>
      </c>
      <c r="V690" s="72" t="s">
        <v>2489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4456</v>
      </c>
      <c r="D691" s="60" t="s">
        <v>3407</v>
      </c>
      <c r="E691" s="66" t="s">
        <v>539</v>
      </c>
      <c r="F691" s="66" t="s">
        <v>583</v>
      </c>
      <c r="G691" s="70">
        <v>0</v>
      </c>
      <c r="H691" s="70">
        <v>0</v>
      </c>
      <c r="I691" s="66" t="s">
        <v>1</v>
      </c>
      <c r="J691" s="66" t="s">
        <v>1598</v>
      </c>
      <c r="K691" s="67" t="s">
        <v>4544</v>
      </c>
      <c r="L691" s="68"/>
      <c r="M691" s="64" t="s">
        <v>3407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4" t="s">
        <v>2489</v>
      </c>
      <c r="U691" s="72" t="s">
        <v>2489</v>
      </c>
      <c r="V691" s="72" t="s">
        <v>2489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4456</v>
      </c>
      <c r="D692" s="60" t="s">
        <v>2252</v>
      </c>
      <c r="E692" s="66" t="s">
        <v>539</v>
      </c>
      <c r="F692" s="66" t="s">
        <v>432</v>
      </c>
      <c r="G692" s="70">
        <v>0</v>
      </c>
      <c r="H692" s="70">
        <v>0</v>
      </c>
      <c r="I692" s="66" t="s">
        <v>1</v>
      </c>
      <c r="J692" s="66" t="s">
        <v>1598</v>
      </c>
      <c r="K692" s="67" t="s">
        <v>4544</v>
      </c>
      <c r="L692" s="68"/>
      <c r="M692" s="64" t="s">
        <v>2252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4" t="s">
        <v>2489</v>
      </c>
      <c r="U692" s="72" t="s">
        <v>2489</v>
      </c>
      <c r="V692" s="72" t="s">
        <v>2489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4456</v>
      </c>
      <c r="D693" s="60" t="s">
        <v>3408</v>
      </c>
      <c r="E693" s="66" t="s">
        <v>539</v>
      </c>
      <c r="F693" s="66" t="s">
        <v>584</v>
      </c>
      <c r="G693" s="70">
        <v>0</v>
      </c>
      <c r="H693" s="70">
        <v>0</v>
      </c>
      <c r="I693" s="66" t="s">
        <v>1</v>
      </c>
      <c r="J693" s="66" t="s">
        <v>1598</v>
      </c>
      <c r="K693" s="67" t="s">
        <v>4544</v>
      </c>
      <c r="L693" s="68"/>
      <c r="M693" s="64" t="s">
        <v>3408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4" t="s">
        <v>2489</v>
      </c>
      <c r="U693" s="72" t="s">
        <v>2489</v>
      </c>
      <c r="V693" s="72" t="s">
        <v>2489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4456</v>
      </c>
      <c r="D694" s="60" t="s">
        <v>2254</v>
      </c>
      <c r="E694" s="66" t="s">
        <v>539</v>
      </c>
      <c r="F694" s="66" t="s">
        <v>585</v>
      </c>
      <c r="G694" s="70">
        <v>0</v>
      </c>
      <c r="H694" s="70">
        <v>0</v>
      </c>
      <c r="I694" s="66" t="s">
        <v>1</v>
      </c>
      <c r="J694" s="66" t="s">
        <v>1598</v>
      </c>
      <c r="K694" s="67" t="s">
        <v>4544</v>
      </c>
      <c r="L694" s="68"/>
      <c r="M694" s="64" t="s">
        <v>2254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4" t="s">
        <v>2489</v>
      </c>
      <c r="U694" s="72" t="s">
        <v>2489</v>
      </c>
      <c r="V694" s="72" t="s">
        <v>2489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4456</v>
      </c>
      <c r="D695" s="60" t="s">
        <v>3409</v>
      </c>
      <c r="E695" s="66" t="s">
        <v>539</v>
      </c>
      <c r="F695" s="66" t="s">
        <v>586</v>
      </c>
      <c r="G695" s="70">
        <v>0</v>
      </c>
      <c r="H695" s="70">
        <v>0</v>
      </c>
      <c r="I695" s="66" t="s">
        <v>1</v>
      </c>
      <c r="J695" s="66" t="s">
        <v>1598</v>
      </c>
      <c r="K695" s="67" t="s">
        <v>4544</v>
      </c>
      <c r="L695" s="68"/>
      <c r="M695" s="64" t="s">
        <v>3409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4" t="s">
        <v>2489</v>
      </c>
      <c r="U695" s="72" t="s">
        <v>2489</v>
      </c>
      <c r="V695" s="72" t="s">
        <v>2489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4456</v>
      </c>
      <c r="D696" s="60" t="s">
        <v>3410</v>
      </c>
      <c r="E696" s="66" t="s">
        <v>539</v>
      </c>
      <c r="F696" s="66" t="s">
        <v>587</v>
      </c>
      <c r="G696" s="70">
        <v>0</v>
      </c>
      <c r="H696" s="70">
        <v>0</v>
      </c>
      <c r="I696" s="66" t="s">
        <v>1</v>
      </c>
      <c r="J696" s="66" t="s">
        <v>1598</v>
      </c>
      <c r="K696" s="67" t="s">
        <v>4544</v>
      </c>
      <c r="L696" s="68"/>
      <c r="M696" s="64" t="s">
        <v>3410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4" t="s">
        <v>2489</v>
      </c>
      <c r="U696" s="72" t="s">
        <v>2489</v>
      </c>
      <c r="V696" s="72" t="s">
        <v>2489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4456</v>
      </c>
      <c r="D697" s="60" t="s">
        <v>3411</v>
      </c>
      <c r="E697" s="66" t="s">
        <v>539</v>
      </c>
      <c r="F697" s="66" t="s">
        <v>588</v>
      </c>
      <c r="G697" s="70">
        <v>0</v>
      </c>
      <c r="H697" s="70">
        <v>0</v>
      </c>
      <c r="I697" s="66" t="s">
        <v>1</v>
      </c>
      <c r="J697" s="66" t="s">
        <v>1598</v>
      </c>
      <c r="K697" s="67" t="s">
        <v>4544</v>
      </c>
      <c r="L697" s="68"/>
      <c r="M697" s="64" t="s">
        <v>3411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4" t="s">
        <v>2489</v>
      </c>
      <c r="U697" s="72" t="s">
        <v>2489</v>
      </c>
      <c r="V697" s="72" t="s">
        <v>2489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4456</v>
      </c>
      <c r="D698" s="60" t="s">
        <v>3412</v>
      </c>
      <c r="E698" s="66" t="s">
        <v>539</v>
      </c>
      <c r="F698" s="66" t="s">
        <v>589</v>
      </c>
      <c r="G698" s="70">
        <v>0</v>
      </c>
      <c r="H698" s="70">
        <v>0</v>
      </c>
      <c r="I698" s="66" t="s">
        <v>1</v>
      </c>
      <c r="J698" s="66" t="s">
        <v>1598</v>
      </c>
      <c r="K698" s="67" t="s">
        <v>4544</v>
      </c>
      <c r="L698" s="68"/>
      <c r="M698" s="64" t="s">
        <v>3412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4" t="s">
        <v>2489</v>
      </c>
      <c r="U698" s="72" t="s">
        <v>2489</v>
      </c>
      <c r="V698" s="72" t="s">
        <v>2489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4456</v>
      </c>
      <c r="D699" s="60" t="s">
        <v>3413</v>
      </c>
      <c r="E699" s="66" t="s">
        <v>539</v>
      </c>
      <c r="F699" s="66" t="s">
        <v>590</v>
      </c>
      <c r="G699" s="70">
        <v>0</v>
      </c>
      <c r="H699" s="70">
        <v>0</v>
      </c>
      <c r="I699" s="66" t="s">
        <v>1</v>
      </c>
      <c r="J699" s="66" t="s">
        <v>1598</v>
      </c>
      <c r="K699" s="67" t="s">
        <v>4544</v>
      </c>
      <c r="L699" s="68"/>
      <c r="M699" s="64" t="s">
        <v>3413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4" t="s">
        <v>2489</v>
      </c>
      <c r="U699" s="72" t="s">
        <v>2489</v>
      </c>
      <c r="V699" s="72" t="s">
        <v>2489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4456</v>
      </c>
      <c r="D700" s="60" t="s">
        <v>3414</v>
      </c>
      <c r="E700" s="66" t="s">
        <v>539</v>
      </c>
      <c r="F700" s="66" t="s">
        <v>591</v>
      </c>
      <c r="G700" s="70">
        <v>0</v>
      </c>
      <c r="H700" s="70">
        <v>0</v>
      </c>
      <c r="I700" s="66" t="s">
        <v>1</v>
      </c>
      <c r="J700" s="66" t="s">
        <v>1598</v>
      </c>
      <c r="K700" s="67" t="s">
        <v>4544</v>
      </c>
      <c r="L700" s="68"/>
      <c r="M700" s="64" t="s">
        <v>3414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4" t="s">
        <v>2489</v>
      </c>
      <c r="U700" s="72" t="s">
        <v>2489</v>
      </c>
      <c r="V700" s="72" t="s">
        <v>2489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4456</v>
      </c>
      <c r="D701" s="60" t="s">
        <v>3415</v>
      </c>
      <c r="E701" s="66" t="s">
        <v>539</v>
      </c>
      <c r="F701" s="66" t="s">
        <v>592</v>
      </c>
      <c r="G701" s="70">
        <v>0</v>
      </c>
      <c r="H701" s="70">
        <v>0</v>
      </c>
      <c r="I701" s="66" t="s">
        <v>1</v>
      </c>
      <c r="J701" s="66" t="s">
        <v>1598</v>
      </c>
      <c r="K701" s="67" t="s">
        <v>4544</v>
      </c>
      <c r="L701" s="68"/>
      <c r="M701" s="64" t="s">
        <v>3415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4" t="s">
        <v>2489</v>
      </c>
      <c r="U701" s="72" t="s">
        <v>2489</v>
      </c>
      <c r="V701" s="72" t="s">
        <v>2489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4456</v>
      </c>
      <c r="D702" s="60" t="s">
        <v>3416</v>
      </c>
      <c r="E702" s="66" t="s">
        <v>539</v>
      </c>
      <c r="F702" s="66" t="s">
        <v>593</v>
      </c>
      <c r="G702" s="70">
        <v>0</v>
      </c>
      <c r="H702" s="70">
        <v>0</v>
      </c>
      <c r="I702" s="66" t="s">
        <v>1</v>
      </c>
      <c r="J702" s="66" t="s">
        <v>1598</v>
      </c>
      <c r="K702" s="67" t="s">
        <v>4544</v>
      </c>
      <c r="L702" s="68"/>
      <c r="M702" s="64" t="s">
        <v>3416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4" t="s">
        <v>2489</v>
      </c>
      <c r="U702" s="72" t="s">
        <v>2489</v>
      </c>
      <c r="V702" s="72" t="s">
        <v>2489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4456</v>
      </c>
      <c r="D703" s="60" t="s">
        <v>3417</v>
      </c>
      <c r="E703" s="66" t="s">
        <v>539</v>
      </c>
      <c r="F703" s="66" t="s">
        <v>594</v>
      </c>
      <c r="G703" s="70">
        <v>0</v>
      </c>
      <c r="H703" s="70">
        <v>0</v>
      </c>
      <c r="I703" s="66" t="s">
        <v>1</v>
      </c>
      <c r="J703" s="66" t="s">
        <v>1598</v>
      </c>
      <c r="K703" s="67" t="s">
        <v>4544</v>
      </c>
      <c r="L703" s="68"/>
      <c r="M703" s="64" t="s">
        <v>3417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4" t="s">
        <v>2489</v>
      </c>
      <c r="U703" s="72" t="s">
        <v>2489</v>
      </c>
      <c r="V703" s="72" t="s">
        <v>2489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4456</v>
      </c>
      <c r="D704" s="60" t="s">
        <v>3418</v>
      </c>
      <c r="E704" s="66" t="s">
        <v>539</v>
      </c>
      <c r="F704" s="66" t="s">
        <v>443</v>
      </c>
      <c r="G704" s="70">
        <v>0</v>
      </c>
      <c r="H704" s="70">
        <v>0</v>
      </c>
      <c r="I704" s="66" t="s">
        <v>1</v>
      </c>
      <c r="J704" s="66" t="s">
        <v>1598</v>
      </c>
      <c r="K704" s="67" t="s">
        <v>4544</v>
      </c>
      <c r="L704" s="68"/>
      <c r="M704" s="64" t="s">
        <v>3418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4" t="s">
        <v>2489</v>
      </c>
      <c r="U704" s="72" t="s">
        <v>2489</v>
      </c>
      <c r="V704" s="72" t="s">
        <v>2489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4456</v>
      </c>
      <c r="D705" s="60" t="s">
        <v>3419</v>
      </c>
      <c r="E705" s="66" t="s">
        <v>539</v>
      </c>
      <c r="F705" s="66" t="s">
        <v>595</v>
      </c>
      <c r="G705" s="70">
        <v>0</v>
      </c>
      <c r="H705" s="70">
        <v>0</v>
      </c>
      <c r="I705" s="66" t="s">
        <v>1</v>
      </c>
      <c r="J705" s="66" t="s">
        <v>1598</v>
      </c>
      <c r="K705" s="67" t="s">
        <v>4544</v>
      </c>
      <c r="L705" s="68"/>
      <c r="M705" s="64" t="s">
        <v>3419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4" t="s">
        <v>2489</v>
      </c>
      <c r="U705" s="72" t="s">
        <v>2489</v>
      </c>
      <c r="V705" s="72" t="s">
        <v>2489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4455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28</v>
      </c>
      <c r="J706" s="117" t="s">
        <v>1598</v>
      </c>
      <c r="K706" s="118" t="s">
        <v>4544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189</v>
      </c>
      <c r="T706" s="113" t="s">
        <v>2489</v>
      </c>
      <c r="U706" s="120" t="s">
        <v>2489</v>
      </c>
      <c r="V706" s="120" t="s">
        <v>2489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4455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28</v>
      </c>
      <c r="J707" s="117" t="s">
        <v>1598</v>
      </c>
      <c r="K707" s="118" t="s">
        <v>4544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189</v>
      </c>
      <c r="T707" s="113" t="s">
        <v>2489</v>
      </c>
      <c r="U707" s="120" t="s">
        <v>2489</v>
      </c>
      <c r="V707" s="120" t="s">
        <v>2489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4455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28</v>
      </c>
      <c r="J708" s="117" t="s">
        <v>1598</v>
      </c>
      <c r="K708" s="118" t="s">
        <v>4544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189</v>
      </c>
      <c r="T708" s="113" t="s">
        <v>2489</v>
      </c>
      <c r="U708" s="120" t="s">
        <v>2489</v>
      </c>
      <c r="V708" s="120" t="s">
        <v>2489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4455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28</v>
      </c>
      <c r="J709" s="117" t="s">
        <v>1598</v>
      </c>
      <c r="K709" s="118" t="s">
        <v>4544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189</v>
      </c>
      <c r="T709" s="113" t="s">
        <v>2489</v>
      </c>
      <c r="U709" s="120" t="s">
        <v>2489</v>
      </c>
      <c r="V709" s="120" t="s">
        <v>2489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4455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28</v>
      </c>
      <c r="J710" s="117" t="s">
        <v>1598</v>
      </c>
      <c r="K710" s="118" t="s">
        <v>4544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189</v>
      </c>
      <c r="T710" s="113" t="s">
        <v>2489</v>
      </c>
      <c r="U710" s="120" t="s">
        <v>2489</v>
      </c>
      <c r="V710" s="120" t="s">
        <v>2489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4455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28</v>
      </c>
      <c r="J711" s="117" t="s">
        <v>1598</v>
      </c>
      <c r="K711" s="118" t="s">
        <v>4544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189</v>
      </c>
      <c r="T711" s="113" t="s">
        <v>2489</v>
      </c>
      <c r="U711" s="120" t="s">
        <v>2489</v>
      </c>
      <c r="V711" s="120" t="s">
        <v>2489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4456</v>
      </c>
      <c r="D712" s="60" t="s">
        <v>3420</v>
      </c>
      <c r="E712" s="66" t="s">
        <v>596</v>
      </c>
      <c r="F712" s="66" t="s">
        <v>596</v>
      </c>
      <c r="G712" s="70">
        <v>0</v>
      </c>
      <c r="H712" s="70">
        <v>0</v>
      </c>
      <c r="I712" s="66" t="s">
        <v>2779</v>
      </c>
      <c r="J712" s="66" t="s">
        <v>1598</v>
      </c>
      <c r="K712" s="67" t="s">
        <v>4544</v>
      </c>
      <c r="L712" s="68"/>
      <c r="M712" s="64" t="s">
        <v>3420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4" t="s">
        <v>2489</v>
      </c>
      <c r="U712" s="72" t="s">
        <v>2489</v>
      </c>
      <c r="V712" s="72" t="s">
        <v>2489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4456</v>
      </c>
      <c r="D713" s="60" t="s">
        <v>3421</v>
      </c>
      <c r="E713" s="66" t="s">
        <v>597</v>
      </c>
      <c r="F713" s="66" t="s">
        <v>597</v>
      </c>
      <c r="G713" s="70">
        <v>0</v>
      </c>
      <c r="H713" s="70">
        <v>0</v>
      </c>
      <c r="I713" s="66" t="s">
        <v>2779</v>
      </c>
      <c r="J713" s="66" t="s">
        <v>1598</v>
      </c>
      <c r="K713" s="67" t="s">
        <v>4544</v>
      </c>
      <c r="L713" s="68"/>
      <c r="M713" s="64" t="s">
        <v>3421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4" t="s">
        <v>2489</v>
      </c>
      <c r="U713" s="72" t="s">
        <v>2489</v>
      </c>
      <c r="V713" s="72" t="s">
        <v>2489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4456</v>
      </c>
      <c r="D714" s="60" t="s">
        <v>3422</v>
      </c>
      <c r="E714" s="66" t="s">
        <v>598</v>
      </c>
      <c r="F714" s="66" t="s">
        <v>598</v>
      </c>
      <c r="G714" s="70">
        <v>0</v>
      </c>
      <c r="H714" s="70">
        <v>0</v>
      </c>
      <c r="I714" s="66" t="s">
        <v>2779</v>
      </c>
      <c r="J714" s="66" t="s">
        <v>1598</v>
      </c>
      <c r="K714" s="67" t="s">
        <v>4544</v>
      </c>
      <c r="L714" s="68"/>
      <c r="M714" s="64" t="s">
        <v>3422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4" t="s">
        <v>2489</v>
      </c>
      <c r="U714" s="72" t="s">
        <v>2489</v>
      </c>
      <c r="V714" s="72" t="s">
        <v>2489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4456</v>
      </c>
      <c r="D715" s="60" t="s">
        <v>3423</v>
      </c>
      <c r="E715" s="66" t="s">
        <v>599</v>
      </c>
      <c r="F715" s="66" t="s">
        <v>599</v>
      </c>
      <c r="G715" s="70">
        <v>0</v>
      </c>
      <c r="H715" s="70">
        <v>0</v>
      </c>
      <c r="I715" s="66" t="s">
        <v>2779</v>
      </c>
      <c r="J715" s="66" t="s">
        <v>1598</v>
      </c>
      <c r="K715" s="67" t="s">
        <v>4544</v>
      </c>
      <c r="L715" s="68"/>
      <c r="M715" s="64" t="s">
        <v>3423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4" t="s">
        <v>2489</v>
      </c>
      <c r="U715" s="72" t="s">
        <v>2489</v>
      </c>
      <c r="V715" s="72" t="s">
        <v>2489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4456</v>
      </c>
      <c r="D716" s="60" t="s">
        <v>3424</v>
      </c>
      <c r="E716" s="66" t="s">
        <v>600</v>
      </c>
      <c r="F716" s="66" t="s">
        <v>600</v>
      </c>
      <c r="G716" s="70">
        <v>0</v>
      </c>
      <c r="H716" s="70">
        <v>0</v>
      </c>
      <c r="I716" s="66" t="s">
        <v>2779</v>
      </c>
      <c r="J716" s="66" t="s">
        <v>1598</v>
      </c>
      <c r="K716" s="67" t="s">
        <v>4544</v>
      </c>
      <c r="L716" s="68"/>
      <c r="M716" s="64" t="s">
        <v>3424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4" t="s">
        <v>2489</v>
      </c>
      <c r="U716" s="72" t="s">
        <v>2489</v>
      </c>
      <c r="V716" s="72" t="s">
        <v>2489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4456</v>
      </c>
      <c r="D717" s="60" t="s">
        <v>3425</v>
      </c>
      <c r="E717" s="66" t="s">
        <v>601</v>
      </c>
      <c r="F717" s="66" t="s">
        <v>601</v>
      </c>
      <c r="G717" s="70">
        <v>0</v>
      </c>
      <c r="H717" s="70">
        <v>0</v>
      </c>
      <c r="I717" s="66" t="s">
        <v>2779</v>
      </c>
      <c r="J717" s="66" t="s">
        <v>1598</v>
      </c>
      <c r="K717" s="67" t="s">
        <v>4544</v>
      </c>
      <c r="L717" s="68"/>
      <c r="M717" s="64" t="s">
        <v>3425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4" t="s">
        <v>2489</v>
      </c>
      <c r="U717" s="72" t="s">
        <v>2489</v>
      </c>
      <c r="V717" s="72" t="s">
        <v>2489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4456</v>
      </c>
      <c r="D718" s="60" t="s">
        <v>3426</v>
      </c>
      <c r="E718" s="66" t="s">
        <v>602</v>
      </c>
      <c r="F718" s="66" t="s">
        <v>602</v>
      </c>
      <c r="G718" s="70">
        <v>0</v>
      </c>
      <c r="H718" s="70">
        <v>0</v>
      </c>
      <c r="I718" s="66" t="s">
        <v>2779</v>
      </c>
      <c r="J718" s="66" t="s">
        <v>1598</v>
      </c>
      <c r="K718" s="67" t="s">
        <v>4544</v>
      </c>
      <c r="L718" s="68"/>
      <c r="M718" s="64" t="s">
        <v>3426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4" t="s">
        <v>2489</v>
      </c>
      <c r="U718" s="72" t="s">
        <v>2489</v>
      </c>
      <c r="V718" s="72" t="s">
        <v>2489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4456</v>
      </c>
      <c r="D719" s="60" t="s">
        <v>3427</v>
      </c>
      <c r="E719" s="66" t="s">
        <v>603</v>
      </c>
      <c r="F719" s="66" t="s">
        <v>603</v>
      </c>
      <c r="G719" s="70">
        <v>0</v>
      </c>
      <c r="H719" s="70">
        <v>0</v>
      </c>
      <c r="I719" s="66" t="s">
        <v>2779</v>
      </c>
      <c r="J719" s="66" t="s">
        <v>1598</v>
      </c>
      <c r="K719" s="67" t="s">
        <v>4544</v>
      </c>
      <c r="L719" s="68"/>
      <c r="M719" s="64" t="s">
        <v>3427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4" t="s">
        <v>2489</v>
      </c>
      <c r="U719" s="72" t="s">
        <v>2489</v>
      </c>
      <c r="V719" s="72" t="s">
        <v>2489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4456</v>
      </c>
      <c r="D720" s="60" t="s">
        <v>3428</v>
      </c>
      <c r="E720" s="66" t="s">
        <v>604</v>
      </c>
      <c r="F720" s="66" t="s">
        <v>604</v>
      </c>
      <c r="G720" s="70">
        <v>0</v>
      </c>
      <c r="H720" s="70">
        <v>0</v>
      </c>
      <c r="I720" s="66" t="s">
        <v>2779</v>
      </c>
      <c r="J720" s="66" t="s">
        <v>1598</v>
      </c>
      <c r="K720" s="67" t="s">
        <v>4544</v>
      </c>
      <c r="L720" s="68"/>
      <c r="M720" s="64" t="s">
        <v>3428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4" t="s">
        <v>2489</v>
      </c>
      <c r="U720" s="72" t="s">
        <v>2489</v>
      </c>
      <c r="V720" s="72" t="s">
        <v>2489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4456</v>
      </c>
      <c r="D721" s="60" t="s">
        <v>3429</v>
      </c>
      <c r="E721" s="66" t="s">
        <v>605</v>
      </c>
      <c r="F721" s="66" t="s">
        <v>605</v>
      </c>
      <c r="G721" s="70">
        <v>0</v>
      </c>
      <c r="H721" s="70">
        <v>0</v>
      </c>
      <c r="I721" s="66" t="s">
        <v>2779</v>
      </c>
      <c r="J721" s="66" t="s">
        <v>1598</v>
      </c>
      <c r="K721" s="67" t="s">
        <v>4544</v>
      </c>
      <c r="L721" s="68"/>
      <c r="M721" s="64" t="s">
        <v>3429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4" t="s">
        <v>2489</v>
      </c>
      <c r="U721" s="72" t="s">
        <v>2489</v>
      </c>
      <c r="V721" s="72" t="s">
        <v>2489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4456</v>
      </c>
      <c r="D722" s="60" t="s">
        <v>3430</v>
      </c>
      <c r="E722" s="66" t="s">
        <v>606</v>
      </c>
      <c r="F722" s="66" t="s">
        <v>606</v>
      </c>
      <c r="G722" s="70">
        <v>0</v>
      </c>
      <c r="H722" s="70">
        <v>0</v>
      </c>
      <c r="I722" s="66" t="s">
        <v>2779</v>
      </c>
      <c r="J722" s="66" t="s">
        <v>1598</v>
      </c>
      <c r="K722" s="67" t="s">
        <v>4544</v>
      </c>
      <c r="L722" s="68"/>
      <c r="M722" s="64" t="s">
        <v>3430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4" t="s">
        <v>2489</v>
      </c>
      <c r="U722" s="72" t="s">
        <v>2489</v>
      </c>
      <c r="V722" s="72" t="s">
        <v>2489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4456</v>
      </c>
      <c r="D723" s="60" t="s">
        <v>3431</v>
      </c>
      <c r="E723" s="66" t="s">
        <v>607</v>
      </c>
      <c r="F723" s="66" t="s">
        <v>607</v>
      </c>
      <c r="G723" s="70">
        <v>0</v>
      </c>
      <c r="H723" s="70">
        <v>0</v>
      </c>
      <c r="I723" s="66" t="s">
        <v>2779</v>
      </c>
      <c r="J723" s="66" t="s">
        <v>1598</v>
      </c>
      <c r="K723" s="67" t="s">
        <v>4544</v>
      </c>
      <c r="L723" s="68"/>
      <c r="M723" s="64" t="s">
        <v>3431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4" t="s">
        <v>2489</v>
      </c>
      <c r="U723" s="72" t="s">
        <v>2489</v>
      </c>
      <c r="V723" s="72" t="s">
        <v>2489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4456</v>
      </c>
      <c r="D724" s="60" t="s">
        <v>3432</v>
      </c>
      <c r="E724" s="66" t="s">
        <v>608</v>
      </c>
      <c r="F724" s="66" t="s">
        <v>608</v>
      </c>
      <c r="G724" s="70">
        <v>0</v>
      </c>
      <c r="H724" s="70">
        <v>0</v>
      </c>
      <c r="I724" s="66" t="s">
        <v>2779</v>
      </c>
      <c r="J724" s="66" t="s">
        <v>1598</v>
      </c>
      <c r="K724" s="67" t="s">
        <v>4544</v>
      </c>
      <c r="L724" s="68"/>
      <c r="M724" s="64" t="s">
        <v>3432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4" t="s">
        <v>2489</v>
      </c>
      <c r="U724" s="72" t="s">
        <v>2489</v>
      </c>
      <c r="V724" s="72" t="s">
        <v>2489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4456</v>
      </c>
      <c r="D725" s="60" t="s">
        <v>3433</v>
      </c>
      <c r="E725" s="66" t="s">
        <v>609</v>
      </c>
      <c r="F725" s="66" t="s">
        <v>609</v>
      </c>
      <c r="G725" s="70">
        <v>0</v>
      </c>
      <c r="H725" s="70">
        <v>0</v>
      </c>
      <c r="I725" s="66" t="s">
        <v>2779</v>
      </c>
      <c r="J725" s="66" t="s">
        <v>1598</v>
      </c>
      <c r="K725" s="67" t="s">
        <v>4544</v>
      </c>
      <c r="L725" s="68"/>
      <c r="M725" s="64" t="s">
        <v>3433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4" t="s">
        <v>2489</v>
      </c>
      <c r="U725" s="72" t="s">
        <v>2489</v>
      </c>
      <c r="V725" s="72" t="s">
        <v>2489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4456</v>
      </c>
      <c r="D726" s="60" t="s">
        <v>3434</v>
      </c>
      <c r="E726" s="66" t="s">
        <v>610</v>
      </c>
      <c r="F726" s="66" t="s">
        <v>610</v>
      </c>
      <c r="G726" s="70">
        <v>0</v>
      </c>
      <c r="H726" s="70">
        <v>0</v>
      </c>
      <c r="I726" s="66" t="s">
        <v>2779</v>
      </c>
      <c r="J726" s="66" t="s">
        <v>1598</v>
      </c>
      <c r="K726" s="67" t="s">
        <v>4544</v>
      </c>
      <c r="L726" s="68"/>
      <c r="M726" s="64" t="s">
        <v>3434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4" t="s">
        <v>2489</v>
      </c>
      <c r="U726" s="72" t="s">
        <v>2489</v>
      </c>
      <c r="V726" s="72" t="s">
        <v>2489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4456</v>
      </c>
      <c r="D727" s="60" t="s">
        <v>3435</v>
      </c>
      <c r="E727" s="66" t="s">
        <v>611</v>
      </c>
      <c r="F727" s="66" t="s">
        <v>611</v>
      </c>
      <c r="G727" s="70">
        <v>0</v>
      </c>
      <c r="H727" s="70">
        <v>0</v>
      </c>
      <c r="I727" s="66" t="s">
        <v>2779</v>
      </c>
      <c r="J727" s="66" t="s">
        <v>1598</v>
      </c>
      <c r="K727" s="67" t="s">
        <v>4544</v>
      </c>
      <c r="L727" s="68"/>
      <c r="M727" s="64" t="s">
        <v>3435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4" t="s">
        <v>2489</v>
      </c>
      <c r="U727" s="72" t="s">
        <v>2489</v>
      </c>
      <c r="V727" s="72" t="s">
        <v>2489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4456</v>
      </c>
      <c r="D728" s="60" t="s">
        <v>3436</v>
      </c>
      <c r="E728" s="66" t="s">
        <v>612</v>
      </c>
      <c r="F728" s="66" t="s">
        <v>612</v>
      </c>
      <c r="G728" s="70">
        <v>0</v>
      </c>
      <c r="H728" s="70">
        <v>0</v>
      </c>
      <c r="I728" s="66" t="s">
        <v>2779</v>
      </c>
      <c r="J728" s="66" t="s">
        <v>1598</v>
      </c>
      <c r="K728" s="67" t="s">
        <v>4544</v>
      </c>
      <c r="L728" s="68"/>
      <c r="M728" s="64" t="s">
        <v>3436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4" t="s">
        <v>2489</v>
      </c>
      <c r="U728" s="72" t="s">
        <v>2489</v>
      </c>
      <c r="V728" s="72" t="s">
        <v>2489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4456</v>
      </c>
      <c r="D729" s="60" t="s">
        <v>3437</v>
      </c>
      <c r="E729" s="66" t="s">
        <v>613</v>
      </c>
      <c r="F729" s="66" t="s">
        <v>613</v>
      </c>
      <c r="G729" s="70">
        <v>0</v>
      </c>
      <c r="H729" s="70">
        <v>0</v>
      </c>
      <c r="I729" s="66" t="s">
        <v>2779</v>
      </c>
      <c r="J729" s="66" t="s">
        <v>1598</v>
      </c>
      <c r="K729" s="67" t="s">
        <v>4544</v>
      </c>
      <c r="L729" s="68"/>
      <c r="M729" s="64" t="s">
        <v>3437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4" t="s">
        <v>2489</v>
      </c>
      <c r="U729" s="72" t="s">
        <v>2489</v>
      </c>
      <c r="V729" s="72" t="s">
        <v>2489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4456</v>
      </c>
      <c r="D730" s="60" t="s">
        <v>3438</v>
      </c>
      <c r="E730" s="66" t="s">
        <v>614</v>
      </c>
      <c r="F730" s="66" t="s">
        <v>614</v>
      </c>
      <c r="G730" s="70">
        <v>0</v>
      </c>
      <c r="H730" s="70">
        <v>0</v>
      </c>
      <c r="I730" s="66" t="s">
        <v>2779</v>
      </c>
      <c r="J730" s="66" t="s">
        <v>1598</v>
      </c>
      <c r="K730" s="67" t="s">
        <v>4544</v>
      </c>
      <c r="L730" s="68"/>
      <c r="M730" s="64" t="s">
        <v>3438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4" t="s">
        <v>2489</v>
      </c>
      <c r="U730" s="72" t="s">
        <v>2489</v>
      </c>
      <c r="V730" s="72" t="s">
        <v>2489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4456</v>
      </c>
      <c r="D731" s="60" t="s">
        <v>3439</v>
      </c>
      <c r="E731" s="66" t="s">
        <v>615</v>
      </c>
      <c r="F731" s="66" t="s">
        <v>615</v>
      </c>
      <c r="G731" s="70">
        <v>0</v>
      </c>
      <c r="H731" s="70">
        <v>0</v>
      </c>
      <c r="I731" s="66" t="s">
        <v>2779</v>
      </c>
      <c r="J731" s="66" t="s">
        <v>1598</v>
      </c>
      <c r="K731" s="67" t="s">
        <v>4544</v>
      </c>
      <c r="L731" s="65"/>
      <c r="M731" s="64" t="s">
        <v>3439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4" t="s">
        <v>2489</v>
      </c>
      <c r="U731" s="72" t="s">
        <v>2489</v>
      </c>
      <c r="V731" s="72" t="s">
        <v>2489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4456</v>
      </c>
      <c r="D732" s="60" t="s">
        <v>3440</v>
      </c>
      <c r="E732" s="66" t="s">
        <v>616</v>
      </c>
      <c r="F732" s="66" t="s">
        <v>616</v>
      </c>
      <c r="G732" s="70">
        <v>0</v>
      </c>
      <c r="H732" s="70">
        <v>0</v>
      </c>
      <c r="I732" s="66" t="s">
        <v>2779</v>
      </c>
      <c r="J732" s="66" t="s">
        <v>1598</v>
      </c>
      <c r="K732" s="67" t="s">
        <v>4544</v>
      </c>
      <c r="L732" s="74"/>
      <c r="M732" s="64" t="s">
        <v>3440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4" t="s">
        <v>2489</v>
      </c>
      <c r="U732" s="72" t="s">
        <v>2489</v>
      </c>
      <c r="V732" s="72" t="s">
        <v>2489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4456</v>
      </c>
      <c r="D733" s="60" t="s">
        <v>3441</v>
      </c>
      <c r="E733" s="66" t="s">
        <v>617</v>
      </c>
      <c r="F733" s="66" t="s">
        <v>617</v>
      </c>
      <c r="G733" s="70">
        <v>0</v>
      </c>
      <c r="H733" s="70">
        <v>0</v>
      </c>
      <c r="I733" s="66" t="s">
        <v>2779</v>
      </c>
      <c r="J733" s="66" t="s">
        <v>1598</v>
      </c>
      <c r="K733" s="67" t="s">
        <v>4544</v>
      </c>
      <c r="L733" s="68"/>
      <c r="M733" s="64" t="s">
        <v>3441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4" t="s">
        <v>2489</v>
      </c>
      <c r="U733" s="72" t="s">
        <v>2489</v>
      </c>
      <c r="V733" s="72" t="s">
        <v>2489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4456</v>
      </c>
      <c r="D734" s="60" t="s">
        <v>3442</v>
      </c>
      <c r="E734" s="66" t="s">
        <v>618</v>
      </c>
      <c r="F734" s="66" t="s">
        <v>618</v>
      </c>
      <c r="G734" s="70">
        <v>0</v>
      </c>
      <c r="H734" s="70">
        <v>0</v>
      </c>
      <c r="I734" s="66" t="s">
        <v>2779</v>
      </c>
      <c r="J734" s="66" t="s">
        <v>1598</v>
      </c>
      <c r="K734" s="67" t="s">
        <v>4544</v>
      </c>
      <c r="L734" s="68"/>
      <c r="M734" s="64" t="s">
        <v>3442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4" t="s">
        <v>2489</v>
      </c>
      <c r="U734" s="72" t="s">
        <v>2489</v>
      </c>
      <c r="V734" s="72" t="s">
        <v>2489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4455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28</v>
      </c>
      <c r="J735" s="117" t="s">
        <v>1598</v>
      </c>
      <c r="K735" s="118" t="s">
        <v>4544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189</v>
      </c>
      <c r="T735" s="113" t="s">
        <v>2489</v>
      </c>
      <c r="U735" s="120" t="s">
        <v>2489</v>
      </c>
      <c r="V735" s="120" t="s">
        <v>2489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4456</v>
      </c>
      <c r="D736" s="60" t="s">
        <v>3443</v>
      </c>
      <c r="E736" s="66" t="s">
        <v>619</v>
      </c>
      <c r="F736" s="66" t="s">
        <v>619</v>
      </c>
      <c r="G736" s="70">
        <v>0</v>
      </c>
      <c r="H736" s="70">
        <v>0</v>
      </c>
      <c r="I736" s="66" t="s">
        <v>2779</v>
      </c>
      <c r="J736" s="66" t="s">
        <v>1598</v>
      </c>
      <c r="K736" s="67" t="s">
        <v>4544</v>
      </c>
      <c r="L736" s="68"/>
      <c r="M736" s="64" t="s">
        <v>3443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4" t="s">
        <v>2489</v>
      </c>
      <c r="U736" s="72" t="s">
        <v>2489</v>
      </c>
      <c r="V736" s="72" t="s">
        <v>2489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4456</v>
      </c>
      <c r="D737" s="60" t="s">
        <v>3444</v>
      </c>
      <c r="E737" s="66" t="s">
        <v>620</v>
      </c>
      <c r="F737" s="79" t="s">
        <v>620</v>
      </c>
      <c r="G737" s="70">
        <v>0</v>
      </c>
      <c r="H737" s="70">
        <v>0</v>
      </c>
      <c r="I737" s="66" t="s">
        <v>2779</v>
      </c>
      <c r="J737" s="66" t="s">
        <v>1598</v>
      </c>
      <c r="K737" s="67" t="s">
        <v>4544</v>
      </c>
      <c r="L737" s="68"/>
      <c r="M737" s="64" t="s">
        <v>3444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4" t="s">
        <v>2489</v>
      </c>
      <c r="U737" s="72" t="s">
        <v>2489</v>
      </c>
      <c r="V737" s="72" t="s">
        <v>2489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4456</v>
      </c>
      <c r="D738" s="60" t="s">
        <v>3445</v>
      </c>
      <c r="E738" s="80" t="s">
        <v>621</v>
      </c>
      <c r="F738" s="81" t="s">
        <v>621</v>
      </c>
      <c r="G738" s="70">
        <v>0</v>
      </c>
      <c r="H738" s="70">
        <v>0</v>
      </c>
      <c r="I738" s="66" t="s">
        <v>2779</v>
      </c>
      <c r="J738" s="66" t="s">
        <v>1598</v>
      </c>
      <c r="K738" s="67" t="s">
        <v>4544</v>
      </c>
      <c r="L738" s="68"/>
      <c r="M738" s="64" t="s">
        <v>3445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4" t="s">
        <v>2489</v>
      </c>
      <c r="U738" s="72" t="s">
        <v>2489</v>
      </c>
      <c r="V738" s="72" t="s">
        <v>2489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4456</v>
      </c>
      <c r="D739" s="60" t="s">
        <v>3446</v>
      </c>
      <c r="E739" s="80" t="s">
        <v>622</v>
      </c>
      <c r="F739" s="81" t="s">
        <v>622</v>
      </c>
      <c r="G739" s="70">
        <v>0</v>
      </c>
      <c r="H739" s="70">
        <v>0</v>
      </c>
      <c r="I739" s="66" t="s">
        <v>2779</v>
      </c>
      <c r="J739" s="66" t="s">
        <v>1598</v>
      </c>
      <c r="K739" s="67" t="s">
        <v>4544</v>
      </c>
      <c r="L739" s="65"/>
      <c r="M739" s="64" t="s">
        <v>3446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4" t="s">
        <v>2489</v>
      </c>
      <c r="U739" s="72" t="s">
        <v>2489</v>
      </c>
      <c r="V739" s="72" t="s">
        <v>2489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4456</v>
      </c>
      <c r="D740" s="60" t="s">
        <v>3447</v>
      </c>
      <c r="E740" s="66" t="s">
        <v>623</v>
      </c>
      <c r="F740" s="66" t="s">
        <v>623</v>
      </c>
      <c r="G740" s="70">
        <v>0</v>
      </c>
      <c r="H740" s="70">
        <v>0</v>
      </c>
      <c r="I740" s="66" t="s">
        <v>2779</v>
      </c>
      <c r="J740" s="66" t="s">
        <v>1598</v>
      </c>
      <c r="K740" s="67" t="s">
        <v>4544</v>
      </c>
      <c r="L740" s="68"/>
      <c r="M740" s="64" t="s">
        <v>3447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4" t="s">
        <v>2489</v>
      </c>
      <c r="U740" s="72" t="s">
        <v>2489</v>
      </c>
      <c r="V740" s="72" t="s">
        <v>2489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4456</v>
      </c>
      <c r="D741" s="60" t="s">
        <v>3448</v>
      </c>
      <c r="E741" s="66" t="s">
        <v>624</v>
      </c>
      <c r="F741" s="66" t="s">
        <v>624</v>
      </c>
      <c r="G741" s="70">
        <v>0</v>
      </c>
      <c r="H741" s="70">
        <v>0</v>
      </c>
      <c r="I741" s="66" t="s">
        <v>2779</v>
      </c>
      <c r="J741" s="66" t="s">
        <v>1598</v>
      </c>
      <c r="K741" s="67" t="s">
        <v>4544</v>
      </c>
      <c r="L741" s="68"/>
      <c r="M741" s="64" t="s">
        <v>3448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4" t="s">
        <v>2489</v>
      </c>
      <c r="U741" s="72" t="s">
        <v>2489</v>
      </c>
      <c r="V741" s="72" t="s">
        <v>2489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4456</v>
      </c>
      <c r="D742" s="60" t="s">
        <v>3449</v>
      </c>
      <c r="E742" s="66" t="s">
        <v>625</v>
      </c>
      <c r="F742" s="66" t="s">
        <v>625</v>
      </c>
      <c r="G742" s="70">
        <v>0</v>
      </c>
      <c r="H742" s="70">
        <v>0</v>
      </c>
      <c r="I742" s="66" t="s">
        <v>2779</v>
      </c>
      <c r="J742" s="66" t="s">
        <v>1598</v>
      </c>
      <c r="K742" s="67" t="s">
        <v>4544</v>
      </c>
      <c r="L742" s="68"/>
      <c r="M742" s="64" t="s">
        <v>3449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4" t="s">
        <v>2489</v>
      </c>
      <c r="U742" s="72" t="s">
        <v>2489</v>
      </c>
      <c r="V742" s="72" t="s">
        <v>2489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4456</v>
      </c>
      <c r="D743" s="60" t="s">
        <v>3450</v>
      </c>
      <c r="E743" s="66" t="s">
        <v>626</v>
      </c>
      <c r="F743" s="66" t="s">
        <v>626</v>
      </c>
      <c r="G743" s="70">
        <v>0</v>
      </c>
      <c r="H743" s="70">
        <v>0</v>
      </c>
      <c r="I743" s="66" t="s">
        <v>2779</v>
      </c>
      <c r="J743" s="66" t="s">
        <v>1598</v>
      </c>
      <c r="K743" s="67" t="s">
        <v>4544</v>
      </c>
      <c r="L743" s="68"/>
      <c r="M743" s="64" t="s">
        <v>3450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4" t="s">
        <v>2489</v>
      </c>
      <c r="U743" s="72" t="s">
        <v>2489</v>
      </c>
      <c r="V743" s="72" t="s">
        <v>2489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4456</v>
      </c>
      <c r="D744" s="60" t="s">
        <v>3451</v>
      </c>
      <c r="E744" s="66" t="s">
        <v>144</v>
      </c>
      <c r="F744" s="66" t="s">
        <v>144</v>
      </c>
      <c r="G744" s="70">
        <v>0</v>
      </c>
      <c r="H744" s="70">
        <v>0</v>
      </c>
      <c r="I744" s="66" t="s">
        <v>1</v>
      </c>
      <c r="J744" s="66" t="s">
        <v>1598</v>
      </c>
      <c r="K744" s="67" t="s">
        <v>4544</v>
      </c>
      <c r="L744" s="68"/>
      <c r="M744" s="64" t="s">
        <v>3451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4" t="s">
        <v>2489</v>
      </c>
      <c r="U744" s="72" t="s">
        <v>2489</v>
      </c>
      <c r="V744" s="72" t="s">
        <v>2489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4456</v>
      </c>
      <c r="D745" s="60" t="s">
        <v>3452</v>
      </c>
      <c r="E745" s="66" t="s">
        <v>627</v>
      </c>
      <c r="F745" s="66" t="s">
        <v>627</v>
      </c>
      <c r="G745" s="70">
        <v>0</v>
      </c>
      <c r="H745" s="70">
        <v>0</v>
      </c>
      <c r="I745" s="66" t="s">
        <v>2779</v>
      </c>
      <c r="J745" s="66" t="s">
        <v>1598</v>
      </c>
      <c r="K745" s="67" t="s">
        <v>4544</v>
      </c>
      <c r="L745" s="68"/>
      <c r="M745" s="64" t="s">
        <v>3452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4" t="s">
        <v>2489</v>
      </c>
      <c r="U745" s="72" t="s">
        <v>2489</v>
      </c>
      <c r="V745" s="72" t="s">
        <v>2489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4456</v>
      </c>
      <c r="D746" s="60" t="s">
        <v>3453</v>
      </c>
      <c r="E746" s="66" t="s">
        <v>628</v>
      </c>
      <c r="F746" s="66" t="s">
        <v>628</v>
      </c>
      <c r="G746" s="70">
        <v>0</v>
      </c>
      <c r="H746" s="70">
        <v>0</v>
      </c>
      <c r="I746" s="66" t="s">
        <v>2779</v>
      </c>
      <c r="J746" s="66" t="s">
        <v>1598</v>
      </c>
      <c r="K746" s="67" t="s">
        <v>4544</v>
      </c>
      <c r="L746" s="65"/>
      <c r="M746" s="64" t="s">
        <v>3453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4" t="s">
        <v>2489</v>
      </c>
      <c r="U746" s="72" t="s">
        <v>2489</v>
      </c>
      <c r="V746" s="72" t="s">
        <v>2489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4456</v>
      </c>
      <c r="D747" s="60" t="s">
        <v>3454</v>
      </c>
      <c r="E747" s="66" t="s">
        <v>629</v>
      </c>
      <c r="F747" s="66" t="s">
        <v>629</v>
      </c>
      <c r="G747" s="70">
        <v>0</v>
      </c>
      <c r="H747" s="70">
        <v>0</v>
      </c>
      <c r="I747" s="66" t="s">
        <v>2779</v>
      </c>
      <c r="J747" s="66" t="s">
        <v>1598</v>
      </c>
      <c r="K747" s="67" t="s">
        <v>4544</v>
      </c>
      <c r="L747" s="68"/>
      <c r="M747" s="64" t="s">
        <v>3454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4" t="s">
        <v>2489</v>
      </c>
      <c r="U747" s="72" t="s">
        <v>2489</v>
      </c>
      <c r="V747" s="72" t="s">
        <v>2489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4456</v>
      </c>
      <c r="D748" s="60" t="s">
        <v>3455</v>
      </c>
      <c r="E748" s="66" t="s">
        <v>630</v>
      </c>
      <c r="F748" s="66" t="s">
        <v>630</v>
      </c>
      <c r="G748" s="70">
        <v>0</v>
      </c>
      <c r="H748" s="70">
        <v>0</v>
      </c>
      <c r="I748" s="66" t="s">
        <v>2779</v>
      </c>
      <c r="J748" s="66" t="s">
        <v>1598</v>
      </c>
      <c r="K748" s="67" t="s">
        <v>4544</v>
      </c>
      <c r="L748" s="68"/>
      <c r="M748" s="64" t="s">
        <v>3455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4" t="s">
        <v>2489</v>
      </c>
      <c r="U748" s="72" t="s">
        <v>2489</v>
      </c>
      <c r="V748" s="72" t="s">
        <v>2489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4456</v>
      </c>
      <c r="D749" s="60" t="s">
        <v>3456</v>
      </c>
      <c r="E749" s="66" t="s">
        <v>631</v>
      </c>
      <c r="F749" s="66" t="s">
        <v>631</v>
      </c>
      <c r="G749" s="70">
        <v>0</v>
      </c>
      <c r="H749" s="70">
        <v>0</v>
      </c>
      <c r="I749" s="66" t="s">
        <v>2779</v>
      </c>
      <c r="J749" s="66" t="s">
        <v>1598</v>
      </c>
      <c r="K749" s="67" t="s">
        <v>4544</v>
      </c>
      <c r="L749" s="68"/>
      <c r="M749" s="64" t="s">
        <v>3456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4" t="s">
        <v>2489</v>
      </c>
      <c r="U749" s="72" t="s">
        <v>2489</v>
      </c>
      <c r="V749" s="72" t="s">
        <v>2489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4456</v>
      </c>
      <c r="D750" s="60" t="s">
        <v>3457</v>
      </c>
      <c r="E750" s="66" t="s">
        <v>632</v>
      </c>
      <c r="F750" s="66" t="s">
        <v>632</v>
      </c>
      <c r="G750" s="70">
        <v>0</v>
      </c>
      <c r="H750" s="70">
        <v>0</v>
      </c>
      <c r="I750" s="66" t="s">
        <v>2779</v>
      </c>
      <c r="J750" s="66" t="s">
        <v>1598</v>
      </c>
      <c r="K750" s="67" t="s">
        <v>4544</v>
      </c>
      <c r="L750" s="68"/>
      <c r="M750" s="64" t="s">
        <v>3457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4" t="s">
        <v>2489</v>
      </c>
      <c r="U750" s="72" t="s">
        <v>2489</v>
      </c>
      <c r="V750" s="72" t="s">
        <v>2489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4456</v>
      </c>
      <c r="D751" s="60" t="s">
        <v>3458</v>
      </c>
      <c r="E751" s="66" t="s">
        <v>633</v>
      </c>
      <c r="F751" s="66" t="s">
        <v>633</v>
      </c>
      <c r="G751" s="70">
        <v>0</v>
      </c>
      <c r="H751" s="70">
        <v>0</v>
      </c>
      <c r="I751" s="66" t="s">
        <v>2779</v>
      </c>
      <c r="J751" s="66" t="s">
        <v>1598</v>
      </c>
      <c r="K751" s="67" t="s">
        <v>4544</v>
      </c>
      <c r="L751" s="68"/>
      <c r="M751" s="64" t="s">
        <v>3458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4" t="s">
        <v>2489</v>
      </c>
      <c r="U751" s="72" t="s">
        <v>2489</v>
      </c>
      <c r="V751" s="72" t="s">
        <v>2489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4456</v>
      </c>
      <c r="D752" s="60" t="s">
        <v>3459</v>
      </c>
      <c r="E752" s="66" t="s">
        <v>634</v>
      </c>
      <c r="F752" s="66" t="s">
        <v>634</v>
      </c>
      <c r="G752" s="70">
        <v>0</v>
      </c>
      <c r="H752" s="70">
        <v>0</v>
      </c>
      <c r="I752" s="66" t="s">
        <v>2779</v>
      </c>
      <c r="J752" s="66" t="s">
        <v>1598</v>
      </c>
      <c r="K752" s="67" t="s">
        <v>4544</v>
      </c>
      <c r="L752" s="68"/>
      <c r="M752" s="64" t="s">
        <v>3459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4" t="s">
        <v>2489</v>
      </c>
      <c r="U752" s="72" t="s">
        <v>2489</v>
      </c>
      <c r="V752" s="72" t="s">
        <v>2489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4456</v>
      </c>
      <c r="D753" s="60" t="s">
        <v>3460</v>
      </c>
      <c r="E753" s="66" t="s">
        <v>635</v>
      </c>
      <c r="F753" s="66" t="s">
        <v>635</v>
      </c>
      <c r="G753" s="70">
        <v>0</v>
      </c>
      <c r="H753" s="70">
        <v>0</v>
      </c>
      <c r="I753" s="66" t="s">
        <v>2779</v>
      </c>
      <c r="J753" s="66" t="s">
        <v>1598</v>
      </c>
      <c r="K753" s="67" t="s">
        <v>4544</v>
      </c>
      <c r="L753" s="68"/>
      <c r="M753" s="64" t="s">
        <v>3460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4" t="s">
        <v>2489</v>
      </c>
      <c r="U753" s="72" t="s">
        <v>2489</v>
      </c>
      <c r="V753" s="72" t="s">
        <v>2489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4456</v>
      </c>
      <c r="D754" s="60" t="s">
        <v>3461</v>
      </c>
      <c r="E754" s="66" t="s">
        <v>636</v>
      </c>
      <c r="F754" s="66" t="s">
        <v>636</v>
      </c>
      <c r="G754" s="70">
        <v>0</v>
      </c>
      <c r="H754" s="70">
        <v>0</v>
      </c>
      <c r="I754" s="66" t="s">
        <v>2779</v>
      </c>
      <c r="J754" s="66" t="s">
        <v>1598</v>
      </c>
      <c r="K754" s="67" t="s">
        <v>4544</v>
      </c>
      <c r="L754" s="68"/>
      <c r="M754" s="64" t="s">
        <v>3461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4" t="s">
        <v>2489</v>
      </c>
      <c r="U754" s="72" t="s">
        <v>2489</v>
      </c>
      <c r="V754" s="72" t="s">
        <v>2489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4456</v>
      </c>
      <c r="D755" s="60" t="s">
        <v>3462</v>
      </c>
      <c r="E755" s="66" t="s">
        <v>637</v>
      </c>
      <c r="F755" s="66" t="s">
        <v>637</v>
      </c>
      <c r="G755" s="70">
        <v>0</v>
      </c>
      <c r="H755" s="70">
        <v>0</v>
      </c>
      <c r="I755" s="66" t="s">
        <v>2779</v>
      </c>
      <c r="J755" s="66" t="s">
        <v>1598</v>
      </c>
      <c r="K755" s="67" t="s">
        <v>4544</v>
      </c>
      <c r="L755" s="68"/>
      <c r="M755" s="64" t="s">
        <v>3462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4" t="s">
        <v>2489</v>
      </c>
      <c r="U755" s="72" t="s">
        <v>2489</v>
      </c>
      <c r="V755" s="72" t="s">
        <v>2489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4456</v>
      </c>
      <c r="D756" s="60" t="s">
        <v>3463</v>
      </c>
      <c r="E756" s="66" t="s">
        <v>638</v>
      </c>
      <c r="F756" s="66" t="s">
        <v>638</v>
      </c>
      <c r="G756" s="70">
        <v>0</v>
      </c>
      <c r="H756" s="70">
        <v>0</v>
      </c>
      <c r="I756" s="66" t="s">
        <v>2779</v>
      </c>
      <c r="J756" s="66" t="s">
        <v>1598</v>
      </c>
      <c r="K756" s="67" t="s">
        <v>4544</v>
      </c>
      <c r="L756" s="68"/>
      <c r="M756" s="64" t="s">
        <v>3463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4" t="s">
        <v>2489</v>
      </c>
      <c r="U756" s="72" t="s">
        <v>2489</v>
      </c>
      <c r="V756" s="72" t="s">
        <v>2489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4456</v>
      </c>
      <c r="D757" s="60" t="s">
        <v>3464</v>
      </c>
      <c r="E757" s="66" t="s">
        <v>639</v>
      </c>
      <c r="F757" s="66" t="s">
        <v>639</v>
      </c>
      <c r="G757" s="70">
        <v>0</v>
      </c>
      <c r="H757" s="70">
        <v>0</v>
      </c>
      <c r="I757" s="66" t="s">
        <v>2779</v>
      </c>
      <c r="J757" s="66" t="s">
        <v>1598</v>
      </c>
      <c r="K757" s="67" t="s">
        <v>4544</v>
      </c>
      <c r="L757" s="68"/>
      <c r="M757" s="64" t="s">
        <v>3464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4" t="s">
        <v>2489</v>
      </c>
      <c r="U757" s="72" t="s">
        <v>2489</v>
      </c>
      <c r="V757" s="72" t="s">
        <v>2489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4456</v>
      </c>
      <c r="D758" s="60" t="s">
        <v>3465</v>
      </c>
      <c r="E758" s="66" t="s">
        <v>640</v>
      </c>
      <c r="F758" s="66" t="s">
        <v>640</v>
      </c>
      <c r="G758" s="70">
        <v>0</v>
      </c>
      <c r="H758" s="70">
        <v>0</v>
      </c>
      <c r="I758" s="66" t="s">
        <v>2779</v>
      </c>
      <c r="J758" s="66" t="s">
        <v>1598</v>
      </c>
      <c r="K758" s="67" t="s">
        <v>4544</v>
      </c>
      <c r="L758" s="68"/>
      <c r="M758" s="64" t="s">
        <v>3465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4" t="s">
        <v>2489</v>
      </c>
      <c r="U758" s="72" t="s">
        <v>2489</v>
      </c>
      <c r="V758" s="72" t="s">
        <v>2489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4456</v>
      </c>
      <c r="D759" s="60" t="s">
        <v>3466</v>
      </c>
      <c r="E759" s="66" t="s">
        <v>641</v>
      </c>
      <c r="F759" s="66" t="s">
        <v>641</v>
      </c>
      <c r="G759" s="70">
        <v>0</v>
      </c>
      <c r="H759" s="70">
        <v>0</v>
      </c>
      <c r="I759" s="66" t="s">
        <v>2779</v>
      </c>
      <c r="J759" s="66" t="s">
        <v>1598</v>
      </c>
      <c r="K759" s="67" t="s">
        <v>4544</v>
      </c>
      <c r="L759" s="68"/>
      <c r="M759" s="64" t="s">
        <v>3466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4" t="s">
        <v>2489</v>
      </c>
      <c r="U759" s="72" t="s">
        <v>2489</v>
      </c>
      <c r="V759" s="72" t="s">
        <v>2489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4455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28</v>
      </c>
      <c r="J760" s="117" t="s">
        <v>1598</v>
      </c>
      <c r="K760" s="118" t="s">
        <v>4544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189</v>
      </c>
      <c r="T760" s="113" t="s">
        <v>2489</v>
      </c>
      <c r="U760" s="120" t="s">
        <v>2489</v>
      </c>
      <c r="V760" s="120" t="s">
        <v>2489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4455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28</v>
      </c>
      <c r="J761" s="117" t="s">
        <v>1598</v>
      </c>
      <c r="K761" s="118" t="s">
        <v>4544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189</v>
      </c>
      <c r="T761" s="113" t="s">
        <v>2489</v>
      </c>
      <c r="U761" s="120" t="s">
        <v>2489</v>
      </c>
      <c r="V761" s="120" t="s">
        <v>2489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4456</v>
      </c>
      <c r="D762" s="60" t="s">
        <v>3467</v>
      </c>
      <c r="E762" s="66" t="s">
        <v>711</v>
      </c>
      <c r="F762" s="66" t="s">
        <v>711</v>
      </c>
      <c r="G762" s="70">
        <v>0</v>
      </c>
      <c r="H762" s="70">
        <v>0</v>
      </c>
      <c r="I762" s="66" t="s">
        <v>2779</v>
      </c>
      <c r="J762" s="66" t="s">
        <v>1598</v>
      </c>
      <c r="K762" s="67" t="s">
        <v>4544</v>
      </c>
      <c r="L762" s="68"/>
      <c r="M762" s="64" t="s">
        <v>3467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4" t="s">
        <v>2489</v>
      </c>
      <c r="U762" s="72" t="s">
        <v>2489</v>
      </c>
      <c r="V762" s="72" t="s">
        <v>2489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4456</v>
      </c>
      <c r="D763" s="60" t="s">
        <v>3468</v>
      </c>
      <c r="E763" s="66" t="s">
        <v>642</v>
      </c>
      <c r="F763" s="66" t="s">
        <v>642</v>
      </c>
      <c r="G763" s="70">
        <v>0</v>
      </c>
      <c r="H763" s="70">
        <v>0</v>
      </c>
      <c r="I763" s="66" t="s">
        <v>2779</v>
      </c>
      <c r="J763" s="66" t="s">
        <v>1598</v>
      </c>
      <c r="K763" s="67" t="s">
        <v>4544</v>
      </c>
      <c r="L763" s="68"/>
      <c r="M763" s="64" t="s">
        <v>3468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4" t="s">
        <v>2489</v>
      </c>
      <c r="U763" s="72" t="s">
        <v>2489</v>
      </c>
      <c r="V763" s="72" t="s">
        <v>2489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4456</v>
      </c>
      <c r="D764" s="60" t="s">
        <v>3469</v>
      </c>
      <c r="E764" s="66" t="s">
        <v>643</v>
      </c>
      <c r="F764" s="66" t="s">
        <v>643</v>
      </c>
      <c r="G764" s="70">
        <v>0</v>
      </c>
      <c r="H764" s="70">
        <v>0</v>
      </c>
      <c r="I764" s="66" t="s">
        <v>2779</v>
      </c>
      <c r="J764" s="66" t="s">
        <v>1598</v>
      </c>
      <c r="K764" s="67" t="s">
        <v>4544</v>
      </c>
      <c r="L764" s="68"/>
      <c r="M764" s="64" t="s">
        <v>3469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4" t="s">
        <v>2489</v>
      </c>
      <c r="U764" s="72" t="s">
        <v>2489</v>
      </c>
      <c r="V764" s="72" t="s">
        <v>2489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4456</v>
      </c>
      <c r="D765" s="60" t="s">
        <v>3470</v>
      </c>
      <c r="E765" s="66" t="s">
        <v>644</v>
      </c>
      <c r="F765" s="66" t="s">
        <v>644</v>
      </c>
      <c r="G765" s="70">
        <v>0</v>
      </c>
      <c r="H765" s="70">
        <v>0</v>
      </c>
      <c r="I765" s="66" t="s">
        <v>2779</v>
      </c>
      <c r="J765" s="66" t="s">
        <v>1598</v>
      </c>
      <c r="K765" s="67" t="s">
        <v>4544</v>
      </c>
      <c r="L765" s="68"/>
      <c r="M765" s="64" t="s">
        <v>3470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4" t="s">
        <v>2489</v>
      </c>
      <c r="U765" s="72" t="s">
        <v>2489</v>
      </c>
      <c r="V765" s="72" t="s">
        <v>2489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4456</v>
      </c>
      <c r="D766" s="60" t="s">
        <v>3471</v>
      </c>
      <c r="E766" s="66" t="s">
        <v>645</v>
      </c>
      <c r="F766" s="66" t="s">
        <v>645</v>
      </c>
      <c r="G766" s="70">
        <v>0</v>
      </c>
      <c r="H766" s="70">
        <v>0</v>
      </c>
      <c r="I766" s="66" t="s">
        <v>2779</v>
      </c>
      <c r="J766" s="66" t="s">
        <v>1598</v>
      </c>
      <c r="K766" s="67" t="s">
        <v>4544</v>
      </c>
      <c r="L766" s="68"/>
      <c r="M766" s="64" t="s">
        <v>3471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4" t="s">
        <v>2489</v>
      </c>
      <c r="U766" s="72" t="s">
        <v>2489</v>
      </c>
      <c r="V766" s="72" t="s">
        <v>2489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4456</v>
      </c>
      <c r="D767" s="60" t="s">
        <v>3472</v>
      </c>
      <c r="E767" s="66" t="s">
        <v>646</v>
      </c>
      <c r="F767" s="66" t="s">
        <v>646</v>
      </c>
      <c r="G767" s="70">
        <v>0</v>
      </c>
      <c r="H767" s="70">
        <v>0</v>
      </c>
      <c r="I767" s="66" t="s">
        <v>2779</v>
      </c>
      <c r="J767" s="66" t="s">
        <v>1598</v>
      </c>
      <c r="K767" s="67" t="s">
        <v>4544</v>
      </c>
      <c r="L767" s="68"/>
      <c r="M767" s="64" t="s">
        <v>3472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4" t="s">
        <v>2489</v>
      </c>
      <c r="U767" s="72" t="s">
        <v>2489</v>
      </c>
      <c r="V767" s="72" t="s">
        <v>2489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4456</v>
      </c>
      <c r="D768" s="60" t="s">
        <v>3473</v>
      </c>
      <c r="E768" s="66" t="s">
        <v>647</v>
      </c>
      <c r="F768" s="66" t="s">
        <v>647</v>
      </c>
      <c r="G768" s="70">
        <v>0</v>
      </c>
      <c r="H768" s="70">
        <v>0</v>
      </c>
      <c r="I768" s="66" t="s">
        <v>2779</v>
      </c>
      <c r="J768" s="66" t="s">
        <v>1598</v>
      </c>
      <c r="K768" s="67" t="s">
        <v>4544</v>
      </c>
      <c r="L768" s="65"/>
      <c r="M768" s="64" t="s">
        <v>3473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4" t="s">
        <v>2489</v>
      </c>
      <c r="U768" s="72" t="s">
        <v>2489</v>
      </c>
      <c r="V768" s="72" t="s">
        <v>2489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4456</v>
      </c>
      <c r="D769" s="60" t="s">
        <v>3474</v>
      </c>
      <c r="E769" s="66" t="s">
        <v>648</v>
      </c>
      <c r="F769" s="66" t="s">
        <v>648</v>
      </c>
      <c r="G769" s="70">
        <v>0</v>
      </c>
      <c r="H769" s="70">
        <v>0</v>
      </c>
      <c r="I769" s="66" t="s">
        <v>2779</v>
      </c>
      <c r="J769" s="66" t="s">
        <v>1598</v>
      </c>
      <c r="K769" s="67" t="s">
        <v>4544</v>
      </c>
      <c r="L769" s="68"/>
      <c r="M769" s="64" t="s">
        <v>3474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4" t="s">
        <v>2489</v>
      </c>
      <c r="U769" s="72" t="s">
        <v>2489</v>
      </c>
      <c r="V769" s="72" t="s">
        <v>2489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4456</v>
      </c>
      <c r="D770" s="60" t="s">
        <v>3475</v>
      </c>
      <c r="E770" s="66" t="s">
        <v>649</v>
      </c>
      <c r="F770" s="66" t="s">
        <v>649</v>
      </c>
      <c r="G770" s="70">
        <v>0</v>
      </c>
      <c r="H770" s="70">
        <v>0</v>
      </c>
      <c r="I770" s="66" t="s">
        <v>2779</v>
      </c>
      <c r="J770" s="66" t="s">
        <v>1598</v>
      </c>
      <c r="K770" s="67" t="s">
        <v>4544</v>
      </c>
      <c r="L770" s="68"/>
      <c r="M770" s="64" t="s">
        <v>3475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4" t="s">
        <v>2489</v>
      </c>
      <c r="U770" s="72" t="s">
        <v>2489</v>
      </c>
      <c r="V770" s="72" t="s">
        <v>2489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4456</v>
      </c>
      <c r="D771" s="60" t="s">
        <v>3476</v>
      </c>
      <c r="E771" s="66" t="s">
        <v>650</v>
      </c>
      <c r="F771" s="66" t="s">
        <v>650</v>
      </c>
      <c r="G771" s="70">
        <v>0</v>
      </c>
      <c r="H771" s="70">
        <v>0</v>
      </c>
      <c r="I771" s="66" t="s">
        <v>2779</v>
      </c>
      <c r="J771" s="66" t="s">
        <v>1598</v>
      </c>
      <c r="K771" s="67" t="s">
        <v>4544</v>
      </c>
      <c r="L771" s="68"/>
      <c r="M771" s="64" t="s">
        <v>3476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4" t="s">
        <v>2489</v>
      </c>
      <c r="U771" s="72" t="s">
        <v>2489</v>
      </c>
      <c r="V771" s="72" t="s">
        <v>2489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4456</v>
      </c>
      <c r="D772" s="60" t="s">
        <v>3477</v>
      </c>
      <c r="E772" s="66" t="s">
        <v>651</v>
      </c>
      <c r="F772" s="66" t="s">
        <v>651</v>
      </c>
      <c r="G772" s="70">
        <v>0</v>
      </c>
      <c r="H772" s="70">
        <v>0</v>
      </c>
      <c r="I772" s="66" t="s">
        <v>2779</v>
      </c>
      <c r="J772" s="66" t="s">
        <v>1598</v>
      </c>
      <c r="K772" s="67" t="s">
        <v>4544</v>
      </c>
      <c r="L772" s="68"/>
      <c r="M772" s="64" t="s">
        <v>3477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4" t="s">
        <v>2489</v>
      </c>
      <c r="U772" s="72" t="s">
        <v>2489</v>
      </c>
      <c r="V772" s="72" t="s">
        <v>2489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4456</v>
      </c>
      <c r="D773" s="60" t="s">
        <v>3478</v>
      </c>
      <c r="E773" s="66" t="s">
        <v>652</v>
      </c>
      <c r="F773" s="66" t="s">
        <v>652</v>
      </c>
      <c r="G773" s="70">
        <v>0</v>
      </c>
      <c r="H773" s="70">
        <v>0</v>
      </c>
      <c r="I773" s="66" t="s">
        <v>2779</v>
      </c>
      <c r="J773" s="66" t="s">
        <v>1598</v>
      </c>
      <c r="K773" s="67" t="s">
        <v>4544</v>
      </c>
      <c r="L773" s="68"/>
      <c r="M773" s="64" t="s">
        <v>3478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4" t="s">
        <v>2489</v>
      </c>
      <c r="U773" s="72" t="s">
        <v>2489</v>
      </c>
      <c r="V773" s="72" t="s">
        <v>2489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4456</v>
      </c>
      <c r="D774" s="60" t="s">
        <v>3479</v>
      </c>
      <c r="E774" s="66" t="s">
        <v>653</v>
      </c>
      <c r="F774" s="66" t="s">
        <v>653</v>
      </c>
      <c r="G774" s="70">
        <v>0</v>
      </c>
      <c r="H774" s="70">
        <v>0</v>
      </c>
      <c r="I774" s="66" t="s">
        <v>2779</v>
      </c>
      <c r="J774" s="66" t="s">
        <v>1598</v>
      </c>
      <c r="K774" s="67" t="s">
        <v>4544</v>
      </c>
      <c r="L774" s="65"/>
      <c r="M774" s="64" t="s">
        <v>3479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4" t="s">
        <v>2489</v>
      </c>
      <c r="U774" s="72" t="s">
        <v>2489</v>
      </c>
      <c r="V774" s="72" t="s">
        <v>2489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4456</v>
      </c>
      <c r="D775" s="60" t="s">
        <v>3480</v>
      </c>
      <c r="E775" s="66" t="s">
        <v>654</v>
      </c>
      <c r="F775" s="66" t="s">
        <v>654</v>
      </c>
      <c r="G775" s="70">
        <v>0</v>
      </c>
      <c r="H775" s="70">
        <v>0</v>
      </c>
      <c r="I775" s="66" t="s">
        <v>2779</v>
      </c>
      <c r="J775" s="66" t="s">
        <v>1598</v>
      </c>
      <c r="K775" s="67" t="s">
        <v>4544</v>
      </c>
      <c r="L775" s="65"/>
      <c r="M775" s="64" t="s">
        <v>3480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4" t="s">
        <v>2489</v>
      </c>
      <c r="U775" s="72" t="s">
        <v>2489</v>
      </c>
      <c r="V775" s="72" t="s">
        <v>2489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4456</v>
      </c>
      <c r="D776" s="60" t="s">
        <v>3481</v>
      </c>
      <c r="E776" s="66" t="s">
        <v>655</v>
      </c>
      <c r="F776" s="66" t="s">
        <v>655</v>
      </c>
      <c r="G776" s="70">
        <v>0</v>
      </c>
      <c r="H776" s="70">
        <v>0</v>
      </c>
      <c r="I776" s="66" t="s">
        <v>2779</v>
      </c>
      <c r="J776" s="66" t="s">
        <v>1598</v>
      </c>
      <c r="K776" s="67" t="s">
        <v>4544</v>
      </c>
      <c r="L776" s="68"/>
      <c r="M776" s="64" t="s">
        <v>3481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4" t="s">
        <v>2489</v>
      </c>
      <c r="U776" s="72" t="s">
        <v>2489</v>
      </c>
      <c r="V776" s="72" t="s">
        <v>2489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4455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28</v>
      </c>
      <c r="J777" s="117" t="s">
        <v>1598</v>
      </c>
      <c r="K777" s="118" t="s">
        <v>4544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189</v>
      </c>
      <c r="T777" s="113" t="s">
        <v>2489</v>
      </c>
      <c r="U777" s="120" t="s">
        <v>2489</v>
      </c>
      <c r="V777" s="120" t="s">
        <v>2489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4455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28</v>
      </c>
      <c r="J778" s="117" t="s">
        <v>1598</v>
      </c>
      <c r="K778" s="118" t="s">
        <v>4544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189</v>
      </c>
      <c r="T778" s="113" t="s">
        <v>2489</v>
      </c>
      <c r="U778" s="120" t="s">
        <v>2489</v>
      </c>
      <c r="V778" s="120" t="s">
        <v>2489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4455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28</v>
      </c>
      <c r="J779" s="117" t="s">
        <v>1598</v>
      </c>
      <c r="K779" s="118" t="s">
        <v>4544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189</v>
      </c>
      <c r="T779" s="113" t="s">
        <v>2489</v>
      </c>
      <c r="U779" s="120" t="s">
        <v>2489</v>
      </c>
      <c r="V779" s="120" t="s">
        <v>2489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4456</v>
      </c>
      <c r="D780" s="60" t="s">
        <v>3482</v>
      </c>
      <c r="E780" s="66" t="s">
        <v>656</v>
      </c>
      <c r="F780" s="66" t="s">
        <v>656</v>
      </c>
      <c r="G780" s="70">
        <v>0</v>
      </c>
      <c r="H780" s="70">
        <v>0</v>
      </c>
      <c r="I780" s="66" t="s">
        <v>2779</v>
      </c>
      <c r="J780" s="66" t="s">
        <v>1598</v>
      </c>
      <c r="K780" s="67" t="s">
        <v>4544</v>
      </c>
      <c r="L780" s="68"/>
      <c r="M780" s="64" t="s">
        <v>3482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4" t="s">
        <v>2489</v>
      </c>
      <c r="U780" s="72" t="s">
        <v>2489</v>
      </c>
      <c r="V780" s="72" t="s">
        <v>2489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4456</v>
      </c>
      <c r="D781" s="60" t="s">
        <v>3483</v>
      </c>
      <c r="E781" s="66" t="s">
        <v>657</v>
      </c>
      <c r="F781" s="66" t="s">
        <v>657</v>
      </c>
      <c r="G781" s="70">
        <v>0</v>
      </c>
      <c r="H781" s="70">
        <v>0</v>
      </c>
      <c r="I781" s="66" t="s">
        <v>2779</v>
      </c>
      <c r="J781" s="66" t="s">
        <v>1598</v>
      </c>
      <c r="K781" s="67" t="s">
        <v>4544</v>
      </c>
      <c r="L781" s="68"/>
      <c r="M781" s="64" t="s">
        <v>3483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4" t="s">
        <v>2489</v>
      </c>
      <c r="U781" s="72" t="s">
        <v>2489</v>
      </c>
      <c r="V781" s="72" t="s">
        <v>2489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4456</v>
      </c>
      <c r="D782" s="60" t="s">
        <v>3484</v>
      </c>
      <c r="E782" s="66" t="s">
        <v>658</v>
      </c>
      <c r="F782" s="66" t="s">
        <v>658</v>
      </c>
      <c r="G782" s="70">
        <v>0</v>
      </c>
      <c r="H782" s="70">
        <v>0</v>
      </c>
      <c r="I782" s="66" t="s">
        <v>2779</v>
      </c>
      <c r="J782" s="66" t="s">
        <v>1598</v>
      </c>
      <c r="K782" s="67" t="s">
        <v>4544</v>
      </c>
      <c r="L782" s="68"/>
      <c r="M782" s="64" t="s">
        <v>3484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4" t="s">
        <v>2489</v>
      </c>
      <c r="U782" s="72" t="s">
        <v>2489</v>
      </c>
      <c r="V782" s="72" t="s">
        <v>2489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4456</v>
      </c>
      <c r="D783" s="60" t="s">
        <v>3485</v>
      </c>
      <c r="E783" s="66" t="s">
        <v>659</v>
      </c>
      <c r="F783" s="66" t="s">
        <v>659</v>
      </c>
      <c r="G783" s="70">
        <v>0</v>
      </c>
      <c r="H783" s="70">
        <v>0</v>
      </c>
      <c r="I783" s="66" t="s">
        <v>2779</v>
      </c>
      <c r="J783" s="66" t="s">
        <v>1598</v>
      </c>
      <c r="K783" s="67" t="s">
        <v>4544</v>
      </c>
      <c r="L783" s="68"/>
      <c r="M783" s="64" t="s">
        <v>3485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4" t="s">
        <v>2489</v>
      </c>
      <c r="U783" s="72" t="s">
        <v>2489</v>
      </c>
      <c r="V783" s="72" t="s">
        <v>2489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4456</v>
      </c>
      <c r="D784" s="60" t="s">
        <v>3486</v>
      </c>
      <c r="E784" s="66" t="s">
        <v>660</v>
      </c>
      <c r="F784" s="66" t="s">
        <v>660</v>
      </c>
      <c r="G784" s="70">
        <v>0</v>
      </c>
      <c r="H784" s="70">
        <v>0</v>
      </c>
      <c r="I784" s="66" t="s">
        <v>2779</v>
      </c>
      <c r="J784" s="66" t="s">
        <v>1598</v>
      </c>
      <c r="K784" s="67" t="s">
        <v>4544</v>
      </c>
      <c r="L784" s="68"/>
      <c r="M784" s="64" t="s">
        <v>3486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4" t="s">
        <v>2489</v>
      </c>
      <c r="U784" s="72" t="s">
        <v>2489</v>
      </c>
      <c r="V784" s="72" t="s">
        <v>2489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4456</v>
      </c>
      <c r="D785" s="60" t="s">
        <v>3487</v>
      </c>
      <c r="E785" s="66" t="s">
        <v>661</v>
      </c>
      <c r="F785" s="66" t="s">
        <v>661</v>
      </c>
      <c r="G785" s="70">
        <v>0</v>
      </c>
      <c r="H785" s="70">
        <v>0</v>
      </c>
      <c r="I785" s="66" t="s">
        <v>2779</v>
      </c>
      <c r="J785" s="66" t="s">
        <v>1598</v>
      </c>
      <c r="K785" s="67" t="s">
        <v>4544</v>
      </c>
      <c r="L785" s="68"/>
      <c r="M785" s="64" t="s">
        <v>3487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4" t="s">
        <v>2489</v>
      </c>
      <c r="U785" s="72" t="s">
        <v>2489</v>
      </c>
      <c r="V785" s="72" t="s">
        <v>2489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4455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28</v>
      </c>
      <c r="J786" s="117" t="s">
        <v>1598</v>
      </c>
      <c r="K786" s="118" t="s">
        <v>4544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189</v>
      </c>
      <c r="T786" s="113" t="s">
        <v>2489</v>
      </c>
      <c r="U786" s="120" t="s">
        <v>2489</v>
      </c>
      <c r="V786" s="120" t="s">
        <v>2489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4455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28</v>
      </c>
      <c r="J787" s="117" t="s">
        <v>1598</v>
      </c>
      <c r="K787" s="118" t="s">
        <v>4544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189</v>
      </c>
      <c r="T787" s="113" t="s">
        <v>2489</v>
      </c>
      <c r="U787" s="120" t="s">
        <v>2489</v>
      </c>
      <c r="V787" s="120" t="s">
        <v>2489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4455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28</v>
      </c>
      <c r="J788" s="117" t="s">
        <v>1598</v>
      </c>
      <c r="K788" s="118" t="s">
        <v>4544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189</v>
      </c>
      <c r="T788" s="113" t="s">
        <v>2489</v>
      </c>
      <c r="U788" s="120" t="s">
        <v>2489</v>
      </c>
      <c r="V788" s="120" t="s">
        <v>2489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4455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28</v>
      </c>
      <c r="J789" s="117" t="s">
        <v>1598</v>
      </c>
      <c r="K789" s="118" t="s">
        <v>4544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189</v>
      </c>
      <c r="T789" s="113" t="s">
        <v>2489</v>
      </c>
      <c r="U789" s="120" t="s">
        <v>2489</v>
      </c>
      <c r="V789" s="120" t="s">
        <v>2489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4455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28</v>
      </c>
      <c r="J790" s="117" t="s">
        <v>1598</v>
      </c>
      <c r="K790" s="118" t="s">
        <v>4544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189</v>
      </c>
      <c r="T790" s="113" t="s">
        <v>2489</v>
      </c>
      <c r="U790" s="120" t="s">
        <v>2489</v>
      </c>
      <c r="V790" s="120" t="s">
        <v>2489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4455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28</v>
      </c>
      <c r="J791" s="117" t="s">
        <v>1598</v>
      </c>
      <c r="K791" s="118" t="s">
        <v>4544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189</v>
      </c>
      <c r="T791" s="113" t="s">
        <v>2489</v>
      </c>
      <c r="U791" s="120" t="s">
        <v>2489</v>
      </c>
      <c r="V791" s="120" t="s">
        <v>2489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4456</v>
      </c>
      <c r="D792" s="60" t="s">
        <v>3488</v>
      </c>
      <c r="E792" s="66" t="s">
        <v>662</v>
      </c>
      <c r="F792" s="66" t="s">
        <v>662</v>
      </c>
      <c r="G792" s="70">
        <v>0</v>
      </c>
      <c r="H792" s="70">
        <v>0</v>
      </c>
      <c r="I792" s="66" t="s">
        <v>2780</v>
      </c>
      <c r="J792" s="66" t="s">
        <v>1598</v>
      </c>
      <c r="K792" s="67" t="s">
        <v>4544</v>
      </c>
      <c r="L792" s="68"/>
      <c r="M792" s="64" t="s">
        <v>3488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4" t="s">
        <v>2489</v>
      </c>
      <c r="U792" s="72" t="s">
        <v>2489</v>
      </c>
      <c r="V792" s="72" t="s">
        <v>2489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4456</v>
      </c>
      <c r="D793" s="60" t="s">
        <v>3489</v>
      </c>
      <c r="E793" s="66" t="s">
        <v>663</v>
      </c>
      <c r="F793" s="66" t="s">
        <v>663</v>
      </c>
      <c r="G793" s="70">
        <v>0</v>
      </c>
      <c r="H793" s="70">
        <v>0</v>
      </c>
      <c r="I793" s="66" t="s">
        <v>2780</v>
      </c>
      <c r="J793" s="66" t="s">
        <v>1598</v>
      </c>
      <c r="K793" s="67" t="s">
        <v>4544</v>
      </c>
      <c r="L793" s="68"/>
      <c r="M793" s="64" t="s">
        <v>3489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4" t="s">
        <v>2489</v>
      </c>
      <c r="U793" s="72" t="s">
        <v>2489</v>
      </c>
      <c r="V793" s="72" t="s">
        <v>2489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4456</v>
      </c>
      <c r="D794" s="60" t="s">
        <v>3490</v>
      </c>
      <c r="E794" s="66" t="s">
        <v>664</v>
      </c>
      <c r="F794" s="66" t="s">
        <v>664</v>
      </c>
      <c r="G794" s="70">
        <v>0</v>
      </c>
      <c r="H794" s="70">
        <v>0</v>
      </c>
      <c r="I794" s="66" t="s">
        <v>2780</v>
      </c>
      <c r="J794" s="66" t="s">
        <v>1598</v>
      </c>
      <c r="K794" s="67" t="s">
        <v>4544</v>
      </c>
      <c r="L794" s="68"/>
      <c r="M794" s="64" t="s">
        <v>3490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4" t="s">
        <v>2489</v>
      </c>
      <c r="U794" s="72" t="s">
        <v>2489</v>
      </c>
      <c r="V794" s="72" t="s">
        <v>2489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4456</v>
      </c>
      <c r="D795" s="60" t="s">
        <v>3491</v>
      </c>
      <c r="E795" s="66" t="s">
        <v>665</v>
      </c>
      <c r="F795" s="66" t="s">
        <v>665</v>
      </c>
      <c r="G795" s="70">
        <v>0</v>
      </c>
      <c r="H795" s="70">
        <v>0</v>
      </c>
      <c r="I795" s="66" t="s">
        <v>2780</v>
      </c>
      <c r="J795" s="66" t="s">
        <v>1598</v>
      </c>
      <c r="K795" s="67" t="s">
        <v>4544</v>
      </c>
      <c r="L795" s="68"/>
      <c r="M795" s="64" t="s">
        <v>3491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4" t="s">
        <v>2489</v>
      </c>
      <c r="U795" s="72" t="s">
        <v>2489</v>
      </c>
      <c r="V795" s="72" t="s">
        <v>2489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4456</v>
      </c>
      <c r="D796" s="60" t="s">
        <v>3492</v>
      </c>
      <c r="E796" s="66" t="s">
        <v>666</v>
      </c>
      <c r="F796" s="66" t="s">
        <v>666</v>
      </c>
      <c r="G796" s="70">
        <v>0</v>
      </c>
      <c r="H796" s="70">
        <v>0</v>
      </c>
      <c r="I796" s="66" t="s">
        <v>2780</v>
      </c>
      <c r="J796" s="66" t="s">
        <v>1598</v>
      </c>
      <c r="K796" s="67" t="s">
        <v>4544</v>
      </c>
      <c r="L796" s="68"/>
      <c r="M796" s="64" t="s">
        <v>3492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4" t="s">
        <v>2489</v>
      </c>
      <c r="U796" s="72" t="s">
        <v>2489</v>
      </c>
      <c r="V796" s="72" t="s">
        <v>2489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4456</v>
      </c>
      <c r="D797" s="60" t="s">
        <v>3493</v>
      </c>
      <c r="E797" s="66" t="s">
        <v>667</v>
      </c>
      <c r="F797" s="66" t="s">
        <v>667</v>
      </c>
      <c r="G797" s="70">
        <v>0</v>
      </c>
      <c r="H797" s="70">
        <v>0</v>
      </c>
      <c r="I797" s="66" t="s">
        <v>2780</v>
      </c>
      <c r="J797" s="66" t="s">
        <v>1598</v>
      </c>
      <c r="K797" s="67" t="s">
        <v>4544</v>
      </c>
      <c r="L797" s="68"/>
      <c r="M797" s="64" t="s">
        <v>3493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4" t="s">
        <v>2489</v>
      </c>
      <c r="U797" s="72" t="s">
        <v>2489</v>
      </c>
      <c r="V797" s="72" t="s">
        <v>2489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4456</v>
      </c>
      <c r="D798" s="60" t="s">
        <v>3494</v>
      </c>
      <c r="E798" s="66" t="s">
        <v>668</v>
      </c>
      <c r="F798" s="66" t="s">
        <v>668</v>
      </c>
      <c r="G798" s="70">
        <v>0</v>
      </c>
      <c r="H798" s="70">
        <v>0</v>
      </c>
      <c r="I798" s="66" t="s">
        <v>2780</v>
      </c>
      <c r="J798" s="66" t="s">
        <v>1598</v>
      </c>
      <c r="K798" s="67" t="s">
        <v>4544</v>
      </c>
      <c r="L798" s="68"/>
      <c r="M798" s="64" t="s">
        <v>3494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4" t="s">
        <v>2489</v>
      </c>
      <c r="U798" s="72" t="s">
        <v>2489</v>
      </c>
      <c r="V798" s="72" t="s">
        <v>2489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4456</v>
      </c>
      <c r="D799" s="60" t="s">
        <v>3495</v>
      </c>
      <c r="E799" s="66" t="s">
        <v>669</v>
      </c>
      <c r="F799" s="66" t="s">
        <v>669</v>
      </c>
      <c r="G799" s="70">
        <v>0</v>
      </c>
      <c r="H799" s="70">
        <v>0</v>
      </c>
      <c r="I799" s="66" t="s">
        <v>2780</v>
      </c>
      <c r="J799" s="66" t="s">
        <v>1598</v>
      </c>
      <c r="K799" s="67" t="s">
        <v>4544</v>
      </c>
      <c r="L799" s="68"/>
      <c r="M799" s="64" t="s">
        <v>3495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4" t="s">
        <v>2489</v>
      </c>
      <c r="U799" s="72" t="s">
        <v>2489</v>
      </c>
      <c r="V799" s="72" t="s">
        <v>2489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4456</v>
      </c>
      <c r="D800" s="60" t="s">
        <v>3496</v>
      </c>
      <c r="E800" s="66" t="s">
        <v>670</v>
      </c>
      <c r="F800" s="66" t="s">
        <v>670</v>
      </c>
      <c r="G800" s="70">
        <v>0</v>
      </c>
      <c r="H800" s="70">
        <v>0</v>
      </c>
      <c r="I800" s="66" t="s">
        <v>2780</v>
      </c>
      <c r="J800" s="66" t="s">
        <v>1598</v>
      </c>
      <c r="K800" s="67" t="s">
        <v>4544</v>
      </c>
      <c r="L800" s="68"/>
      <c r="M800" s="64" t="s">
        <v>3496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4" t="s">
        <v>2489</v>
      </c>
      <c r="U800" s="72" t="s">
        <v>2489</v>
      </c>
      <c r="V800" s="72" t="s">
        <v>2489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4456</v>
      </c>
      <c r="D801" s="60" t="s">
        <v>3497</v>
      </c>
      <c r="E801" s="66" t="s">
        <v>671</v>
      </c>
      <c r="F801" s="66" t="s">
        <v>671</v>
      </c>
      <c r="G801" s="70">
        <v>0</v>
      </c>
      <c r="H801" s="70">
        <v>0</v>
      </c>
      <c r="I801" s="66" t="s">
        <v>2780</v>
      </c>
      <c r="J801" s="66" t="s">
        <v>1598</v>
      </c>
      <c r="K801" s="67" t="s">
        <v>4544</v>
      </c>
      <c r="L801" s="68"/>
      <c r="M801" s="64" t="s">
        <v>3497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4" t="s">
        <v>2489</v>
      </c>
      <c r="U801" s="72" t="s">
        <v>2489</v>
      </c>
      <c r="V801" s="72" t="s">
        <v>2489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4456</v>
      </c>
      <c r="D802" s="60" t="s">
        <v>3498</v>
      </c>
      <c r="E802" s="66" t="s">
        <v>672</v>
      </c>
      <c r="F802" s="66" t="s">
        <v>672</v>
      </c>
      <c r="G802" s="75">
        <v>0</v>
      </c>
      <c r="H802" s="75">
        <v>0</v>
      </c>
      <c r="I802" s="66" t="s">
        <v>2780</v>
      </c>
      <c r="J802" s="66" t="s">
        <v>1598</v>
      </c>
      <c r="K802" s="67" t="s">
        <v>4544</v>
      </c>
      <c r="L802" s="68"/>
      <c r="M802" s="64" t="s">
        <v>3498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4" t="s">
        <v>2489</v>
      </c>
      <c r="U802" s="72" t="s">
        <v>2489</v>
      </c>
      <c r="V802" s="72" t="s">
        <v>2489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4456</v>
      </c>
      <c r="D803" s="60" t="s">
        <v>3499</v>
      </c>
      <c r="E803" s="66" t="s">
        <v>673</v>
      </c>
      <c r="F803" s="66" t="s">
        <v>673</v>
      </c>
      <c r="G803" s="75">
        <v>0</v>
      </c>
      <c r="H803" s="75">
        <v>0</v>
      </c>
      <c r="I803" s="66" t="s">
        <v>2780</v>
      </c>
      <c r="J803" s="66" t="s">
        <v>1598</v>
      </c>
      <c r="K803" s="67" t="s">
        <v>4544</v>
      </c>
      <c r="L803" s="68"/>
      <c r="M803" s="64" t="s">
        <v>3499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4" t="s">
        <v>2489</v>
      </c>
      <c r="U803" s="72" t="s">
        <v>2489</v>
      </c>
      <c r="V803" s="72" t="s">
        <v>2489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4456</v>
      </c>
      <c r="D804" s="60" t="s">
        <v>3500</v>
      </c>
      <c r="E804" s="66" t="s">
        <v>674</v>
      </c>
      <c r="F804" s="66" t="s">
        <v>674</v>
      </c>
      <c r="G804" s="70">
        <v>0</v>
      </c>
      <c r="H804" s="70">
        <v>0</v>
      </c>
      <c r="I804" s="66" t="s">
        <v>2780</v>
      </c>
      <c r="J804" s="66" t="s">
        <v>1598</v>
      </c>
      <c r="K804" s="67" t="s">
        <v>4544</v>
      </c>
      <c r="L804" s="68"/>
      <c r="M804" s="64" t="s">
        <v>3500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4" t="s">
        <v>2489</v>
      </c>
      <c r="U804" s="72" t="s">
        <v>2489</v>
      </c>
      <c r="V804" s="72" t="s">
        <v>2489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4456</v>
      </c>
      <c r="D805" s="60" t="s">
        <v>3501</v>
      </c>
      <c r="E805" s="66" t="s">
        <v>675</v>
      </c>
      <c r="F805" s="66" t="s">
        <v>675</v>
      </c>
      <c r="G805" s="70">
        <v>0</v>
      </c>
      <c r="H805" s="70">
        <v>0</v>
      </c>
      <c r="I805" s="66" t="s">
        <v>2780</v>
      </c>
      <c r="J805" s="66" t="s">
        <v>1598</v>
      </c>
      <c r="K805" s="67" t="s">
        <v>4544</v>
      </c>
      <c r="L805" s="68"/>
      <c r="M805" s="64" t="s">
        <v>3501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4" t="s">
        <v>2489</v>
      </c>
      <c r="U805" s="72" t="s">
        <v>2489</v>
      </c>
      <c r="V805" s="72" t="s">
        <v>2489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4456</v>
      </c>
      <c r="D806" s="60" t="s">
        <v>3502</v>
      </c>
      <c r="E806" s="66" t="s">
        <v>676</v>
      </c>
      <c r="F806" s="66" t="s">
        <v>676</v>
      </c>
      <c r="G806" s="70">
        <v>0</v>
      </c>
      <c r="H806" s="70">
        <v>0</v>
      </c>
      <c r="I806" s="66" t="s">
        <v>2780</v>
      </c>
      <c r="J806" s="66" t="s">
        <v>1598</v>
      </c>
      <c r="K806" s="67" t="s">
        <v>4544</v>
      </c>
      <c r="L806" s="68"/>
      <c r="M806" s="64" t="s">
        <v>3502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4" t="s">
        <v>2489</v>
      </c>
      <c r="U806" s="72" t="s">
        <v>2489</v>
      </c>
      <c r="V806" s="72" t="s">
        <v>2489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4456</v>
      </c>
      <c r="D807" s="60" t="s">
        <v>3503</v>
      </c>
      <c r="E807" s="66" t="s">
        <v>677</v>
      </c>
      <c r="F807" s="66" t="s">
        <v>677</v>
      </c>
      <c r="G807" s="70">
        <v>0</v>
      </c>
      <c r="H807" s="70">
        <v>0</v>
      </c>
      <c r="I807" s="66" t="s">
        <v>2780</v>
      </c>
      <c r="J807" s="66" t="s">
        <v>1598</v>
      </c>
      <c r="K807" s="67" t="s">
        <v>4544</v>
      </c>
      <c r="L807" s="68"/>
      <c r="M807" s="64" t="s">
        <v>3503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4" t="s">
        <v>2489</v>
      </c>
      <c r="U807" s="72" t="s">
        <v>2489</v>
      </c>
      <c r="V807" s="72" t="s">
        <v>2489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4456</v>
      </c>
      <c r="D808" s="60" t="s">
        <v>3504</v>
      </c>
      <c r="E808" s="66" t="s">
        <v>678</v>
      </c>
      <c r="F808" s="66" t="s">
        <v>678</v>
      </c>
      <c r="G808" s="70">
        <v>0</v>
      </c>
      <c r="H808" s="70">
        <v>0</v>
      </c>
      <c r="I808" s="66" t="s">
        <v>2780</v>
      </c>
      <c r="J808" s="66" t="s">
        <v>1598</v>
      </c>
      <c r="K808" s="67" t="s">
        <v>4544</v>
      </c>
      <c r="L808" s="68"/>
      <c r="M808" s="64" t="s">
        <v>3504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4" t="s">
        <v>2489</v>
      </c>
      <c r="U808" s="72" t="s">
        <v>2489</v>
      </c>
      <c r="V808" s="72" t="s">
        <v>2489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4456</v>
      </c>
      <c r="D809" s="60" t="s">
        <v>3505</v>
      </c>
      <c r="E809" s="66" t="s">
        <v>679</v>
      </c>
      <c r="F809" s="66" t="s">
        <v>679</v>
      </c>
      <c r="G809" s="70">
        <v>0</v>
      </c>
      <c r="H809" s="70">
        <v>0</v>
      </c>
      <c r="I809" s="66" t="s">
        <v>2780</v>
      </c>
      <c r="J809" s="66" t="s">
        <v>1598</v>
      </c>
      <c r="K809" s="67" t="s">
        <v>4544</v>
      </c>
      <c r="L809" s="68"/>
      <c r="M809" s="64" t="s">
        <v>3505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4" t="s">
        <v>2489</v>
      </c>
      <c r="U809" s="72" t="s">
        <v>2489</v>
      </c>
      <c r="V809" s="72" t="s">
        <v>2489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4456</v>
      </c>
      <c r="D810" s="60" t="s">
        <v>3506</v>
      </c>
      <c r="E810" s="66" t="s">
        <v>680</v>
      </c>
      <c r="F810" s="66" t="s">
        <v>680</v>
      </c>
      <c r="G810" s="70">
        <v>0</v>
      </c>
      <c r="H810" s="70">
        <v>0</v>
      </c>
      <c r="I810" s="66" t="s">
        <v>2780</v>
      </c>
      <c r="J810" s="66" t="s">
        <v>1598</v>
      </c>
      <c r="K810" s="67" t="s">
        <v>4544</v>
      </c>
      <c r="L810" s="68"/>
      <c r="M810" s="64" t="s">
        <v>3506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4" t="s">
        <v>2489</v>
      </c>
      <c r="U810" s="72" t="s">
        <v>2489</v>
      </c>
      <c r="V810" s="72" t="s">
        <v>2489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4456</v>
      </c>
      <c r="D811" s="60" t="s">
        <v>3507</v>
      </c>
      <c r="E811" s="66" t="s">
        <v>681</v>
      </c>
      <c r="F811" s="66" t="s">
        <v>681</v>
      </c>
      <c r="G811" s="70">
        <v>0</v>
      </c>
      <c r="H811" s="70">
        <v>0</v>
      </c>
      <c r="I811" s="66" t="s">
        <v>2780</v>
      </c>
      <c r="J811" s="66" t="s">
        <v>1598</v>
      </c>
      <c r="K811" s="67" t="s">
        <v>4544</v>
      </c>
      <c r="L811" s="68"/>
      <c r="M811" s="64" t="s">
        <v>3507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4" t="s">
        <v>2489</v>
      </c>
      <c r="U811" s="72" t="s">
        <v>2489</v>
      </c>
      <c r="V811" s="72" t="s">
        <v>2489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4456</v>
      </c>
      <c r="D812" s="60" t="s">
        <v>3508</v>
      </c>
      <c r="E812" s="66" t="s">
        <v>682</v>
      </c>
      <c r="F812" s="66" t="s">
        <v>682</v>
      </c>
      <c r="G812" s="70">
        <v>0</v>
      </c>
      <c r="H812" s="70">
        <v>0</v>
      </c>
      <c r="I812" s="66" t="s">
        <v>2780</v>
      </c>
      <c r="J812" s="66" t="s">
        <v>1598</v>
      </c>
      <c r="K812" s="67" t="s">
        <v>4544</v>
      </c>
      <c r="L812" s="68"/>
      <c r="M812" s="64" t="s">
        <v>3508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4" t="s">
        <v>2489</v>
      </c>
      <c r="U812" s="72" t="s">
        <v>2489</v>
      </c>
      <c r="V812" s="72" t="s">
        <v>2489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4456</v>
      </c>
      <c r="D813" s="60" t="s">
        <v>3509</v>
      </c>
      <c r="E813" s="66" t="s">
        <v>683</v>
      </c>
      <c r="F813" s="66" t="s">
        <v>683</v>
      </c>
      <c r="G813" s="70">
        <v>0</v>
      </c>
      <c r="H813" s="70">
        <v>0</v>
      </c>
      <c r="I813" s="66" t="s">
        <v>2780</v>
      </c>
      <c r="J813" s="66" t="s">
        <v>1598</v>
      </c>
      <c r="K813" s="67" t="s">
        <v>4544</v>
      </c>
      <c r="L813" s="68"/>
      <c r="M813" s="64" t="s">
        <v>3509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4" t="s">
        <v>2489</v>
      </c>
      <c r="U813" s="72" t="s">
        <v>2489</v>
      </c>
      <c r="V813" s="72" t="s">
        <v>2489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4456</v>
      </c>
      <c r="D814" s="60" t="s">
        <v>3510</v>
      </c>
      <c r="E814" s="66" t="s">
        <v>684</v>
      </c>
      <c r="F814" s="66" t="s">
        <v>684</v>
      </c>
      <c r="G814" s="70">
        <v>0</v>
      </c>
      <c r="H814" s="70">
        <v>0</v>
      </c>
      <c r="I814" s="66" t="s">
        <v>2780</v>
      </c>
      <c r="J814" s="66" t="s">
        <v>1598</v>
      </c>
      <c r="K814" s="67" t="s">
        <v>4544</v>
      </c>
      <c r="L814" s="68"/>
      <c r="M814" s="64" t="s">
        <v>3510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4" t="s">
        <v>2489</v>
      </c>
      <c r="U814" s="72" t="s">
        <v>2489</v>
      </c>
      <c r="V814" s="72" t="s">
        <v>2489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4456</v>
      </c>
      <c r="D815" s="60" t="s">
        <v>3511</v>
      </c>
      <c r="E815" s="66" t="s">
        <v>539</v>
      </c>
      <c r="F815" s="66" t="s">
        <v>685</v>
      </c>
      <c r="G815" s="70">
        <v>0</v>
      </c>
      <c r="H815" s="70">
        <v>0</v>
      </c>
      <c r="I815" s="66" t="s">
        <v>1</v>
      </c>
      <c r="J815" s="66" t="s">
        <v>1598</v>
      </c>
      <c r="K815" s="67" t="s">
        <v>4544</v>
      </c>
      <c r="L815" s="68"/>
      <c r="M815" s="64" t="s">
        <v>3511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4" t="s">
        <v>2489</v>
      </c>
      <c r="U815" s="72" t="s">
        <v>2489</v>
      </c>
      <c r="V815" s="72" t="s">
        <v>2489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4456</v>
      </c>
      <c r="D816" s="60" t="s">
        <v>3512</v>
      </c>
      <c r="E816" s="66" t="s">
        <v>686</v>
      </c>
      <c r="F816" s="66" t="s">
        <v>686</v>
      </c>
      <c r="G816" s="70">
        <v>0</v>
      </c>
      <c r="H816" s="70">
        <v>0</v>
      </c>
      <c r="I816" s="66" t="s">
        <v>2780</v>
      </c>
      <c r="J816" s="66" t="s">
        <v>1598</v>
      </c>
      <c r="K816" s="67" t="s">
        <v>4544</v>
      </c>
      <c r="L816" s="68"/>
      <c r="M816" s="64" t="s">
        <v>3512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4" t="s">
        <v>2489</v>
      </c>
      <c r="U816" s="72" t="s">
        <v>2489</v>
      </c>
      <c r="V816" s="72" t="s">
        <v>2489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4456</v>
      </c>
      <c r="D817" s="60" t="s">
        <v>3513</v>
      </c>
      <c r="E817" s="66" t="s">
        <v>687</v>
      </c>
      <c r="F817" s="66" t="s">
        <v>687</v>
      </c>
      <c r="G817" s="70">
        <v>0</v>
      </c>
      <c r="H817" s="70">
        <v>0</v>
      </c>
      <c r="I817" s="66" t="s">
        <v>2780</v>
      </c>
      <c r="J817" s="66" t="s">
        <v>1598</v>
      </c>
      <c r="K817" s="67" t="s">
        <v>4544</v>
      </c>
      <c r="L817" s="68"/>
      <c r="M817" s="64" t="s">
        <v>3513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4" t="s">
        <v>2489</v>
      </c>
      <c r="U817" s="72" t="s">
        <v>2489</v>
      </c>
      <c r="V817" s="72" t="s">
        <v>2489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4456</v>
      </c>
      <c r="D818" s="60" t="s">
        <v>3514</v>
      </c>
      <c r="E818" s="66" t="s">
        <v>688</v>
      </c>
      <c r="F818" s="66" t="s">
        <v>688</v>
      </c>
      <c r="G818" s="70">
        <v>0</v>
      </c>
      <c r="H818" s="70">
        <v>0</v>
      </c>
      <c r="I818" s="66" t="s">
        <v>2780</v>
      </c>
      <c r="J818" s="66" t="s">
        <v>1598</v>
      </c>
      <c r="K818" s="67" t="s">
        <v>4544</v>
      </c>
      <c r="L818" s="65"/>
      <c r="M818" s="64" t="s">
        <v>3514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4" t="s">
        <v>2489</v>
      </c>
      <c r="U818" s="72" t="s">
        <v>2489</v>
      </c>
      <c r="V818" s="72" t="s">
        <v>2489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4456</v>
      </c>
      <c r="D819" s="60" t="s">
        <v>3515</v>
      </c>
      <c r="E819" s="66" t="s">
        <v>689</v>
      </c>
      <c r="F819" s="66" t="s">
        <v>689</v>
      </c>
      <c r="G819" s="70">
        <v>0</v>
      </c>
      <c r="H819" s="70">
        <v>0</v>
      </c>
      <c r="I819" s="66" t="s">
        <v>2780</v>
      </c>
      <c r="J819" s="66" t="s">
        <v>1598</v>
      </c>
      <c r="K819" s="67" t="s">
        <v>4544</v>
      </c>
      <c r="L819" s="68"/>
      <c r="M819" s="64" t="s">
        <v>3515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4" t="s">
        <v>2489</v>
      </c>
      <c r="U819" s="72" t="s">
        <v>2489</v>
      </c>
      <c r="V819" s="72" t="s">
        <v>2489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4456</v>
      </c>
      <c r="D820" s="60" t="s">
        <v>3516</v>
      </c>
      <c r="E820" s="66" t="s">
        <v>690</v>
      </c>
      <c r="F820" s="66" t="s">
        <v>690</v>
      </c>
      <c r="G820" s="70">
        <v>0</v>
      </c>
      <c r="H820" s="70">
        <v>0</v>
      </c>
      <c r="I820" s="66" t="s">
        <v>2780</v>
      </c>
      <c r="J820" s="66" t="s">
        <v>1598</v>
      </c>
      <c r="K820" s="67" t="s">
        <v>4544</v>
      </c>
      <c r="L820" s="65"/>
      <c r="M820" s="64" t="s">
        <v>3516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4" t="s">
        <v>2489</v>
      </c>
      <c r="U820" s="72" t="s">
        <v>2489</v>
      </c>
      <c r="V820" s="72" t="s">
        <v>2489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4456</v>
      </c>
      <c r="D821" s="60" t="s">
        <v>3517</v>
      </c>
      <c r="E821" s="66" t="s">
        <v>691</v>
      </c>
      <c r="F821" s="66" t="s">
        <v>691</v>
      </c>
      <c r="G821" s="70">
        <v>0</v>
      </c>
      <c r="H821" s="70">
        <v>0</v>
      </c>
      <c r="I821" s="66" t="s">
        <v>2780</v>
      </c>
      <c r="J821" s="66" t="s">
        <v>1598</v>
      </c>
      <c r="K821" s="67" t="s">
        <v>4544</v>
      </c>
      <c r="L821" s="68"/>
      <c r="M821" s="64" t="s">
        <v>3517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4" t="s">
        <v>2489</v>
      </c>
      <c r="U821" s="72" t="s">
        <v>2489</v>
      </c>
      <c r="V821" s="72" t="s">
        <v>2489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4456</v>
      </c>
      <c r="D822" s="60" t="s">
        <v>3518</v>
      </c>
      <c r="E822" s="66" t="s">
        <v>692</v>
      </c>
      <c r="F822" s="66" t="s">
        <v>692</v>
      </c>
      <c r="G822" s="70">
        <v>0</v>
      </c>
      <c r="H822" s="70">
        <v>0</v>
      </c>
      <c r="I822" s="66" t="s">
        <v>2780</v>
      </c>
      <c r="J822" s="66" t="s">
        <v>1598</v>
      </c>
      <c r="K822" s="67" t="s">
        <v>4544</v>
      </c>
      <c r="L822" s="68"/>
      <c r="M822" s="64" t="s">
        <v>3518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4" t="s">
        <v>2489</v>
      </c>
      <c r="U822" s="72" t="s">
        <v>2489</v>
      </c>
      <c r="V822" s="72" t="s">
        <v>2489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4456</v>
      </c>
      <c r="D823" s="60" t="s">
        <v>3519</v>
      </c>
      <c r="E823" s="66" t="s">
        <v>522</v>
      </c>
      <c r="F823" s="66" t="s">
        <v>522</v>
      </c>
      <c r="G823" s="70">
        <v>0</v>
      </c>
      <c r="H823" s="70">
        <v>0</v>
      </c>
      <c r="I823" s="66" t="s">
        <v>1</v>
      </c>
      <c r="J823" s="66" t="s">
        <v>1598</v>
      </c>
      <c r="K823" s="67" t="s">
        <v>4544</v>
      </c>
      <c r="L823" s="68"/>
      <c r="M823" s="64" t="s">
        <v>3519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4" t="s">
        <v>2489</v>
      </c>
      <c r="U823" s="72" t="s">
        <v>2489</v>
      </c>
      <c r="V823" s="72" t="s">
        <v>2489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4456</v>
      </c>
      <c r="D824" s="60" t="s">
        <v>3520</v>
      </c>
      <c r="E824" s="66" t="s">
        <v>693</v>
      </c>
      <c r="F824" s="66" t="s">
        <v>693</v>
      </c>
      <c r="G824" s="70">
        <v>0</v>
      </c>
      <c r="H824" s="70">
        <v>0</v>
      </c>
      <c r="I824" s="66" t="s">
        <v>2780</v>
      </c>
      <c r="J824" s="66" t="s">
        <v>1598</v>
      </c>
      <c r="K824" s="67" t="s">
        <v>4544</v>
      </c>
      <c r="L824" s="68"/>
      <c r="M824" s="64" t="s">
        <v>3520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4" t="s">
        <v>2489</v>
      </c>
      <c r="U824" s="72" t="s">
        <v>2489</v>
      </c>
      <c r="V824" s="72" t="s">
        <v>2489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4456</v>
      </c>
      <c r="D825" s="60" t="s">
        <v>3521</v>
      </c>
      <c r="E825" s="66" t="s">
        <v>694</v>
      </c>
      <c r="F825" s="66" t="s">
        <v>694</v>
      </c>
      <c r="G825" s="70">
        <v>0</v>
      </c>
      <c r="H825" s="70">
        <v>0</v>
      </c>
      <c r="I825" s="66" t="s">
        <v>2780</v>
      </c>
      <c r="J825" s="66" t="s">
        <v>1598</v>
      </c>
      <c r="K825" s="67" t="s">
        <v>4544</v>
      </c>
      <c r="L825" s="68"/>
      <c r="M825" s="64" t="s">
        <v>3521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4" t="s">
        <v>2489</v>
      </c>
      <c r="U825" s="72" t="s">
        <v>2489</v>
      </c>
      <c r="V825" s="72" t="s">
        <v>2489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4456</v>
      </c>
      <c r="D826" s="60" t="s">
        <v>3522</v>
      </c>
      <c r="E826" s="66" t="s">
        <v>695</v>
      </c>
      <c r="F826" s="66" t="s">
        <v>695</v>
      </c>
      <c r="G826" s="70">
        <v>0</v>
      </c>
      <c r="H826" s="70">
        <v>0</v>
      </c>
      <c r="I826" s="66" t="s">
        <v>2780</v>
      </c>
      <c r="J826" s="66" t="s">
        <v>1598</v>
      </c>
      <c r="K826" s="67" t="s">
        <v>4544</v>
      </c>
      <c r="L826" s="68"/>
      <c r="M826" s="64" t="s">
        <v>3522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4" t="s">
        <v>2489</v>
      </c>
      <c r="U826" s="72" t="s">
        <v>2489</v>
      </c>
      <c r="V826" s="72" t="s">
        <v>2489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4456</v>
      </c>
      <c r="D827" s="60" t="s">
        <v>3523</v>
      </c>
      <c r="E827" s="66" t="s">
        <v>696</v>
      </c>
      <c r="F827" s="66" t="s">
        <v>696</v>
      </c>
      <c r="G827" s="70">
        <v>0</v>
      </c>
      <c r="H827" s="70">
        <v>0</v>
      </c>
      <c r="I827" s="66" t="s">
        <v>2780</v>
      </c>
      <c r="J827" s="66" t="s">
        <v>1598</v>
      </c>
      <c r="K827" s="67" t="s">
        <v>4544</v>
      </c>
      <c r="L827" s="68"/>
      <c r="M827" s="64" t="s">
        <v>3523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4" t="s">
        <v>2489</v>
      </c>
      <c r="U827" s="72" t="s">
        <v>2489</v>
      </c>
      <c r="V827" s="72" t="s">
        <v>2489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4456</v>
      </c>
      <c r="D828" s="60" t="s">
        <v>3524</v>
      </c>
      <c r="E828" s="66" t="s">
        <v>697</v>
      </c>
      <c r="F828" s="66" t="s">
        <v>697</v>
      </c>
      <c r="G828" s="70">
        <v>0</v>
      </c>
      <c r="H828" s="70">
        <v>0</v>
      </c>
      <c r="I828" s="66" t="s">
        <v>2780</v>
      </c>
      <c r="J828" s="66" t="s">
        <v>1598</v>
      </c>
      <c r="K828" s="67" t="s">
        <v>4544</v>
      </c>
      <c r="L828" s="68"/>
      <c r="M828" s="64" t="s">
        <v>3524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4" t="s">
        <v>2489</v>
      </c>
      <c r="U828" s="72" t="s">
        <v>2489</v>
      </c>
      <c r="V828" s="72" t="s">
        <v>2489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4456</v>
      </c>
      <c r="D829" s="60" t="s">
        <v>3525</v>
      </c>
      <c r="E829" s="66" t="s">
        <v>698</v>
      </c>
      <c r="F829" s="66" t="s">
        <v>698</v>
      </c>
      <c r="G829" s="70">
        <v>0</v>
      </c>
      <c r="H829" s="70">
        <v>0</v>
      </c>
      <c r="I829" s="66" t="s">
        <v>2780</v>
      </c>
      <c r="J829" s="66" t="s">
        <v>1598</v>
      </c>
      <c r="K829" s="67" t="s">
        <v>4544</v>
      </c>
      <c r="L829" s="68"/>
      <c r="M829" s="64" t="s">
        <v>3525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4" t="s">
        <v>2489</v>
      </c>
      <c r="U829" s="72" t="s">
        <v>2489</v>
      </c>
      <c r="V829" s="72" t="s">
        <v>2489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4456</v>
      </c>
      <c r="D830" s="60" t="s">
        <v>3526</v>
      </c>
      <c r="E830" s="66" t="s">
        <v>699</v>
      </c>
      <c r="F830" s="66" t="s">
        <v>699</v>
      </c>
      <c r="G830" s="70">
        <v>0</v>
      </c>
      <c r="H830" s="70">
        <v>0</v>
      </c>
      <c r="I830" s="66" t="s">
        <v>2780</v>
      </c>
      <c r="J830" s="66" t="s">
        <v>1598</v>
      </c>
      <c r="K830" s="67" t="s">
        <v>4544</v>
      </c>
      <c r="L830" s="68"/>
      <c r="M830" s="64" t="s">
        <v>3526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4" t="s">
        <v>2489</v>
      </c>
      <c r="U830" s="72" t="s">
        <v>2489</v>
      </c>
      <c r="V830" s="72" t="s">
        <v>2489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4456</v>
      </c>
      <c r="D831" s="60" t="s">
        <v>3527</v>
      </c>
      <c r="E831" s="66" t="s">
        <v>700</v>
      </c>
      <c r="F831" s="66" t="s">
        <v>700</v>
      </c>
      <c r="G831" s="70">
        <v>0</v>
      </c>
      <c r="H831" s="70">
        <v>0</v>
      </c>
      <c r="I831" s="66" t="s">
        <v>2780</v>
      </c>
      <c r="J831" s="66" t="s">
        <v>1598</v>
      </c>
      <c r="K831" s="67" t="s">
        <v>4544</v>
      </c>
      <c r="L831" s="68"/>
      <c r="M831" s="64" t="s">
        <v>3527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4" t="s">
        <v>2489</v>
      </c>
      <c r="U831" s="72" t="s">
        <v>2489</v>
      </c>
      <c r="V831" s="72" t="s">
        <v>2489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4456</v>
      </c>
      <c r="D832" s="60" t="s">
        <v>3528</v>
      </c>
      <c r="E832" s="66" t="s">
        <v>701</v>
      </c>
      <c r="F832" s="66" t="s">
        <v>701</v>
      </c>
      <c r="G832" s="70">
        <v>0</v>
      </c>
      <c r="H832" s="70">
        <v>0</v>
      </c>
      <c r="I832" s="66" t="s">
        <v>2780</v>
      </c>
      <c r="J832" s="66" t="s">
        <v>1598</v>
      </c>
      <c r="K832" s="67" t="s">
        <v>4544</v>
      </c>
      <c r="L832" s="68"/>
      <c r="M832" s="64" t="s">
        <v>3528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4" t="s">
        <v>2489</v>
      </c>
      <c r="U832" s="72" t="s">
        <v>2489</v>
      </c>
      <c r="V832" s="72" t="s">
        <v>2489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4456</v>
      </c>
      <c r="D833" s="60" t="s">
        <v>3529</v>
      </c>
      <c r="E833" s="66" t="s">
        <v>702</v>
      </c>
      <c r="F833" s="66" t="s">
        <v>702</v>
      </c>
      <c r="G833" s="70">
        <v>0</v>
      </c>
      <c r="H833" s="70">
        <v>0</v>
      </c>
      <c r="I833" s="66" t="s">
        <v>2780</v>
      </c>
      <c r="J833" s="66" t="s">
        <v>1598</v>
      </c>
      <c r="K833" s="67" t="s">
        <v>4544</v>
      </c>
      <c r="L833" s="68"/>
      <c r="M833" s="64" t="s">
        <v>3529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4" t="s">
        <v>2489</v>
      </c>
      <c r="U833" s="72" t="s">
        <v>2489</v>
      </c>
      <c r="V833" s="72" t="s">
        <v>2489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4456</v>
      </c>
      <c r="D834" s="60" t="s">
        <v>3530</v>
      </c>
      <c r="E834" s="66" t="s">
        <v>703</v>
      </c>
      <c r="F834" s="66" t="s">
        <v>703</v>
      </c>
      <c r="G834" s="70">
        <v>0</v>
      </c>
      <c r="H834" s="70">
        <v>0</v>
      </c>
      <c r="I834" s="66" t="s">
        <v>2780</v>
      </c>
      <c r="J834" s="66" t="s">
        <v>1598</v>
      </c>
      <c r="K834" s="67" t="s">
        <v>4544</v>
      </c>
      <c r="L834" s="68"/>
      <c r="M834" s="64" t="s">
        <v>3530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4" t="s">
        <v>2489</v>
      </c>
      <c r="U834" s="72" t="s">
        <v>2489</v>
      </c>
      <c r="V834" s="72" t="s">
        <v>2489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4456</v>
      </c>
      <c r="D835" s="60" t="s">
        <v>3531</v>
      </c>
      <c r="E835" s="66" t="s">
        <v>704</v>
      </c>
      <c r="F835" s="66" t="s">
        <v>704</v>
      </c>
      <c r="G835" s="70">
        <v>0</v>
      </c>
      <c r="H835" s="70">
        <v>0</v>
      </c>
      <c r="I835" s="66" t="s">
        <v>2780</v>
      </c>
      <c r="J835" s="66" t="s">
        <v>1598</v>
      </c>
      <c r="K835" s="67" t="s">
        <v>4544</v>
      </c>
      <c r="L835" s="68"/>
      <c r="M835" s="64" t="s">
        <v>3531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4" t="s">
        <v>2489</v>
      </c>
      <c r="U835" s="72" t="s">
        <v>2489</v>
      </c>
      <c r="V835" s="72" t="s">
        <v>2489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4456</v>
      </c>
      <c r="D836" s="60" t="s">
        <v>3532</v>
      </c>
      <c r="E836" s="66" t="s">
        <v>705</v>
      </c>
      <c r="F836" s="66" t="s">
        <v>705</v>
      </c>
      <c r="G836" s="70">
        <v>0</v>
      </c>
      <c r="H836" s="70">
        <v>0</v>
      </c>
      <c r="I836" s="66" t="s">
        <v>2780</v>
      </c>
      <c r="J836" s="66" t="s">
        <v>1598</v>
      </c>
      <c r="K836" s="67" t="s">
        <v>4544</v>
      </c>
      <c r="L836" s="68"/>
      <c r="M836" s="64" t="s">
        <v>3532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4" t="s">
        <v>2489</v>
      </c>
      <c r="U836" s="72" t="s">
        <v>2489</v>
      </c>
      <c r="V836" s="72" t="s">
        <v>2489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4456</v>
      </c>
      <c r="D837" s="60" t="s">
        <v>3533</v>
      </c>
      <c r="E837" s="66" t="s">
        <v>706</v>
      </c>
      <c r="F837" s="66" t="s">
        <v>706</v>
      </c>
      <c r="G837" s="70">
        <v>0</v>
      </c>
      <c r="H837" s="70">
        <v>0</v>
      </c>
      <c r="I837" s="66" t="s">
        <v>2780</v>
      </c>
      <c r="J837" s="66" t="s">
        <v>1598</v>
      </c>
      <c r="K837" s="67" t="s">
        <v>4544</v>
      </c>
      <c r="L837" s="68"/>
      <c r="M837" s="64" t="s">
        <v>3533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4" t="s">
        <v>2489</v>
      </c>
      <c r="U837" s="72" t="s">
        <v>2489</v>
      </c>
      <c r="V837" s="72" t="s">
        <v>2489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4456</v>
      </c>
      <c r="D838" s="60" t="s">
        <v>3534</v>
      </c>
      <c r="E838" s="66" t="s">
        <v>707</v>
      </c>
      <c r="F838" s="66" t="s">
        <v>707</v>
      </c>
      <c r="G838" s="70">
        <v>0</v>
      </c>
      <c r="H838" s="70">
        <v>0</v>
      </c>
      <c r="I838" s="66" t="s">
        <v>2780</v>
      </c>
      <c r="J838" s="66" t="s">
        <v>1598</v>
      </c>
      <c r="K838" s="67" t="s">
        <v>4544</v>
      </c>
      <c r="L838" s="68"/>
      <c r="M838" s="64" t="s">
        <v>3534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4" t="s">
        <v>2489</v>
      </c>
      <c r="U838" s="72" t="s">
        <v>2489</v>
      </c>
      <c r="V838" s="72" t="s">
        <v>2489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4456</v>
      </c>
      <c r="D839" s="60" t="s">
        <v>3535</v>
      </c>
      <c r="E839" s="66" t="s">
        <v>708</v>
      </c>
      <c r="F839" s="66" t="s">
        <v>708</v>
      </c>
      <c r="G839" s="70">
        <v>0</v>
      </c>
      <c r="H839" s="70">
        <v>0</v>
      </c>
      <c r="I839" s="66" t="s">
        <v>2780</v>
      </c>
      <c r="J839" s="66" t="s">
        <v>1598</v>
      </c>
      <c r="K839" s="67" t="s">
        <v>4544</v>
      </c>
      <c r="L839" s="68"/>
      <c r="M839" s="64" t="s">
        <v>3535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4" t="s">
        <v>2489</v>
      </c>
      <c r="U839" s="72" t="s">
        <v>2489</v>
      </c>
      <c r="V839" s="72" t="s">
        <v>2489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4456</v>
      </c>
      <c r="D840" s="60" t="s">
        <v>3536</v>
      </c>
      <c r="E840" s="66" t="s">
        <v>709</v>
      </c>
      <c r="F840" s="66" t="s">
        <v>709</v>
      </c>
      <c r="G840" s="70">
        <v>0</v>
      </c>
      <c r="H840" s="70">
        <v>0</v>
      </c>
      <c r="I840" s="66" t="s">
        <v>2780</v>
      </c>
      <c r="J840" s="66" t="s">
        <v>1598</v>
      </c>
      <c r="K840" s="67" t="s">
        <v>4544</v>
      </c>
      <c r="L840" s="68"/>
      <c r="M840" s="64" t="s">
        <v>3536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4" t="s">
        <v>2489</v>
      </c>
      <c r="U840" s="72" t="s">
        <v>2489</v>
      </c>
      <c r="V840" s="72" t="s">
        <v>2489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4456</v>
      </c>
      <c r="D841" s="60" t="s">
        <v>3537</v>
      </c>
      <c r="E841" s="66" t="s">
        <v>710</v>
      </c>
      <c r="F841" s="66" t="s">
        <v>710</v>
      </c>
      <c r="G841" s="70">
        <v>0</v>
      </c>
      <c r="H841" s="70">
        <v>0</v>
      </c>
      <c r="I841" s="66" t="s">
        <v>2780</v>
      </c>
      <c r="J841" s="66" t="s">
        <v>1598</v>
      </c>
      <c r="K841" s="67" t="s">
        <v>4544</v>
      </c>
      <c r="L841" s="68"/>
      <c r="M841" s="64" t="s">
        <v>3537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4" t="s">
        <v>2489</v>
      </c>
      <c r="U841" s="72" t="s">
        <v>2489</v>
      </c>
      <c r="V841" s="72" t="s">
        <v>2489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4456</v>
      </c>
      <c r="D842" s="60" t="s">
        <v>3538</v>
      </c>
      <c r="E842" s="66" t="s">
        <v>711</v>
      </c>
      <c r="F842" s="66" t="s">
        <v>711</v>
      </c>
      <c r="G842" s="70">
        <v>0</v>
      </c>
      <c r="H842" s="70">
        <v>0</v>
      </c>
      <c r="I842" s="66" t="s">
        <v>2780</v>
      </c>
      <c r="J842" s="66" t="s">
        <v>1598</v>
      </c>
      <c r="K842" s="67" t="s">
        <v>4544</v>
      </c>
      <c r="L842" s="68"/>
      <c r="M842" s="64" t="s">
        <v>3538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4" t="s">
        <v>2489</v>
      </c>
      <c r="U842" s="72" t="s">
        <v>2489</v>
      </c>
      <c r="V842" s="72" t="s">
        <v>2489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4456</v>
      </c>
      <c r="D843" s="60" t="s">
        <v>3539</v>
      </c>
      <c r="E843" s="66" t="s">
        <v>712</v>
      </c>
      <c r="F843" s="66" t="s">
        <v>712</v>
      </c>
      <c r="G843" s="70">
        <v>0</v>
      </c>
      <c r="H843" s="70">
        <v>0</v>
      </c>
      <c r="I843" s="66" t="s">
        <v>2780</v>
      </c>
      <c r="J843" s="66" t="s">
        <v>1598</v>
      </c>
      <c r="K843" s="67" t="s">
        <v>4544</v>
      </c>
      <c r="L843" s="68"/>
      <c r="M843" s="64" t="s">
        <v>3539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4" t="s">
        <v>2489</v>
      </c>
      <c r="U843" s="72" t="s">
        <v>2489</v>
      </c>
      <c r="V843" s="72" t="s">
        <v>2489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4456</v>
      </c>
      <c r="D844" s="60" t="s">
        <v>3540</v>
      </c>
      <c r="E844" s="66" t="s">
        <v>713</v>
      </c>
      <c r="F844" s="66" t="s">
        <v>713</v>
      </c>
      <c r="G844" s="70">
        <v>0</v>
      </c>
      <c r="H844" s="70">
        <v>0</v>
      </c>
      <c r="I844" s="66" t="s">
        <v>2780</v>
      </c>
      <c r="J844" s="66" t="s">
        <v>1598</v>
      </c>
      <c r="K844" s="67" t="s">
        <v>4544</v>
      </c>
      <c r="L844" s="68"/>
      <c r="M844" s="64" t="s">
        <v>3540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4" t="s">
        <v>2489</v>
      </c>
      <c r="U844" s="72" t="s">
        <v>2489</v>
      </c>
      <c r="V844" s="72" t="s">
        <v>2489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4456</v>
      </c>
      <c r="D845" s="60" t="s">
        <v>3541</v>
      </c>
      <c r="E845" s="66" t="s">
        <v>714</v>
      </c>
      <c r="F845" s="66" t="s">
        <v>714</v>
      </c>
      <c r="G845" s="70">
        <v>0</v>
      </c>
      <c r="H845" s="70">
        <v>0</v>
      </c>
      <c r="I845" s="66" t="s">
        <v>2780</v>
      </c>
      <c r="J845" s="66" t="s">
        <v>1598</v>
      </c>
      <c r="K845" s="67" t="s">
        <v>4544</v>
      </c>
      <c r="L845" s="68"/>
      <c r="M845" s="64" t="s">
        <v>3541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4" t="s">
        <v>2489</v>
      </c>
      <c r="U845" s="72" t="s">
        <v>2489</v>
      </c>
      <c r="V845" s="72" t="s">
        <v>2489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4456</v>
      </c>
      <c r="D846" s="60" t="s">
        <v>3542</v>
      </c>
      <c r="E846" s="66" t="s">
        <v>715</v>
      </c>
      <c r="F846" s="66" t="s">
        <v>715</v>
      </c>
      <c r="G846" s="70">
        <v>0</v>
      </c>
      <c r="H846" s="70">
        <v>0</v>
      </c>
      <c r="I846" s="66" t="s">
        <v>2780</v>
      </c>
      <c r="J846" s="66" t="s">
        <v>1598</v>
      </c>
      <c r="K846" s="67" t="s">
        <v>4544</v>
      </c>
      <c r="L846" s="68"/>
      <c r="M846" s="64" t="s">
        <v>3542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4" t="s">
        <v>2489</v>
      </c>
      <c r="U846" s="72" t="s">
        <v>2489</v>
      </c>
      <c r="V846" s="72" t="s">
        <v>2489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4456</v>
      </c>
      <c r="D847" s="60" t="s">
        <v>3543</v>
      </c>
      <c r="E847" s="66" t="s">
        <v>716</v>
      </c>
      <c r="F847" s="66" t="s">
        <v>716</v>
      </c>
      <c r="G847" s="70">
        <v>0</v>
      </c>
      <c r="H847" s="70">
        <v>0</v>
      </c>
      <c r="I847" s="66" t="s">
        <v>2780</v>
      </c>
      <c r="J847" s="66" t="s">
        <v>1598</v>
      </c>
      <c r="K847" s="67" t="s">
        <v>4544</v>
      </c>
      <c r="L847" s="68"/>
      <c r="M847" s="64" t="s">
        <v>3543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4" t="s">
        <v>2489</v>
      </c>
      <c r="U847" s="72" t="s">
        <v>2489</v>
      </c>
      <c r="V847" s="72" t="s">
        <v>2489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4456</v>
      </c>
      <c r="D848" s="60" t="s">
        <v>3544</v>
      </c>
      <c r="E848" s="66" t="s">
        <v>717</v>
      </c>
      <c r="F848" s="66" t="s">
        <v>717</v>
      </c>
      <c r="G848" s="70">
        <v>0</v>
      </c>
      <c r="H848" s="70">
        <v>0</v>
      </c>
      <c r="I848" s="66" t="s">
        <v>2780</v>
      </c>
      <c r="J848" s="66" t="s">
        <v>1598</v>
      </c>
      <c r="K848" s="67" t="s">
        <v>4544</v>
      </c>
      <c r="L848" s="68"/>
      <c r="M848" s="64" t="s">
        <v>3544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4" t="s">
        <v>2489</v>
      </c>
      <c r="U848" s="72" t="s">
        <v>2489</v>
      </c>
      <c r="V848" s="72" t="s">
        <v>2489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4456</v>
      </c>
      <c r="D849" s="60" t="s">
        <v>3545</v>
      </c>
      <c r="E849" s="66" t="s">
        <v>718</v>
      </c>
      <c r="F849" s="66" t="s">
        <v>718</v>
      </c>
      <c r="G849" s="70">
        <v>0</v>
      </c>
      <c r="H849" s="70">
        <v>0</v>
      </c>
      <c r="I849" s="66" t="s">
        <v>2780</v>
      </c>
      <c r="J849" s="66" t="s">
        <v>1598</v>
      </c>
      <c r="K849" s="67" t="s">
        <v>4544</v>
      </c>
      <c r="L849" s="68"/>
      <c r="M849" s="64" t="s">
        <v>3545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4" t="s">
        <v>2489</v>
      </c>
      <c r="U849" s="72" t="s">
        <v>2489</v>
      </c>
      <c r="V849" s="72" t="s">
        <v>2489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4456</v>
      </c>
      <c r="D850" s="60" t="s">
        <v>3546</v>
      </c>
      <c r="E850" s="66" t="s">
        <v>719</v>
      </c>
      <c r="F850" s="66" t="s">
        <v>719</v>
      </c>
      <c r="G850" s="70">
        <v>0</v>
      </c>
      <c r="H850" s="70">
        <v>0</v>
      </c>
      <c r="I850" s="66" t="s">
        <v>2780</v>
      </c>
      <c r="J850" s="66" t="s">
        <v>1598</v>
      </c>
      <c r="K850" s="67" t="s">
        <v>4544</v>
      </c>
      <c r="L850" s="68"/>
      <c r="M850" s="64" t="s">
        <v>3546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4" t="s">
        <v>2489</v>
      </c>
      <c r="U850" s="72" t="s">
        <v>2489</v>
      </c>
      <c r="V850" s="72" t="s">
        <v>2489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4456</v>
      </c>
      <c r="D851" s="60" t="s">
        <v>3547</v>
      </c>
      <c r="E851" s="66" t="s">
        <v>720</v>
      </c>
      <c r="F851" s="66" t="s">
        <v>720</v>
      </c>
      <c r="G851" s="70">
        <v>0</v>
      </c>
      <c r="H851" s="70">
        <v>0</v>
      </c>
      <c r="I851" s="66" t="s">
        <v>2780</v>
      </c>
      <c r="J851" s="66" t="s">
        <v>1598</v>
      </c>
      <c r="K851" s="67" t="s">
        <v>4544</v>
      </c>
      <c r="L851" s="68"/>
      <c r="M851" s="64" t="s">
        <v>3547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4" t="s">
        <v>2489</v>
      </c>
      <c r="U851" s="72" t="s">
        <v>2489</v>
      </c>
      <c r="V851" s="72" t="s">
        <v>2489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4456</v>
      </c>
      <c r="D852" s="60" t="s">
        <v>3548</v>
      </c>
      <c r="E852" s="66" t="s">
        <v>721</v>
      </c>
      <c r="F852" s="66" t="s">
        <v>721</v>
      </c>
      <c r="G852" s="70">
        <v>0</v>
      </c>
      <c r="H852" s="70">
        <v>0</v>
      </c>
      <c r="I852" s="66" t="s">
        <v>2780</v>
      </c>
      <c r="J852" s="66" t="s">
        <v>1598</v>
      </c>
      <c r="K852" s="67" t="s">
        <v>4544</v>
      </c>
      <c r="L852" s="68"/>
      <c r="M852" s="64" t="s">
        <v>3548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4" t="s">
        <v>2489</v>
      </c>
      <c r="U852" s="72" t="s">
        <v>2489</v>
      </c>
      <c r="V852" s="72" t="s">
        <v>2489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4456</v>
      </c>
      <c r="D853" s="60" t="s">
        <v>3549</v>
      </c>
      <c r="E853" s="66" t="s">
        <v>722</v>
      </c>
      <c r="F853" s="66" t="s">
        <v>722</v>
      </c>
      <c r="G853" s="70">
        <v>0</v>
      </c>
      <c r="H853" s="70">
        <v>0</v>
      </c>
      <c r="I853" s="66" t="s">
        <v>2780</v>
      </c>
      <c r="J853" s="66" t="s">
        <v>1598</v>
      </c>
      <c r="K853" s="67" t="s">
        <v>4544</v>
      </c>
      <c r="L853" s="68"/>
      <c r="M853" s="64" t="s">
        <v>3549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4" t="s">
        <v>2489</v>
      </c>
      <c r="U853" s="72" t="s">
        <v>2489</v>
      </c>
      <c r="V853" s="72" t="s">
        <v>2489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4456</v>
      </c>
      <c r="D854" s="60" t="s">
        <v>3550</v>
      </c>
      <c r="E854" s="66" t="s">
        <v>723</v>
      </c>
      <c r="F854" s="66" t="s">
        <v>723</v>
      </c>
      <c r="G854" s="70">
        <v>0</v>
      </c>
      <c r="H854" s="70">
        <v>0</v>
      </c>
      <c r="I854" s="66" t="s">
        <v>2780</v>
      </c>
      <c r="J854" s="66" t="s">
        <v>1598</v>
      </c>
      <c r="K854" s="67" t="s">
        <v>4544</v>
      </c>
      <c r="L854" s="68"/>
      <c r="M854" s="64" t="s">
        <v>3550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4" t="s">
        <v>2489</v>
      </c>
      <c r="U854" s="72" t="s">
        <v>2489</v>
      </c>
      <c r="V854" s="72" t="s">
        <v>2489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4456</v>
      </c>
      <c r="D855" s="60" t="s">
        <v>3551</v>
      </c>
      <c r="E855" s="66" t="s">
        <v>724</v>
      </c>
      <c r="F855" s="66" t="s">
        <v>724</v>
      </c>
      <c r="G855" s="70">
        <v>0</v>
      </c>
      <c r="H855" s="70">
        <v>0</v>
      </c>
      <c r="I855" s="66" t="s">
        <v>2780</v>
      </c>
      <c r="J855" s="66" t="s">
        <v>1598</v>
      </c>
      <c r="K855" s="67" t="s">
        <v>4544</v>
      </c>
      <c r="L855" s="68"/>
      <c r="M855" s="64" t="s">
        <v>3551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4" t="s">
        <v>2489</v>
      </c>
      <c r="U855" s="72" t="s">
        <v>2489</v>
      </c>
      <c r="V855" s="72" t="s">
        <v>2489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4456</v>
      </c>
      <c r="D856" s="60" t="s">
        <v>3552</v>
      </c>
      <c r="E856" s="66" t="s">
        <v>725</v>
      </c>
      <c r="F856" s="66" t="s">
        <v>725</v>
      </c>
      <c r="G856" s="70">
        <v>0</v>
      </c>
      <c r="H856" s="70">
        <v>0</v>
      </c>
      <c r="I856" s="66" t="s">
        <v>2780</v>
      </c>
      <c r="J856" s="66" t="s">
        <v>1598</v>
      </c>
      <c r="K856" s="67" t="s">
        <v>4544</v>
      </c>
      <c r="L856" s="68"/>
      <c r="M856" s="64" t="s">
        <v>3552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4" t="s">
        <v>2489</v>
      </c>
      <c r="U856" s="72" t="s">
        <v>2489</v>
      </c>
      <c r="V856" s="72" t="s">
        <v>2489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4456</v>
      </c>
      <c r="D857" s="60" t="s">
        <v>3553</v>
      </c>
      <c r="E857" s="66" t="s">
        <v>539</v>
      </c>
      <c r="F857" s="66" t="s">
        <v>726</v>
      </c>
      <c r="G857" s="70">
        <v>0</v>
      </c>
      <c r="H857" s="70">
        <v>0</v>
      </c>
      <c r="I857" s="66" t="s">
        <v>1</v>
      </c>
      <c r="J857" s="66" t="s">
        <v>1598</v>
      </c>
      <c r="K857" s="67" t="s">
        <v>4544</v>
      </c>
      <c r="L857" s="68"/>
      <c r="M857" s="64" t="s">
        <v>3553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4" t="s">
        <v>2489</v>
      </c>
      <c r="U857" s="72" t="s">
        <v>2489</v>
      </c>
      <c r="V857" s="72" t="s">
        <v>2489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4456</v>
      </c>
      <c r="D858" s="60" t="s">
        <v>3554</v>
      </c>
      <c r="E858" s="66" t="s">
        <v>539</v>
      </c>
      <c r="F858" s="66" t="s">
        <v>392</v>
      </c>
      <c r="G858" s="70">
        <v>0</v>
      </c>
      <c r="H858" s="70">
        <v>0</v>
      </c>
      <c r="I858" s="66" t="s">
        <v>1</v>
      </c>
      <c r="J858" s="66" t="s">
        <v>1598</v>
      </c>
      <c r="K858" s="67" t="s">
        <v>4544</v>
      </c>
      <c r="L858" s="68"/>
      <c r="M858" s="64" t="s">
        <v>3554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4" t="s">
        <v>2489</v>
      </c>
      <c r="U858" s="72" t="s">
        <v>2489</v>
      </c>
      <c r="V858" s="72" t="s">
        <v>2489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4456</v>
      </c>
      <c r="D859" s="60" t="s">
        <v>3555</v>
      </c>
      <c r="E859" s="66" t="s">
        <v>539</v>
      </c>
      <c r="F859" s="66" t="s">
        <v>727</v>
      </c>
      <c r="G859" s="70">
        <v>0</v>
      </c>
      <c r="H859" s="70">
        <v>0</v>
      </c>
      <c r="I859" s="66" t="s">
        <v>1</v>
      </c>
      <c r="J859" s="66" t="s">
        <v>1598</v>
      </c>
      <c r="K859" s="67" t="s">
        <v>4544</v>
      </c>
      <c r="L859" s="68"/>
      <c r="M859" s="64" t="s">
        <v>3555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4" t="s">
        <v>2489</v>
      </c>
      <c r="U859" s="72" t="s">
        <v>2489</v>
      </c>
      <c r="V859" s="72" t="s">
        <v>2489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4456</v>
      </c>
      <c r="D860" s="60" t="s">
        <v>3556</v>
      </c>
      <c r="E860" s="66" t="s">
        <v>404</v>
      </c>
      <c r="F860" s="66" t="s">
        <v>404</v>
      </c>
      <c r="G860" s="70">
        <v>0</v>
      </c>
      <c r="H860" s="70">
        <v>0</v>
      </c>
      <c r="I860" s="66" t="s">
        <v>2780</v>
      </c>
      <c r="J860" s="66" t="s">
        <v>1598</v>
      </c>
      <c r="K860" s="67" t="s">
        <v>4544</v>
      </c>
      <c r="L860" s="68"/>
      <c r="M860" s="64" t="s">
        <v>3556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4" t="s">
        <v>2489</v>
      </c>
      <c r="U860" s="72" t="s">
        <v>2489</v>
      </c>
      <c r="V860" s="72" t="s">
        <v>2489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4456</v>
      </c>
      <c r="D861" s="60" t="s">
        <v>3557</v>
      </c>
      <c r="E861" s="66" t="s">
        <v>728</v>
      </c>
      <c r="F861" s="66" t="s">
        <v>728</v>
      </c>
      <c r="G861" s="70">
        <v>0</v>
      </c>
      <c r="H861" s="70">
        <v>0</v>
      </c>
      <c r="I861" s="66" t="s">
        <v>2780</v>
      </c>
      <c r="J861" s="66" t="s">
        <v>1598</v>
      </c>
      <c r="K861" s="67" t="s">
        <v>4544</v>
      </c>
      <c r="L861" s="68"/>
      <c r="M861" s="64" t="s">
        <v>3557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4" t="s">
        <v>2489</v>
      </c>
      <c r="U861" s="72" t="s">
        <v>2489</v>
      </c>
      <c r="V861" s="72" t="s">
        <v>2489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4456</v>
      </c>
      <c r="D862" s="60" t="s">
        <v>3558</v>
      </c>
      <c r="E862" s="66" t="s">
        <v>729</v>
      </c>
      <c r="F862" s="66" t="s">
        <v>729</v>
      </c>
      <c r="G862" s="70">
        <v>0</v>
      </c>
      <c r="H862" s="70">
        <v>0</v>
      </c>
      <c r="I862" s="66" t="s">
        <v>2780</v>
      </c>
      <c r="J862" s="66" t="s">
        <v>1598</v>
      </c>
      <c r="K862" s="67" t="s">
        <v>4544</v>
      </c>
      <c r="L862" s="68"/>
      <c r="M862" s="64" t="s">
        <v>3558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4" t="s">
        <v>2489</v>
      </c>
      <c r="U862" s="72" t="s">
        <v>2489</v>
      </c>
      <c r="V862" s="72" t="s">
        <v>2489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4456</v>
      </c>
      <c r="D863" s="60" t="s">
        <v>3559</v>
      </c>
      <c r="E863" s="66" t="s">
        <v>730</v>
      </c>
      <c r="F863" s="66" t="s">
        <v>730</v>
      </c>
      <c r="G863" s="70">
        <v>0</v>
      </c>
      <c r="H863" s="70">
        <v>0</v>
      </c>
      <c r="I863" s="66" t="s">
        <v>2780</v>
      </c>
      <c r="J863" s="66" t="s">
        <v>1598</v>
      </c>
      <c r="K863" s="67" t="s">
        <v>4544</v>
      </c>
      <c r="L863" s="68"/>
      <c r="M863" s="64" t="s">
        <v>3559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4" t="s">
        <v>2489</v>
      </c>
      <c r="U863" s="72" t="s">
        <v>2489</v>
      </c>
      <c r="V863" s="72" t="s">
        <v>2489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4456</v>
      </c>
      <c r="D864" s="60" t="s">
        <v>3560</v>
      </c>
      <c r="E864" s="66" t="s">
        <v>731</v>
      </c>
      <c r="F864" s="66" t="s">
        <v>731</v>
      </c>
      <c r="G864" s="75">
        <v>0</v>
      </c>
      <c r="H864" s="75">
        <v>0</v>
      </c>
      <c r="I864" s="66" t="s">
        <v>2780</v>
      </c>
      <c r="J864" s="66" t="s">
        <v>1598</v>
      </c>
      <c r="K864" s="67" t="s">
        <v>4544</v>
      </c>
      <c r="L864" s="68"/>
      <c r="M864" s="64" t="s">
        <v>3560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4" t="s">
        <v>2489</v>
      </c>
      <c r="U864" s="72" t="s">
        <v>2489</v>
      </c>
      <c r="V864" s="72" t="s">
        <v>2489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4456</v>
      </c>
      <c r="D865" s="60" t="s">
        <v>3561</v>
      </c>
      <c r="E865" s="66" t="s">
        <v>732</v>
      </c>
      <c r="F865" s="79" t="s">
        <v>732</v>
      </c>
      <c r="G865" s="75">
        <v>0</v>
      </c>
      <c r="H865" s="75">
        <v>0</v>
      </c>
      <c r="I865" s="66" t="s">
        <v>2780</v>
      </c>
      <c r="J865" s="66" t="s">
        <v>1598</v>
      </c>
      <c r="K865" s="67" t="s">
        <v>4544</v>
      </c>
      <c r="L865" s="68"/>
      <c r="M865" s="64" t="s">
        <v>3561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4" t="s">
        <v>2489</v>
      </c>
      <c r="U865" s="72" t="s">
        <v>2489</v>
      </c>
      <c r="V865" s="72" t="s">
        <v>2489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4455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28</v>
      </c>
      <c r="J866" s="117" t="s">
        <v>1598</v>
      </c>
      <c r="K866" s="118" t="s">
        <v>4544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189</v>
      </c>
      <c r="T866" s="113" t="s">
        <v>2489</v>
      </c>
      <c r="U866" s="120" t="s">
        <v>2489</v>
      </c>
      <c r="V866" s="120" t="s">
        <v>2489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4455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28</v>
      </c>
      <c r="J867" s="117" t="s">
        <v>1598</v>
      </c>
      <c r="K867" s="118" t="s">
        <v>4544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189</v>
      </c>
      <c r="T867" s="113" t="s">
        <v>2489</v>
      </c>
      <c r="U867" s="120" t="s">
        <v>2489</v>
      </c>
      <c r="V867" s="120" t="s">
        <v>2489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4455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28</v>
      </c>
      <c r="J868" s="117" t="s">
        <v>1598</v>
      </c>
      <c r="K868" s="118" t="s">
        <v>4544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189</v>
      </c>
      <c r="T868" s="113" t="s">
        <v>2489</v>
      </c>
      <c r="U868" s="120" t="s">
        <v>2489</v>
      </c>
      <c r="V868" s="120" t="s">
        <v>2489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4455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28</v>
      </c>
      <c r="J869" s="117" t="s">
        <v>1598</v>
      </c>
      <c r="K869" s="118" t="s">
        <v>4544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189</v>
      </c>
      <c r="T869" s="113" t="s">
        <v>2489</v>
      </c>
      <c r="U869" s="120" t="s">
        <v>2489</v>
      </c>
      <c r="V869" s="120" t="s">
        <v>2489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4455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28</v>
      </c>
      <c r="J870" s="117" t="s">
        <v>1598</v>
      </c>
      <c r="K870" s="118" t="s">
        <v>4544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189</v>
      </c>
      <c r="T870" s="113" t="s">
        <v>2489</v>
      </c>
      <c r="U870" s="120" t="s">
        <v>2489</v>
      </c>
      <c r="V870" s="120" t="s">
        <v>2489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4455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28</v>
      </c>
      <c r="J871" s="117" t="s">
        <v>1598</v>
      </c>
      <c r="K871" s="118" t="s">
        <v>4544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189</v>
      </c>
      <c r="T871" s="113" t="s">
        <v>2489</v>
      </c>
      <c r="U871" s="120" t="s">
        <v>2489</v>
      </c>
      <c r="V871" s="120" t="s">
        <v>2489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4455</v>
      </c>
      <c r="D872" s="60" t="s">
        <v>7</v>
      </c>
      <c r="E872" s="66" t="s">
        <v>539</v>
      </c>
      <c r="F872" s="66" t="s">
        <v>733</v>
      </c>
      <c r="G872" s="70">
        <v>0</v>
      </c>
      <c r="H872" s="70">
        <v>0</v>
      </c>
      <c r="I872" s="66" t="s">
        <v>1</v>
      </c>
      <c r="J872" s="66" t="s">
        <v>1598</v>
      </c>
      <c r="K872" s="67" t="s">
        <v>4544</v>
      </c>
      <c r="L872" s="68"/>
      <c r="M872" s="64" t="s">
        <v>3775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4" t="s">
        <v>2489</v>
      </c>
      <c r="U872" s="72" t="s">
        <v>2489</v>
      </c>
      <c r="V872" s="72" t="s">
        <v>2489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4455</v>
      </c>
      <c r="D873" s="60" t="s">
        <v>7</v>
      </c>
      <c r="E873" s="80" t="s">
        <v>539</v>
      </c>
      <c r="F873" s="81" t="s">
        <v>734</v>
      </c>
      <c r="G873" s="75">
        <v>0</v>
      </c>
      <c r="H873" s="75">
        <v>0</v>
      </c>
      <c r="I873" s="66" t="s">
        <v>1</v>
      </c>
      <c r="J873" s="66" t="s">
        <v>1598</v>
      </c>
      <c r="K873" s="67" t="s">
        <v>4544</v>
      </c>
      <c r="L873" s="68"/>
      <c r="M873" s="64" t="s">
        <v>3776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4" t="s">
        <v>2489</v>
      </c>
      <c r="U873" s="72" t="s">
        <v>2489</v>
      </c>
      <c r="V873" s="72" t="s">
        <v>2489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4455</v>
      </c>
      <c r="D874" s="60" t="s">
        <v>7</v>
      </c>
      <c r="E874" s="66" t="s">
        <v>539</v>
      </c>
      <c r="F874" s="66" t="s">
        <v>735</v>
      </c>
      <c r="G874" s="75">
        <v>0</v>
      </c>
      <c r="H874" s="75">
        <v>0</v>
      </c>
      <c r="I874" s="66" t="s">
        <v>1</v>
      </c>
      <c r="J874" s="66" t="s">
        <v>1598</v>
      </c>
      <c r="K874" s="67" t="s">
        <v>4544</v>
      </c>
      <c r="L874" s="68"/>
      <c r="M874" s="64" t="s">
        <v>3777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4" t="s">
        <v>2489</v>
      </c>
      <c r="U874" s="72" t="s">
        <v>2489</v>
      </c>
      <c r="V874" s="72" t="s">
        <v>2489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4456</v>
      </c>
      <c r="D875" s="60" t="s">
        <v>3562</v>
      </c>
      <c r="E875" s="66" t="s">
        <v>539</v>
      </c>
      <c r="F875" s="66" t="s">
        <v>736</v>
      </c>
      <c r="G875" s="75">
        <v>0</v>
      </c>
      <c r="H875" s="75">
        <v>0</v>
      </c>
      <c r="I875" s="66" t="s">
        <v>1</v>
      </c>
      <c r="J875" s="66" t="s">
        <v>1598</v>
      </c>
      <c r="K875" s="67" t="s">
        <v>4544</v>
      </c>
      <c r="L875" s="68"/>
      <c r="M875" s="64" t="s">
        <v>3562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4" t="s">
        <v>2489</v>
      </c>
      <c r="U875" s="72" t="s">
        <v>2489</v>
      </c>
      <c r="V875" s="72" t="s">
        <v>2489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4455</v>
      </c>
      <c r="D876" s="60" t="s">
        <v>7</v>
      </c>
      <c r="E876" s="66" t="s">
        <v>539</v>
      </c>
      <c r="F876" s="66" t="s">
        <v>737</v>
      </c>
      <c r="G876" s="75">
        <v>0</v>
      </c>
      <c r="H876" s="75">
        <v>0</v>
      </c>
      <c r="I876" s="66" t="s">
        <v>1</v>
      </c>
      <c r="J876" s="66" t="s">
        <v>1598</v>
      </c>
      <c r="K876" s="67" t="s">
        <v>4544</v>
      </c>
      <c r="L876" s="68"/>
      <c r="M876" s="64" t="s">
        <v>3778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4" t="s">
        <v>2489</v>
      </c>
      <c r="U876" s="72" t="s">
        <v>2489</v>
      </c>
      <c r="V876" s="72" t="s">
        <v>2489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4456</v>
      </c>
      <c r="D877" s="60" t="s">
        <v>3563</v>
      </c>
      <c r="E877" s="66" t="s">
        <v>539</v>
      </c>
      <c r="F877" s="66" t="s">
        <v>738</v>
      </c>
      <c r="G877" s="75">
        <v>0</v>
      </c>
      <c r="H877" s="75">
        <v>0</v>
      </c>
      <c r="I877" s="66" t="s">
        <v>1</v>
      </c>
      <c r="J877" s="66" t="s">
        <v>1598</v>
      </c>
      <c r="K877" s="67" t="s">
        <v>4544</v>
      </c>
      <c r="L877" s="68"/>
      <c r="M877" s="64" t="s">
        <v>3563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4" t="s">
        <v>2489</v>
      </c>
      <c r="U877" s="72" t="s">
        <v>2489</v>
      </c>
      <c r="V877" s="72" t="s">
        <v>2489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4455</v>
      </c>
      <c r="D878" s="60" t="s">
        <v>7</v>
      </c>
      <c r="E878" s="66" t="s">
        <v>539</v>
      </c>
      <c r="F878" s="66" t="s">
        <v>739</v>
      </c>
      <c r="G878" s="75">
        <v>0</v>
      </c>
      <c r="H878" s="75">
        <v>0</v>
      </c>
      <c r="I878" s="66" t="s">
        <v>1</v>
      </c>
      <c r="J878" s="66" t="s">
        <v>1598</v>
      </c>
      <c r="K878" s="67" t="s">
        <v>4544</v>
      </c>
      <c r="L878" s="68"/>
      <c r="M878" s="64" t="s">
        <v>3779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4" t="s">
        <v>2489</v>
      </c>
      <c r="U878" s="72" t="s">
        <v>2489</v>
      </c>
      <c r="V878" s="72" t="s">
        <v>2489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4455</v>
      </c>
      <c r="D879" s="60" t="s">
        <v>7</v>
      </c>
      <c r="E879" s="66" t="s">
        <v>539</v>
      </c>
      <c r="F879" s="66" t="s">
        <v>740</v>
      </c>
      <c r="G879" s="75">
        <v>0</v>
      </c>
      <c r="H879" s="75">
        <v>0</v>
      </c>
      <c r="I879" s="66" t="s">
        <v>1</v>
      </c>
      <c r="J879" s="66" t="s">
        <v>1598</v>
      </c>
      <c r="K879" s="67" t="s">
        <v>4544</v>
      </c>
      <c r="L879" s="68"/>
      <c r="M879" s="64" t="s">
        <v>3780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4" t="s">
        <v>2489</v>
      </c>
      <c r="U879" s="72" t="s">
        <v>2489</v>
      </c>
      <c r="V879" s="72" t="s">
        <v>2489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4455</v>
      </c>
      <c r="D880" s="60" t="s">
        <v>7</v>
      </c>
      <c r="E880" s="66" t="s">
        <v>539</v>
      </c>
      <c r="F880" s="66" t="s">
        <v>741</v>
      </c>
      <c r="G880" s="75">
        <v>0</v>
      </c>
      <c r="H880" s="75">
        <v>0</v>
      </c>
      <c r="I880" s="66" t="s">
        <v>1</v>
      </c>
      <c r="J880" s="66" t="s">
        <v>1598</v>
      </c>
      <c r="K880" s="67" t="s">
        <v>4544</v>
      </c>
      <c r="L880" s="68"/>
      <c r="M880" s="64" t="s">
        <v>3781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4" t="s">
        <v>2489</v>
      </c>
      <c r="U880" s="72" t="s">
        <v>2489</v>
      </c>
      <c r="V880" s="72" t="s">
        <v>2489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4456</v>
      </c>
      <c r="D881" s="60" t="s">
        <v>3564</v>
      </c>
      <c r="E881" s="66" t="s">
        <v>539</v>
      </c>
      <c r="F881" s="66" t="s">
        <v>742</v>
      </c>
      <c r="G881" s="75">
        <v>0</v>
      </c>
      <c r="H881" s="75">
        <v>0</v>
      </c>
      <c r="I881" s="66" t="s">
        <v>1</v>
      </c>
      <c r="J881" s="66" t="s">
        <v>1598</v>
      </c>
      <c r="K881" s="67" t="s">
        <v>4544</v>
      </c>
      <c r="L881" s="68"/>
      <c r="M881" s="64" t="s">
        <v>3564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4" t="s">
        <v>2489</v>
      </c>
      <c r="U881" s="72" t="s">
        <v>2489</v>
      </c>
      <c r="V881" s="72" t="s">
        <v>2489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4455</v>
      </c>
      <c r="D882" s="60" t="s">
        <v>7</v>
      </c>
      <c r="E882" s="66" t="s">
        <v>539</v>
      </c>
      <c r="F882" s="66" t="s">
        <v>743</v>
      </c>
      <c r="G882" s="75">
        <v>0</v>
      </c>
      <c r="H882" s="75">
        <v>0</v>
      </c>
      <c r="I882" s="66" t="s">
        <v>1</v>
      </c>
      <c r="J882" s="66" t="s">
        <v>1598</v>
      </c>
      <c r="K882" s="67" t="s">
        <v>4544</v>
      </c>
      <c r="L882" s="68"/>
      <c r="M882" s="64" t="s">
        <v>3782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4" t="s">
        <v>2489</v>
      </c>
      <c r="U882" s="72" t="s">
        <v>2489</v>
      </c>
      <c r="V882" s="72" t="s">
        <v>2489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4455</v>
      </c>
      <c r="D883" s="60" t="s">
        <v>7</v>
      </c>
      <c r="E883" s="66" t="s">
        <v>539</v>
      </c>
      <c r="F883" s="66" t="s">
        <v>744</v>
      </c>
      <c r="G883" s="75">
        <v>0</v>
      </c>
      <c r="H883" s="75">
        <v>0</v>
      </c>
      <c r="I883" s="66" t="s">
        <v>1</v>
      </c>
      <c r="J883" s="66" t="s">
        <v>1598</v>
      </c>
      <c r="K883" s="67" t="s">
        <v>4544</v>
      </c>
      <c r="L883" s="68"/>
      <c r="M883" s="64" t="s">
        <v>3783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4" t="s">
        <v>2489</v>
      </c>
      <c r="U883" s="72" t="s">
        <v>2489</v>
      </c>
      <c r="V883" s="72" t="s">
        <v>2489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4455</v>
      </c>
      <c r="D884" s="60" t="s">
        <v>7</v>
      </c>
      <c r="E884" s="66" t="s">
        <v>539</v>
      </c>
      <c r="F884" s="66" t="s">
        <v>745</v>
      </c>
      <c r="G884" s="75">
        <v>0</v>
      </c>
      <c r="H884" s="75">
        <v>0</v>
      </c>
      <c r="I884" s="66" t="s">
        <v>1</v>
      </c>
      <c r="J884" s="66" t="s">
        <v>1598</v>
      </c>
      <c r="K884" s="67" t="s">
        <v>4544</v>
      </c>
      <c r="L884" s="68"/>
      <c r="M884" s="64" t="s">
        <v>3784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4" t="s">
        <v>2489</v>
      </c>
      <c r="U884" s="72" t="s">
        <v>2489</v>
      </c>
      <c r="V884" s="72" t="s">
        <v>2489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4455</v>
      </c>
      <c r="D885" s="60" t="s">
        <v>7</v>
      </c>
      <c r="E885" s="66" t="s">
        <v>539</v>
      </c>
      <c r="F885" s="66" t="s">
        <v>746</v>
      </c>
      <c r="G885" s="75">
        <v>0</v>
      </c>
      <c r="H885" s="75">
        <v>0</v>
      </c>
      <c r="I885" s="66" t="s">
        <v>1</v>
      </c>
      <c r="J885" s="66" t="s">
        <v>1598</v>
      </c>
      <c r="K885" s="67" t="s">
        <v>4544</v>
      </c>
      <c r="L885" s="68"/>
      <c r="M885" s="64" t="s">
        <v>3785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4" t="s">
        <v>2489</v>
      </c>
      <c r="U885" s="72" t="s">
        <v>2489</v>
      </c>
      <c r="V885" s="72" t="s">
        <v>2489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4455</v>
      </c>
      <c r="D886" s="60" t="s">
        <v>7</v>
      </c>
      <c r="E886" s="66" t="s">
        <v>539</v>
      </c>
      <c r="F886" s="66" t="s">
        <v>747</v>
      </c>
      <c r="G886" s="75">
        <v>0</v>
      </c>
      <c r="H886" s="75">
        <v>0</v>
      </c>
      <c r="I886" s="66" t="s">
        <v>1</v>
      </c>
      <c r="J886" s="66" t="s">
        <v>1598</v>
      </c>
      <c r="K886" s="67" t="s">
        <v>4544</v>
      </c>
      <c r="L886" s="68"/>
      <c r="M886" s="64" t="s">
        <v>3786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4" t="s">
        <v>2489</v>
      </c>
      <c r="U886" s="72" t="s">
        <v>2489</v>
      </c>
      <c r="V886" s="72" t="s">
        <v>2489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4455</v>
      </c>
      <c r="D887" s="60" t="s">
        <v>7</v>
      </c>
      <c r="E887" s="66" t="s">
        <v>539</v>
      </c>
      <c r="F887" s="66" t="s">
        <v>748</v>
      </c>
      <c r="G887" s="75">
        <v>0</v>
      </c>
      <c r="H887" s="75">
        <v>0</v>
      </c>
      <c r="I887" s="66" t="s">
        <v>1</v>
      </c>
      <c r="J887" s="66" t="s">
        <v>1598</v>
      </c>
      <c r="K887" s="67" t="s">
        <v>4544</v>
      </c>
      <c r="L887" s="68"/>
      <c r="M887" s="64" t="s">
        <v>3787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4" t="s">
        <v>2489</v>
      </c>
      <c r="U887" s="72" t="s">
        <v>2489</v>
      </c>
      <c r="V887" s="72" t="s">
        <v>2489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4455</v>
      </c>
      <c r="D888" s="60" t="s">
        <v>7</v>
      </c>
      <c r="E888" s="66" t="s">
        <v>539</v>
      </c>
      <c r="F888" s="66" t="s">
        <v>749</v>
      </c>
      <c r="G888" s="75">
        <v>0</v>
      </c>
      <c r="H888" s="75">
        <v>0</v>
      </c>
      <c r="I888" s="66" t="s">
        <v>1</v>
      </c>
      <c r="J888" s="66" t="s">
        <v>1598</v>
      </c>
      <c r="K888" s="67" t="s">
        <v>4544</v>
      </c>
      <c r="L888" s="68"/>
      <c r="M888" s="64" t="s">
        <v>3788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4" t="s">
        <v>2489</v>
      </c>
      <c r="U888" s="72" t="s">
        <v>2489</v>
      </c>
      <c r="V888" s="72" t="s">
        <v>2489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4455</v>
      </c>
      <c r="D889" s="60" t="s">
        <v>7</v>
      </c>
      <c r="E889" s="66" t="s">
        <v>539</v>
      </c>
      <c r="F889" s="66" t="s">
        <v>750</v>
      </c>
      <c r="G889" s="75">
        <v>0</v>
      </c>
      <c r="H889" s="75">
        <v>0</v>
      </c>
      <c r="I889" s="66" t="s">
        <v>1</v>
      </c>
      <c r="J889" s="66" t="s">
        <v>1598</v>
      </c>
      <c r="K889" s="67" t="s">
        <v>4544</v>
      </c>
      <c r="L889" s="68"/>
      <c r="M889" s="64" t="s">
        <v>3789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4" t="s">
        <v>2489</v>
      </c>
      <c r="U889" s="72" t="s">
        <v>2489</v>
      </c>
      <c r="V889" s="72" t="s">
        <v>2489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4455</v>
      </c>
      <c r="D890" s="60" t="s">
        <v>7</v>
      </c>
      <c r="E890" s="66" t="s">
        <v>539</v>
      </c>
      <c r="F890" s="66" t="s">
        <v>751</v>
      </c>
      <c r="G890" s="75">
        <v>0</v>
      </c>
      <c r="H890" s="75">
        <v>0</v>
      </c>
      <c r="I890" s="66" t="s">
        <v>1</v>
      </c>
      <c r="J890" s="66" t="s">
        <v>1598</v>
      </c>
      <c r="K890" s="67" t="s">
        <v>4544</v>
      </c>
      <c r="L890" s="68"/>
      <c r="M890" s="64" t="s">
        <v>3790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4" t="s">
        <v>2489</v>
      </c>
      <c r="U890" s="72" t="s">
        <v>2489</v>
      </c>
      <c r="V890" s="72" t="s">
        <v>2489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4455</v>
      </c>
      <c r="D891" s="60" t="s">
        <v>7</v>
      </c>
      <c r="E891" s="66" t="s">
        <v>539</v>
      </c>
      <c r="F891" s="66" t="s">
        <v>752</v>
      </c>
      <c r="G891" s="75">
        <v>0</v>
      </c>
      <c r="H891" s="75">
        <v>0</v>
      </c>
      <c r="I891" s="66" t="s">
        <v>1</v>
      </c>
      <c r="J891" s="66" t="s">
        <v>1598</v>
      </c>
      <c r="K891" s="67" t="s">
        <v>4544</v>
      </c>
      <c r="L891" s="68"/>
      <c r="M891" s="64" t="s">
        <v>3791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4" t="s">
        <v>2489</v>
      </c>
      <c r="U891" s="72" t="s">
        <v>2489</v>
      </c>
      <c r="V891" s="72" t="s">
        <v>2489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4455</v>
      </c>
      <c r="D892" s="60" t="s">
        <v>7</v>
      </c>
      <c r="E892" s="66" t="s">
        <v>539</v>
      </c>
      <c r="F892" s="66" t="s">
        <v>753</v>
      </c>
      <c r="G892" s="75">
        <v>0</v>
      </c>
      <c r="H892" s="75">
        <v>0</v>
      </c>
      <c r="I892" s="66" t="s">
        <v>1</v>
      </c>
      <c r="J892" s="66" t="s">
        <v>1598</v>
      </c>
      <c r="K892" s="67" t="s">
        <v>4544</v>
      </c>
      <c r="L892" s="68"/>
      <c r="M892" s="64" t="s">
        <v>3792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4" t="s">
        <v>2489</v>
      </c>
      <c r="U892" s="72" t="s">
        <v>2489</v>
      </c>
      <c r="V892" s="72" t="s">
        <v>2489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4455</v>
      </c>
      <c r="D893" s="60" t="s">
        <v>7</v>
      </c>
      <c r="E893" s="66" t="s">
        <v>539</v>
      </c>
      <c r="F893" s="66" t="s">
        <v>754</v>
      </c>
      <c r="G893" s="70">
        <v>0</v>
      </c>
      <c r="H893" s="70">
        <v>0</v>
      </c>
      <c r="I893" s="66" t="s">
        <v>1</v>
      </c>
      <c r="J893" s="66" t="s">
        <v>1598</v>
      </c>
      <c r="K893" s="67" t="s">
        <v>4544</v>
      </c>
      <c r="L893" s="68"/>
      <c r="M893" s="64" t="s">
        <v>3793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4" t="s">
        <v>2489</v>
      </c>
      <c r="U893" s="72" t="s">
        <v>2489</v>
      </c>
      <c r="V893" s="72" t="s">
        <v>2489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4455</v>
      </c>
      <c r="D894" s="60" t="s">
        <v>7</v>
      </c>
      <c r="E894" s="66" t="s">
        <v>539</v>
      </c>
      <c r="F894" s="66" t="s">
        <v>755</v>
      </c>
      <c r="G894" s="70">
        <v>0</v>
      </c>
      <c r="H894" s="70">
        <v>0</v>
      </c>
      <c r="I894" s="66" t="s">
        <v>1</v>
      </c>
      <c r="J894" s="66" t="s">
        <v>1598</v>
      </c>
      <c r="K894" s="67" t="s">
        <v>4544</v>
      </c>
      <c r="L894" s="68"/>
      <c r="M894" s="64" t="s">
        <v>3794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4" t="s">
        <v>2489</v>
      </c>
      <c r="U894" s="72" t="s">
        <v>2489</v>
      </c>
      <c r="V894" s="72" t="s">
        <v>2489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4455</v>
      </c>
      <c r="D895" s="60" t="s">
        <v>7</v>
      </c>
      <c r="E895" s="66" t="s">
        <v>539</v>
      </c>
      <c r="F895" s="66" t="s">
        <v>756</v>
      </c>
      <c r="G895" s="70">
        <v>0</v>
      </c>
      <c r="H895" s="70">
        <v>0</v>
      </c>
      <c r="I895" s="66" t="s">
        <v>1</v>
      </c>
      <c r="J895" s="66" t="s">
        <v>1598</v>
      </c>
      <c r="K895" s="67" t="s">
        <v>4544</v>
      </c>
      <c r="L895" s="68"/>
      <c r="M895" s="64" t="s">
        <v>3795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4" t="s">
        <v>2489</v>
      </c>
      <c r="U895" s="72" t="s">
        <v>2489</v>
      </c>
      <c r="V895" s="72" t="s">
        <v>2489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4455</v>
      </c>
      <c r="D896" s="60" t="s">
        <v>7</v>
      </c>
      <c r="E896" s="66" t="s">
        <v>539</v>
      </c>
      <c r="F896" s="66" t="s">
        <v>757</v>
      </c>
      <c r="G896" s="70">
        <v>0</v>
      </c>
      <c r="H896" s="70">
        <v>0</v>
      </c>
      <c r="I896" s="66" t="s">
        <v>1</v>
      </c>
      <c r="J896" s="66" t="s">
        <v>1598</v>
      </c>
      <c r="K896" s="67" t="s">
        <v>4544</v>
      </c>
      <c r="L896" s="68"/>
      <c r="M896" s="64" t="s">
        <v>3796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4" t="s">
        <v>2489</v>
      </c>
      <c r="U896" s="72" t="s">
        <v>2489</v>
      </c>
      <c r="V896" s="72" t="s">
        <v>2489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4455</v>
      </c>
      <c r="D897" s="60" t="s">
        <v>7</v>
      </c>
      <c r="E897" s="66" t="s">
        <v>539</v>
      </c>
      <c r="F897" s="66" t="s">
        <v>758</v>
      </c>
      <c r="G897" s="70">
        <v>0</v>
      </c>
      <c r="H897" s="70">
        <v>0</v>
      </c>
      <c r="I897" s="66" t="s">
        <v>1</v>
      </c>
      <c r="J897" s="66" t="s">
        <v>1598</v>
      </c>
      <c r="K897" s="67" t="s">
        <v>4544</v>
      </c>
      <c r="L897" s="68"/>
      <c r="M897" s="64" t="s">
        <v>3797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4" t="s">
        <v>2489</v>
      </c>
      <c r="U897" s="72" t="s">
        <v>2489</v>
      </c>
      <c r="V897" s="72" t="s">
        <v>2489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4455</v>
      </c>
      <c r="D898" s="60" t="s">
        <v>7</v>
      </c>
      <c r="E898" s="66" t="s">
        <v>539</v>
      </c>
      <c r="F898" s="66" t="s">
        <v>759</v>
      </c>
      <c r="G898" s="70">
        <v>0</v>
      </c>
      <c r="H898" s="70">
        <v>0</v>
      </c>
      <c r="I898" s="66" t="s">
        <v>1</v>
      </c>
      <c r="J898" s="66" t="s">
        <v>1598</v>
      </c>
      <c r="K898" s="67" t="s">
        <v>4544</v>
      </c>
      <c r="L898" s="68"/>
      <c r="M898" s="64" t="s">
        <v>3798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4" t="s">
        <v>2489</v>
      </c>
      <c r="U898" s="72" t="s">
        <v>2489</v>
      </c>
      <c r="V898" s="72" t="s">
        <v>2489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4455</v>
      </c>
      <c r="D899" s="60" t="s">
        <v>7</v>
      </c>
      <c r="E899" s="66" t="s">
        <v>539</v>
      </c>
      <c r="F899" s="66" t="s">
        <v>760</v>
      </c>
      <c r="G899" s="70">
        <v>0</v>
      </c>
      <c r="H899" s="70">
        <v>0</v>
      </c>
      <c r="I899" s="66" t="s">
        <v>1</v>
      </c>
      <c r="J899" s="66" t="s">
        <v>1598</v>
      </c>
      <c r="K899" s="67" t="s">
        <v>4544</v>
      </c>
      <c r="L899" s="68"/>
      <c r="M899" s="64" t="s">
        <v>3799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4" t="s">
        <v>2489</v>
      </c>
      <c r="U899" s="72" t="s">
        <v>2489</v>
      </c>
      <c r="V899" s="72" t="s">
        <v>2489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4455</v>
      </c>
      <c r="D900" s="60" t="s">
        <v>7</v>
      </c>
      <c r="E900" s="66" t="s">
        <v>539</v>
      </c>
      <c r="F900" s="66" t="s">
        <v>761</v>
      </c>
      <c r="G900" s="70">
        <v>0</v>
      </c>
      <c r="H900" s="70">
        <v>0</v>
      </c>
      <c r="I900" s="66" t="s">
        <v>1</v>
      </c>
      <c r="J900" s="66" t="s">
        <v>1598</v>
      </c>
      <c r="K900" s="67" t="s">
        <v>4544</v>
      </c>
      <c r="L900" s="68"/>
      <c r="M900" s="64" t="s">
        <v>3800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4" t="s">
        <v>2489</v>
      </c>
      <c r="U900" s="72" t="s">
        <v>2489</v>
      </c>
      <c r="V900" s="72" t="s">
        <v>2489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4455</v>
      </c>
      <c r="D901" s="60" t="s">
        <v>7</v>
      </c>
      <c r="E901" s="66" t="s">
        <v>539</v>
      </c>
      <c r="F901" s="66" t="s">
        <v>762</v>
      </c>
      <c r="G901" s="70">
        <v>0</v>
      </c>
      <c r="H901" s="70">
        <v>0</v>
      </c>
      <c r="I901" s="66" t="s">
        <v>1</v>
      </c>
      <c r="J901" s="66" t="s">
        <v>1598</v>
      </c>
      <c r="K901" s="67" t="s">
        <v>4544</v>
      </c>
      <c r="L901" s="68"/>
      <c r="M901" s="64" t="s">
        <v>3801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4" t="s">
        <v>2489</v>
      </c>
      <c r="U901" s="72" t="s">
        <v>2489</v>
      </c>
      <c r="V901" s="72" t="s">
        <v>2489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4455</v>
      </c>
      <c r="D902" s="60" t="s">
        <v>7</v>
      </c>
      <c r="E902" s="66" t="s">
        <v>539</v>
      </c>
      <c r="F902" s="66" t="s">
        <v>763</v>
      </c>
      <c r="G902" s="70">
        <v>0</v>
      </c>
      <c r="H902" s="70">
        <v>0</v>
      </c>
      <c r="I902" s="66" t="s">
        <v>1</v>
      </c>
      <c r="J902" s="66" t="s">
        <v>1598</v>
      </c>
      <c r="K902" s="67" t="s">
        <v>4544</v>
      </c>
      <c r="L902" s="68"/>
      <c r="M902" s="64" t="s">
        <v>3802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4" t="s">
        <v>2489</v>
      </c>
      <c r="U902" s="72" t="s">
        <v>2489</v>
      </c>
      <c r="V902" s="72" t="s">
        <v>2489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4455</v>
      </c>
      <c r="D903" s="60" t="s">
        <v>7</v>
      </c>
      <c r="E903" s="66" t="s">
        <v>539</v>
      </c>
      <c r="F903" s="66" t="s">
        <v>764</v>
      </c>
      <c r="G903" s="70">
        <v>0</v>
      </c>
      <c r="H903" s="70">
        <v>0</v>
      </c>
      <c r="I903" s="66" t="s">
        <v>1</v>
      </c>
      <c r="J903" s="66" t="s">
        <v>1598</v>
      </c>
      <c r="K903" s="67" t="s">
        <v>4544</v>
      </c>
      <c r="L903" s="68"/>
      <c r="M903" s="64" t="s">
        <v>3803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4" t="s">
        <v>2489</v>
      </c>
      <c r="U903" s="72" t="s">
        <v>2489</v>
      </c>
      <c r="V903" s="72" t="s">
        <v>2489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4455</v>
      </c>
      <c r="D904" s="60" t="s">
        <v>7</v>
      </c>
      <c r="E904" s="66" t="s">
        <v>539</v>
      </c>
      <c r="F904" s="66" t="s">
        <v>765</v>
      </c>
      <c r="G904" s="70">
        <v>0</v>
      </c>
      <c r="H904" s="70">
        <v>0</v>
      </c>
      <c r="I904" s="66" t="s">
        <v>1</v>
      </c>
      <c r="J904" s="66" t="s">
        <v>1598</v>
      </c>
      <c r="K904" s="67" t="s">
        <v>4544</v>
      </c>
      <c r="L904" s="68"/>
      <c r="M904" s="64" t="s">
        <v>3804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4" t="s">
        <v>2489</v>
      </c>
      <c r="U904" s="72" t="s">
        <v>2489</v>
      </c>
      <c r="V904" s="72" t="s">
        <v>2489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4455</v>
      </c>
      <c r="D905" s="60" t="s">
        <v>7</v>
      </c>
      <c r="E905" s="66" t="s">
        <v>539</v>
      </c>
      <c r="F905" s="66" t="s">
        <v>766</v>
      </c>
      <c r="G905" s="70">
        <v>0</v>
      </c>
      <c r="H905" s="70">
        <v>0</v>
      </c>
      <c r="I905" s="66" t="s">
        <v>1</v>
      </c>
      <c r="J905" s="66" t="s">
        <v>1598</v>
      </c>
      <c r="K905" s="67" t="s">
        <v>4544</v>
      </c>
      <c r="L905" s="68"/>
      <c r="M905" s="64" t="s">
        <v>3805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4" t="s">
        <v>2489</v>
      </c>
      <c r="U905" s="72" t="s">
        <v>2489</v>
      </c>
      <c r="V905" s="72" t="s">
        <v>2489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4455</v>
      </c>
      <c r="D906" s="60" t="s">
        <v>7</v>
      </c>
      <c r="E906" s="66" t="s">
        <v>539</v>
      </c>
      <c r="F906" s="66" t="s">
        <v>767</v>
      </c>
      <c r="G906" s="70">
        <v>0</v>
      </c>
      <c r="H906" s="70">
        <v>0</v>
      </c>
      <c r="I906" s="66" t="s">
        <v>1</v>
      </c>
      <c r="J906" s="66" t="s">
        <v>1598</v>
      </c>
      <c r="K906" s="67" t="s">
        <v>4544</v>
      </c>
      <c r="L906" s="68"/>
      <c r="M906" s="64" t="s">
        <v>3806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4" t="s">
        <v>2489</v>
      </c>
      <c r="U906" s="72" t="s">
        <v>2489</v>
      </c>
      <c r="V906" s="72" t="s">
        <v>2489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4455</v>
      </c>
      <c r="D907" s="60" t="s">
        <v>7</v>
      </c>
      <c r="E907" s="66" t="s">
        <v>539</v>
      </c>
      <c r="F907" s="66" t="s">
        <v>768</v>
      </c>
      <c r="G907" s="70">
        <v>0</v>
      </c>
      <c r="H907" s="70">
        <v>0</v>
      </c>
      <c r="I907" s="66" t="s">
        <v>1</v>
      </c>
      <c r="J907" s="66" t="s">
        <v>1598</v>
      </c>
      <c r="K907" s="67" t="s">
        <v>4544</v>
      </c>
      <c r="L907" s="68"/>
      <c r="M907" s="64" t="s">
        <v>3807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4" t="s">
        <v>2489</v>
      </c>
      <c r="U907" s="72" t="s">
        <v>2489</v>
      </c>
      <c r="V907" s="72" t="s">
        <v>2489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4455</v>
      </c>
      <c r="D908" s="60" t="s">
        <v>7</v>
      </c>
      <c r="E908" s="66" t="s">
        <v>539</v>
      </c>
      <c r="F908" s="66" t="s">
        <v>769</v>
      </c>
      <c r="G908" s="70">
        <v>0</v>
      </c>
      <c r="H908" s="70">
        <v>0</v>
      </c>
      <c r="I908" s="66" t="s">
        <v>1</v>
      </c>
      <c r="J908" s="66" t="s">
        <v>1598</v>
      </c>
      <c r="K908" s="67" t="s">
        <v>4544</v>
      </c>
      <c r="L908" s="68"/>
      <c r="M908" s="64" t="s">
        <v>3808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4" t="s">
        <v>2489</v>
      </c>
      <c r="U908" s="72" t="s">
        <v>2489</v>
      </c>
      <c r="V908" s="72" t="s">
        <v>2489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4455</v>
      </c>
      <c r="D909" s="60" t="s">
        <v>7</v>
      </c>
      <c r="E909" s="66" t="s">
        <v>539</v>
      </c>
      <c r="F909" s="66" t="s">
        <v>770</v>
      </c>
      <c r="G909" s="70">
        <v>0</v>
      </c>
      <c r="H909" s="70">
        <v>0</v>
      </c>
      <c r="I909" s="66" t="s">
        <v>1</v>
      </c>
      <c r="J909" s="66" t="s">
        <v>1598</v>
      </c>
      <c r="K909" s="67" t="s">
        <v>4544</v>
      </c>
      <c r="L909" s="68"/>
      <c r="M909" s="64" t="s">
        <v>3809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4" t="s">
        <v>2489</v>
      </c>
      <c r="U909" s="72" t="s">
        <v>2489</v>
      </c>
      <c r="V909" s="72" t="s">
        <v>2489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4455</v>
      </c>
      <c r="D910" s="60" t="s">
        <v>7</v>
      </c>
      <c r="E910" s="66" t="s">
        <v>539</v>
      </c>
      <c r="F910" s="66" t="s">
        <v>771</v>
      </c>
      <c r="G910" s="70">
        <v>0</v>
      </c>
      <c r="H910" s="70">
        <v>0</v>
      </c>
      <c r="I910" s="66" t="s">
        <v>1</v>
      </c>
      <c r="J910" s="66" t="s">
        <v>1598</v>
      </c>
      <c r="K910" s="67" t="s">
        <v>4544</v>
      </c>
      <c r="L910" s="68"/>
      <c r="M910" s="64" t="s">
        <v>3810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4" t="s">
        <v>2489</v>
      </c>
      <c r="U910" s="72" t="s">
        <v>2489</v>
      </c>
      <c r="V910" s="72" t="s">
        <v>2489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4455</v>
      </c>
      <c r="D911" s="60" t="s">
        <v>7</v>
      </c>
      <c r="E911" s="66" t="s">
        <v>539</v>
      </c>
      <c r="F911" s="66" t="s">
        <v>772</v>
      </c>
      <c r="G911" s="70">
        <v>0</v>
      </c>
      <c r="H911" s="70">
        <v>0</v>
      </c>
      <c r="I911" s="66" t="s">
        <v>1</v>
      </c>
      <c r="J911" s="66" t="s">
        <v>1598</v>
      </c>
      <c r="K911" s="67" t="s">
        <v>4544</v>
      </c>
      <c r="L911" s="68"/>
      <c r="M911" s="64" t="s">
        <v>3811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4" t="s">
        <v>2489</v>
      </c>
      <c r="U911" s="72" t="s">
        <v>2489</v>
      </c>
      <c r="V911" s="72" t="s">
        <v>2489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4455</v>
      </c>
      <c r="D912" s="60" t="s">
        <v>7</v>
      </c>
      <c r="E912" s="66" t="s">
        <v>539</v>
      </c>
      <c r="F912" s="66" t="s">
        <v>773</v>
      </c>
      <c r="G912" s="70">
        <v>0</v>
      </c>
      <c r="H912" s="70">
        <v>0</v>
      </c>
      <c r="I912" s="66" t="s">
        <v>1</v>
      </c>
      <c r="J912" s="66" t="s">
        <v>1598</v>
      </c>
      <c r="K912" s="67" t="s">
        <v>4544</v>
      </c>
      <c r="L912" s="68"/>
      <c r="M912" s="64" t="s">
        <v>3812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4" t="s">
        <v>2489</v>
      </c>
      <c r="U912" s="72" t="s">
        <v>2489</v>
      </c>
      <c r="V912" s="72" t="s">
        <v>2489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4455</v>
      </c>
      <c r="D913" s="60" t="s">
        <v>7</v>
      </c>
      <c r="E913" s="66" t="s">
        <v>539</v>
      </c>
      <c r="F913" s="66" t="s">
        <v>774</v>
      </c>
      <c r="G913" s="70">
        <v>0</v>
      </c>
      <c r="H913" s="70">
        <v>0</v>
      </c>
      <c r="I913" s="66" t="s">
        <v>1</v>
      </c>
      <c r="J913" s="66" t="s">
        <v>1598</v>
      </c>
      <c r="K913" s="67" t="s">
        <v>4544</v>
      </c>
      <c r="L913" s="68"/>
      <c r="M913" s="64" t="s">
        <v>3813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4" t="s">
        <v>2489</v>
      </c>
      <c r="U913" s="72" t="s">
        <v>2489</v>
      </c>
      <c r="V913" s="72" t="s">
        <v>2489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4455</v>
      </c>
      <c r="D914" s="60" t="s">
        <v>7</v>
      </c>
      <c r="E914" s="66" t="s">
        <v>539</v>
      </c>
      <c r="F914" s="66" t="s">
        <v>775</v>
      </c>
      <c r="G914" s="70">
        <v>0</v>
      </c>
      <c r="H914" s="70">
        <v>0</v>
      </c>
      <c r="I914" s="66" t="s">
        <v>1</v>
      </c>
      <c r="J914" s="66" t="s">
        <v>1598</v>
      </c>
      <c r="K914" s="67" t="s">
        <v>4544</v>
      </c>
      <c r="L914" s="68"/>
      <c r="M914" s="64" t="s">
        <v>3814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4" t="s">
        <v>2489</v>
      </c>
      <c r="U914" s="72" t="s">
        <v>2489</v>
      </c>
      <c r="V914" s="72" t="s">
        <v>2489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4455</v>
      </c>
      <c r="D915" s="60" t="s">
        <v>7</v>
      </c>
      <c r="E915" s="66" t="s">
        <v>539</v>
      </c>
      <c r="F915" s="66" t="s">
        <v>776</v>
      </c>
      <c r="G915" s="70">
        <v>0</v>
      </c>
      <c r="H915" s="70">
        <v>0</v>
      </c>
      <c r="I915" s="66" t="s">
        <v>1</v>
      </c>
      <c r="J915" s="66" t="s">
        <v>1598</v>
      </c>
      <c r="K915" s="67" t="s">
        <v>4544</v>
      </c>
      <c r="L915" s="68"/>
      <c r="M915" s="64" t="s">
        <v>3815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4" t="s">
        <v>2489</v>
      </c>
      <c r="U915" s="72" t="s">
        <v>2489</v>
      </c>
      <c r="V915" s="72" t="s">
        <v>2489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4455</v>
      </c>
      <c r="D916" s="60" t="s">
        <v>7</v>
      </c>
      <c r="E916" s="66" t="s">
        <v>539</v>
      </c>
      <c r="F916" s="66" t="s">
        <v>777</v>
      </c>
      <c r="G916" s="70">
        <v>0</v>
      </c>
      <c r="H916" s="70">
        <v>0</v>
      </c>
      <c r="I916" s="66" t="s">
        <v>1</v>
      </c>
      <c r="J916" s="66" t="s">
        <v>1598</v>
      </c>
      <c r="K916" s="67" t="s">
        <v>4544</v>
      </c>
      <c r="L916" s="68"/>
      <c r="M916" s="64" t="s">
        <v>3816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4" t="s">
        <v>2489</v>
      </c>
      <c r="U916" s="72" t="s">
        <v>2489</v>
      </c>
      <c r="V916" s="72" t="s">
        <v>2489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4455</v>
      </c>
      <c r="D917" s="60" t="s">
        <v>7</v>
      </c>
      <c r="E917" s="66" t="s">
        <v>539</v>
      </c>
      <c r="F917" s="66" t="s">
        <v>778</v>
      </c>
      <c r="G917" s="70">
        <v>0</v>
      </c>
      <c r="H917" s="70">
        <v>0</v>
      </c>
      <c r="I917" s="66" t="s">
        <v>1</v>
      </c>
      <c r="J917" s="66" t="s">
        <v>1598</v>
      </c>
      <c r="K917" s="67" t="s">
        <v>4544</v>
      </c>
      <c r="L917" s="68"/>
      <c r="M917" s="64" t="s">
        <v>3817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4" t="s">
        <v>2489</v>
      </c>
      <c r="U917" s="72" t="s">
        <v>2489</v>
      </c>
      <c r="V917" s="72" t="s">
        <v>2489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4455</v>
      </c>
      <c r="D918" s="60" t="s">
        <v>7</v>
      </c>
      <c r="E918" s="66" t="s">
        <v>539</v>
      </c>
      <c r="F918" s="66" t="s">
        <v>779</v>
      </c>
      <c r="G918" s="70">
        <v>0</v>
      </c>
      <c r="H918" s="70">
        <v>0</v>
      </c>
      <c r="I918" s="66" t="s">
        <v>1</v>
      </c>
      <c r="J918" s="66" t="s">
        <v>1598</v>
      </c>
      <c r="K918" s="67" t="s">
        <v>4544</v>
      </c>
      <c r="L918" s="68"/>
      <c r="M918" s="64" t="s">
        <v>3818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4" t="s">
        <v>2489</v>
      </c>
      <c r="U918" s="72" t="s">
        <v>2489</v>
      </c>
      <c r="V918" s="72" t="s">
        <v>2489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4456</v>
      </c>
      <c r="D919" s="60" t="s">
        <v>3565</v>
      </c>
      <c r="E919" s="66" t="s">
        <v>539</v>
      </c>
      <c r="F919" s="66" t="s">
        <v>780</v>
      </c>
      <c r="G919" s="70">
        <v>0</v>
      </c>
      <c r="H919" s="70">
        <v>0</v>
      </c>
      <c r="I919" s="66" t="s">
        <v>1</v>
      </c>
      <c r="J919" s="66" t="s">
        <v>1598</v>
      </c>
      <c r="K919" s="67" t="s">
        <v>4544</v>
      </c>
      <c r="L919" s="68"/>
      <c r="M919" s="64" t="s">
        <v>3565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4" t="s">
        <v>2489</v>
      </c>
      <c r="U919" s="72" t="s">
        <v>2489</v>
      </c>
      <c r="V919" s="72" t="s">
        <v>2489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4455</v>
      </c>
      <c r="D920" s="60" t="s">
        <v>7</v>
      </c>
      <c r="E920" s="66" t="s">
        <v>539</v>
      </c>
      <c r="F920" s="66" t="s">
        <v>781</v>
      </c>
      <c r="G920" s="70">
        <v>0</v>
      </c>
      <c r="H920" s="70">
        <v>0</v>
      </c>
      <c r="I920" s="66" t="s">
        <v>1</v>
      </c>
      <c r="J920" s="66" t="s">
        <v>1598</v>
      </c>
      <c r="K920" s="67" t="s">
        <v>4544</v>
      </c>
      <c r="L920" s="68"/>
      <c r="M920" s="64" t="s">
        <v>3819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4" t="s">
        <v>2489</v>
      </c>
      <c r="U920" s="72" t="s">
        <v>2489</v>
      </c>
      <c r="V920" s="72" t="s">
        <v>2489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4455</v>
      </c>
      <c r="D921" s="60" t="s">
        <v>7</v>
      </c>
      <c r="E921" s="66" t="s">
        <v>539</v>
      </c>
      <c r="F921" s="66" t="s">
        <v>782</v>
      </c>
      <c r="G921" s="70">
        <v>0</v>
      </c>
      <c r="H921" s="70">
        <v>0</v>
      </c>
      <c r="I921" s="66" t="s">
        <v>1</v>
      </c>
      <c r="J921" s="66" t="s">
        <v>1598</v>
      </c>
      <c r="K921" s="67" t="s">
        <v>4544</v>
      </c>
      <c r="L921" s="68"/>
      <c r="M921" s="64" t="s">
        <v>3820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4" t="s">
        <v>2489</v>
      </c>
      <c r="U921" s="72" t="s">
        <v>2489</v>
      </c>
      <c r="V921" s="72" t="s">
        <v>2489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4455</v>
      </c>
      <c r="D922" s="60" t="s">
        <v>7</v>
      </c>
      <c r="E922" s="66" t="s">
        <v>539</v>
      </c>
      <c r="F922" s="66" t="s">
        <v>783</v>
      </c>
      <c r="G922" s="70">
        <v>0</v>
      </c>
      <c r="H922" s="70">
        <v>0</v>
      </c>
      <c r="I922" s="66" t="s">
        <v>1</v>
      </c>
      <c r="J922" s="66" t="s">
        <v>1598</v>
      </c>
      <c r="K922" s="67" t="s">
        <v>4544</v>
      </c>
      <c r="L922" s="68"/>
      <c r="M922" s="64" t="s">
        <v>3821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4" t="s">
        <v>2489</v>
      </c>
      <c r="U922" s="72" t="s">
        <v>2489</v>
      </c>
      <c r="V922" s="72" t="s">
        <v>2489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4455</v>
      </c>
      <c r="D923" s="60" t="s">
        <v>7</v>
      </c>
      <c r="E923" s="66" t="s">
        <v>539</v>
      </c>
      <c r="F923" s="66" t="s">
        <v>784</v>
      </c>
      <c r="G923" s="70">
        <v>0</v>
      </c>
      <c r="H923" s="70">
        <v>0</v>
      </c>
      <c r="I923" s="66" t="s">
        <v>1</v>
      </c>
      <c r="J923" s="66" t="s">
        <v>1598</v>
      </c>
      <c r="K923" s="67" t="s">
        <v>4544</v>
      </c>
      <c r="L923" s="68"/>
      <c r="M923" s="64" t="s">
        <v>3822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4" t="s">
        <v>2489</v>
      </c>
      <c r="U923" s="72" t="s">
        <v>2489</v>
      </c>
      <c r="V923" s="72" t="s">
        <v>2489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4455</v>
      </c>
      <c r="D924" s="60" t="s">
        <v>7</v>
      </c>
      <c r="E924" s="66" t="s">
        <v>539</v>
      </c>
      <c r="F924" s="66" t="s">
        <v>785</v>
      </c>
      <c r="G924" s="70">
        <v>0</v>
      </c>
      <c r="H924" s="70">
        <v>0</v>
      </c>
      <c r="I924" s="66" t="s">
        <v>1</v>
      </c>
      <c r="J924" s="66" t="s">
        <v>1598</v>
      </c>
      <c r="K924" s="67" t="s">
        <v>4544</v>
      </c>
      <c r="L924" s="68"/>
      <c r="M924" s="64" t="s">
        <v>3823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4" t="s">
        <v>2489</v>
      </c>
      <c r="U924" s="72" t="s">
        <v>2489</v>
      </c>
      <c r="V924" s="72" t="s">
        <v>2489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4455</v>
      </c>
      <c r="D925" s="60" t="s">
        <v>7</v>
      </c>
      <c r="E925" s="66" t="s">
        <v>539</v>
      </c>
      <c r="F925" s="66" t="s">
        <v>786</v>
      </c>
      <c r="G925" s="70">
        <v>0</v>
      </c>
      <c r="H925" s="70">
        <v>0</v>
      </c>
      <c r="I925" s="66" t="s">
        <v>1</v>
      </c>
      <c r="J925" s="66" t="s">
        <v>1598</v>
      </c>
      <c r="K925" s="67" t="s">
        <v>4544</v>
      </c>
      <c r="L925" s="68"/>
      <c r="M925" s="64" t="s">
        <v>3824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4" t="s">
        <v>2489</v>
      </c>
      <c r="U925" s="72" t="s">
        <v>2489</v>
      </c>
      <c r="V925" s="72" t="s">
        <v>2489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4455</v>
      </c>
      <c r="D926" s="60" t="s">
        <v>7</v>
      </c>
      <c r="E926" s="66" t="s">
        <v>539</v>
      </c>
      <c r="F926" s="66" t="s">
        <v>787</v>
      </c>
      <c r="G926" s="70">
        <v>0</v>
      </c>
      <c r="H926" s="70">
        <v>0</v>
      </c>
      <c r="I926" s="66" t="s">
        <v>1</v>
      </c>
      <c r="J926" s="66" t="s">
        <v>1598</v>
      </c>
      <c r="K926" s="67" t="s">
        <v>4544</v>
      </c>
      <c r="L926" s="68"/>
      <c r="M926" s="64" t="s">
        <v>3825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4" t="s">
        <v>2489</v>
      </c>
      <c r="U926" s="72" t="s">
        <v>2489</v>
      </c>
      <c r="V926" s="72" t="s">
        <v>2489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4455</v>
      </c>
      <c r="D927" s="60" t="s">
        <v>7</v>
      </c>
      <c r="E927" s="66" t="s">
        <v>539</v>
      </c>
      <c r="F927" s="66" t="s">
        <v>788</v>
      </c>
      <c r="G927" s="70">
        <v>0</v>
      </c>
      <c r="H927" s="70">
        <v>0</v>
      </c>
      <c r="I927" s="66" t="s">
        <v>1</v>
      </c>
      <c r="J927" s="66" t="s">
        <v>1598</v>
      </c>
      <c r="K927" s="67" t="s">
        <v>4544</v>
      </c>
      <c r="L927" s="68"/>
      <c r="M927" s="64" t="s">
        <v>3826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4" t="s">
        <v>2489</v>
      </c>
      <c r="U927" s="72" t="s">
        <v>2489</v>
      </c>
      <c r="V927" s="72" t="s">
        <v>2489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4455</v>
      </c>
      <c r="D928" s="60" t="s">
        <v>7</v>
      </c>
      <c r="E928" s="66" t="s">
        <v>539</v>
      </c>
      <c r="F928" s="66" t="s">
        <v>789</v>
      </c>
      <c r="G928" s="70">
        <v>0</v>
      </c>
      <c r="H928" s="70">
        <v>0</v>
      </c>
      <c r="I928" s="66" t="s">
        <v>1</v>
      </c>
      <c r="J928" s="66" t="s">
        <v>1598</v>
      </c>
      <c r="K928" s="67" t="s">
        <v>4544</v>
      </c>
      <c r="L928" s="68"/>
      <c r="M928" s="64" t="s">
        <v>3827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4" t="s">
        <v>2489</v>
      </c>
      <c r="U928" s="72" t="s">
        <v>2489</v>
      </c>
      <c r="V928" s="72" t="s">
        <v>2489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4455</v>
      </c>
      <c r="D929" s="60" t="s">
        <v>7</v>
      </c>
      <c r="E929" s="66" t="s">
        <v>539</v>
      </c>
      <c r="F929" s="66" t="s">
        <v>790</v>
      </c>
      <c r="G929" s="70">
        <v>0</v>
      </c>
      <c r="H929" s="70">
        <v>0</v>
      </c>
      <c r="I929" s="66" t="s">
        <v>1</v>
      </c>
      <c r="J929" s="66" t="s">
        <v>1598</v>
      </c>
      <c r="K929" s="67" t="s">
        <v>4544</v>
      </c>
      <c r="L929" s="68"/>
      <c r="M929" s="64" t="s">
        <v>3828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4" t="s">
        <v>2489</v>
      </c>
      <c r="U929" s="72" t="s">
        <v>2489</v>
      </c>
      <c r="V929" s="72" t="s">
        <v>2489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4455</v>
      </c>
      <c r="D930" s="60" t="s">
        <v>7</v>
      </c>
      <c r="E930" s="66" t="s">
        <v>539</v>
      </c>
      <c r="F930" s="66" t="s">
        <v>791</v>
      </c>
      <c r="G930" s="70">
        <v>0</v>
      </c>
      <c r="H930" s="70">
        <v>0</v>
      </c>
      <c r="I930" s="66" t="s">
        <v>1</v>
      </c>
      <c r="J930" s="66" t="s">
        <v>1598</v>
      </c>
      <c r="K930" s="67" t="s">
        <v>4544</v>
      </c>
      <c r="L930" s="68"/>
      <c r="M930" s="64" t="s">
        <v>3829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4" t="s">
        <v>2489</v>
      </c>
      <c r="U930" s="72" t="s">
        <v>2489</v>
      </c>
      <c r="V930" s="72" t="s">
        <v>2489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4455</v>
      </c>
      <c r="D931" s="60" t="s">
        <v>7</v>
      </c>
      <c r="E931" s="66" t="s">
        <v>539</v>
      </c>
      <c r="F931" s="66" t="s">
        <v>792</v>
      </c>
      <c r="G931" s="70">
        <v>0</v>
      </c>
      <c r="H931" s="70">
        <v>0</v>
      </c>
      <c r="I931" s="66" t="s">
        <v>1</v>
      </c>
      <c r="J931" s="66" t="s">
        <v>1598</v>
      </c>
      <c r="K931" s="67" t="s">
        <v>4544</v>
      </c>
      <c r="L931" s="68"/>
      <c r="M931" s="64" t="s">
        <v>3830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4" t="s">
        <v>2489</v>
      </c>
      <c r="U931" s="72" t="s">
        <v>2489</v>
      </c>
      <c r="V931" s="72" t="s">
        <v>2489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4455</v>
      </c>
      <c r="D932" s="60" t="s">
        <v>7</v>
      </c>
      <c r="E932" s="66" t="s">
        <v>539</v>
      </c>
      <c r="F932" s="66" t="s">
        <v>793</v>
      </c>
      <c r="G932" s="70">
        <v>0</v>
      </c>
      <c r="H932" s="70">
        <v>0</v>
      </c>
      <c r="I932" s="66" t="s">
        <v>1</v>
      </c>
      <c r="J932" s="66" t="s">
        <v>1598</v>
      </c>
      <c r="K932" s="67" t="s">
        <v>4544</v>
      </c>
      <c r="L932" s="68"/>
      <c r="M932" s="64" t="s">
        <v>3831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4" t="s">
        <v>2489</v>
      </c>
      <c r="U932" s="72" t="s">
        <v>2489</v>
      </c>
      <c r="V932" s="72" t="s">
        <v>2489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4455</v>
      </c>
      <c r="D933" s="60" t="s">
        <v>7</v>
      </c>
      <c r="E933" s="66" t="s">
        <v>539</v>
      </c>
      <c r="F933" s="66" t="s">
        <v>794</v>
      </c>
      <c r="G933" s="70">
        <v>0</v>
      </c>
      <c r="H933" s="70">
        <v>0</v>
      </c>
      <c r="I933" s="66" t="s">
        <v>1</v>
      </c>
      <c r="J933" s="66" t="s">
        <v>1598</v>
      </c>
      <c r="K933" s="67" t="s">
        <v>4544</v>
      </c>
      <c r="L933" s="68"/>
      <c r="M933" s="64" t="s">
        <v>3832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4" t="s">
        <v>2489</v>
      </c>
      <c r="U933" s="72" t="s">
        <v>2489</v>
      </c>
      <c r="V933" s="72" t="s">
        <v>2489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4455</v>
      </c>
      <c r="D934" s="60" t="s">
        <v>7</v>
      </c>
      <c r="E934" s="66" t="s">
        <v>539</v>
      </c>
      <c r="F934" s="66" t="s">
        <v>795</v>
      </c>
      <c r="G934" s="70">
        <v>0</v>
      </c>
      <c r="H934" s="70">
        <v>0</v>
      </c>
      <c r="I934" s="66" t="s">
        <v>1</v>
      </c>
      <c r="J934" s="66" t="s">
        <v>1598</v>
      </c>
      <c r="K934" s="67" t="s">
        <v>4544</v>
      </c>
      <c r="L934" s="68"/>
      <c r="M934" s="64" t="s">
        <v>3833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4" t="s">
        <v>2489</v>
      </c>
      <c r="U934" s="72" t="s">
        <v>2489</v>
      </c>
      <c r="V934" s="72" t="s">
        <v>2489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4455</v>
      </c>
      <c r="D935" s="60" t="s">
        <v>7</v>
      </c>
      <c r="E935" s="66" t="s">
        <v>539</v>
      </c>
      <c r="F935" s="66" t="s">
        <v>796</v>
      </c>
      <c r="G935" s="70">
        <v>0</v>
      </c>
      <c r="H935" s="70">
        <v>0</v>
      </c>
      <c r="I935" s="66" t="s">
        <v>1</v>
      </c>
      <c r="J935" s="66" t="s">
        <v>1598</v>
      </c>
      <c r="K935" s="67" t="s">
        <v>4544</v>
      </c>
      <c r="L935" s="68"/>
      <c r="M935" s="64" t="s">
        <v>3834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4" t="s">
        <v>2489</v>
      </c>
      <c r="U935" s="72" t="s">
        <v>2489</v>
      </c>
      <c r="V935" s="72" t="s">
        <v>2489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4455</v>
      </c>
      <c r="D936" s="60" t="s">
        <v>7</v>
      </c>
      <c r="E936" s="66" t="s">
        <v>539</v>
      </c>
      <c r="F936" s="66" t="s">
        <v>797</v>
      </c>
      <c r="G936" s="70">
        <v>0</v>
      </c>
      <c r="H936" s="70">
        <v>0</v>
      </c>
      <c r="I936" s="66" t="s">
        <v>1</v>
      </c>
      <c r="J936" s="66" t="s">
        <v>1598</v>
      </c>
      <c r="K936" s="67" t="s">
        <v>4544</v>
      </c>
      <c r="L936" s="68"/>
      <c r="M936" s="64" t="s">
        <v>3835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4" t="s">
        <v>2489</v>
      </c>
      <c r="U936" s="72" t="s">
        <v>2489</v>
      </c>
      <c r="V936" s="72" t="s">
        <v>2489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4455</v>
      </c>
      <c r="D937" s="60" t="s">
        <v>7</v>
      </c>
      <c r="E937" s="66" t="s">
        <v>539</v>
      </c>
      <c r="F937" s="66" t="s">
        <v>798</v>
      </c>
      <c r="G937" s="70">
        <v>0</v>
      </c>
      <c r="H937" s="70">
        <v>0</v>
      </c>
      <c r="I937" s="66" t="s">
        <v>1</v>
      </c>
      <c r="J937" s="66" t="s">
        <v>1598</v>
      </c>
      <c r="K937" s="67" t="s">
        <v>4544</v>
      </c>
      <c r="L937" s="68"/>
      <c r="M937" s="64" t="s">
        <v>3836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4" t="s">
        <v>2489</v>
      </c>
      <c r="U937" s="72" t="s">
        <v>2489</v>
      </c>
      <c r="V937" s="72" t="s">
        <v>2489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4455</v>
      </c>
      <c r="D938" s="60" t="s">
        <v>7</v>
      </c>
      <c r="E938" s="66" t="s">
        <v>539</v>
      </c>
      <c r="F938" s="66" t="s">
        <v>799</v>
      </c>
      <c r="G938" s="70">
        <v>0</v>
      </c>
      <c r="H938" s="70">
        <v>0</v>
      </c>
      <c r="I938" s="66" t="s">
        <v>1</v>
      </c>
      <c r="J938" s="66" t="s">
        <v>1598</v>
      </c>
      <c r="K938" s="67" t="s">
        <v>4544</v>
      </c>
      <c r="L938" s="68"/>
      <c r="M938" s="64" t="s">
        <v>3837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4" t="s">
        <v>2489</v>
      </c>
      <c r="U938" s="72" t="s">
        <v>2489</v>
      </c>
      <c r="V938" s="72" t="s">
        <v>2489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4455</v>
      </c>
      <c r="D939" s="60" t="s">
        <v>7</v>
      </c>
      <c r="E939" s="66" t="s">
        <v>539</v>
      </c>
      <c r="F939" s="66" t="s">
        <v>800</v>
      </c>
      <c r="G939" s="70">
        <v>0</v>
      </c>
      <c r="H939" s="70">
        <v>0</v>
      </c>
      <c r="I939" s="66" t="s">
        <v>1</v>
      </c>
      <c r="J939" s="66" t="s">
        <v>1598</v>
      </c>
      <c r="K939" s="67" t="s">
        <v>4544</v>
      </c>
      <c r="L939" s="68"/>
      <c r="M939" s="64" t="s">
        <v>3838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4" t="s">
        <v>2489</v>
      </c>
      <c r="U939" s="72" t="s">
        <v>2489</v>
      </c>
      <c r="V939" s="72" t="s">
        <v>2489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4455</v>
      </c>
      <c r="D940" s="60" t="s">
        <v>7</v>
      </c>
      <c r="E940" s="66" t="s">
        <v>539</v>
      </c>
      <c r="F940" s="66" t="s">
        <v>801</v>
      </c>
      <c r="G940" s="70">
        <v>0</v>
      </c>
      <c r="H940" s="70">
        <v>0</v>
      </c>
      <c r="I940" s="66" t="s">
        <v>1</v>
      </c>
      <c r="J940" s="66" t="s">
        <v>1598</v>
      </c>
      <c r="K940" s="67" t="s">
        <v>4544</v>
      </c>
      <c r="L940" s="68"/>
      <c r="M940" s="64" t="s">
        <v>3839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4" t="s">
        <v>2489</v>
      </c>
      <c r="U940" s="72" t="s">
        <v>2489</v>
      </c>
      <c r="V940" s="72" t="s">
        <v>2489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4455</v>
      </c>
      <c r="D941" s="60" t="s">
        <v>7</v>
      </c>
      <c r="E941" s="66" t="s">
        <v>539</v>
      </c>
      <c r="F941" s="66" t="s">
        <v>802</v>
      </c>
      <c r="G941" s="70">
        <v>0</v>
      </c>
      <c r="H941" s="70">
        <v>0</v>
      </c>
      <c r="I941" s="66" t="s">
        <v>1</v>
      </c>
      <c r="J941" s="66" t="s">
        <v>1598</v>
      </c>
      <c r="K941" s="67" t="s">
        <v>4544</v>
      </c>
      <c r="L941" s="68"/>
      <c r="M941" s="64" t="s">
        <v>3840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4" t="s">
        <v>2489</v>
      </c>
      <c r="U941" s="72" t="s">
        <v>2489</v>
      </c>
      <c r="V941" s="72" t="s">
        <v>2489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4455</v>
      </c>
      <c r="D942" s="60" t="s">
        <v>7</v>
      </c>
      <c r="E942" s="66" t="s">
        <v>539</v>
      </c>
      <c r="F942" s="66" t="s">
        <v>803</v>
      </c>
      <c r="G942" s="70">
        <v>0</v>
      </c>
      <c r="H942" s="70">
        <v>0</v>
      </c>
      <c r="I942" s="66" t="s">
        <v>1</v>
      </c>
      <c r="J942" s="66" t="s">
        <v>1598</v>
      </c>
      <c r="K942" s="67" t="s">
        <v>4544</v>
      </c>
      <c r="L942" s="68"/>
      <c r="M942" s="64" t="s">
        <v>3841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4" t="s">
        <v>2489</v>
      </c>
      <c r="U942" s="72" t="s">
        <v>2489</v>
      </c>
      <c r="V942" s="72" t="s">
        <v>2489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4455</v>
      </c>
      <c r="D943" s="60" t="s">
        <v>7</v>
      </c>
      <c r="E943" s="66" t="s">
        <v>539</v>
      </c>
      <c r="F943" s="66" t="s">
        <v>804</v>
      </c>
      <c r="G943" s="70">
        <v>0</v>
      </c>
      <c r="H943" s="70">
        <v>0</v>
      </c>
      <c r="I943" s="66" t="s">
        <v>1</v>
      </c>
      <c r="J943" s="66" t="s">
        <v>1598</v>
      </c>
      <c r="K943" s="67" t="s">
        <v>4544</v>
      </c>
      <c r="L943" s="68"/>
      <c r="M943" s="64" t="s">
        <v>3842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4" t="s">
        <v>2489</v>
      </c>
      <c r="U943" s="72" t="s">
        <v>2489</v>
      </c>
      <c r="V943" s="72" t="s">
        <v>2489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4455</v>
      </c>
      <c r="D944" s="60" t="s">
        <v>7</v>
      </c>
      <c r="E944" s="66" t="s">
        <v>539</v>
      </c>
      <c r="F944" s="66" t="s">
        <v>805</v>
      </c>
      <c r="G944" s="70">
        <v>0</v>
      </c>
      <c r="H944" s="70">
        <v>0</v>
      </c>
      <c r="I944" s="66" t="s">
        <v>1</v>
      </c>
      <c r="J944" s="66" t="s">
        <v>1598</v>
      </c>
      <c r="K944" s="67" t="s">
        <v>4544</v>
      </c>
      <c r="L944" s="68"/>
      <c r="M944" s="64" t="s">
        <v>3843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4" t="s">
        <v>2489</v>
      </c>
      <c r="U944" s="72" t="s">
        <v>2489</v>
      </c>
      <c r="V944" s="72" t="s">
        <v>2489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4455</v>
      </c>
      <c r="D945" s="60" t="s">
        <v>7</v>
      </c>
      <c r="E945" s="66" t="s">
        <v>539</v>
      </c>
      <c r="F945" s="66" t="s">
        <v>806</v>
      </c>
      <c r="G945" s="70">
        <v>0</v>
      </c>
      <c r="H945" s="70">
        <v>0</v>
      </c>
      <c r="I945" s="66" t="s">
        <v>1</v>
      </c>
      <c r="J945" s="66" t="s">
        <v>1598</v>
      </c>
      <c r="K945" s="67" t="s">
        <v>4544</v>
      </c>
      <c r="L945" s="68"/>
      <c r="M945" s="64" t="s">
        <v>3844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4" t="s">
        <v>2489</v>
      </c>
      <c r="U945" s="72" t="s">
        <v>2489</v>
      </c>
      <c r="V945" s="72" t="s">
        <v>2489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4455</v>
      </c>
      <c r="D946" s="60" t="s">
        <v>7</v>
      </c>
      <c r="E946" s="66" t="s">
        <v>539</v>
      </c>
      <c r="F946" s="66" t="s">
        <v>807</v>
      </c>
      <c r="G946" s="70">
        <v>0</v>
      </c>
      <c r="H946" s="70">
        <v>0</v>
      </c>
      <c r="I946" s="66" t="s">
        <v>1</v>
      </c>
      <c r="J946" s="66" t="s">
        <v>1598</v>
      </c>
      <c r="K946" s="67" t="s">
        <v>4544</v>
      </c>
      <c r="L946" s="68"/>
      <c r="M946" s="64" t="s">
        <v>3845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4" t="s">
        <v>2489</v>
      </c>
      <c r="U946" s="72" t="s">
        <v>2489</v>
      </c>
      <c r="V946" s="72" t="s">
        <v>2489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4455</v>
      </c>
      <c r="D947" s="60" t="s">
        <v>7</v>
      </c>
      <c r="E947" s="66" t="s">
        <v>539</v>
      </c>
      <c r="F947" s="66" t="s">
        <v>808</v>
      </c>
      <c r="G947" s="70">
        <v>0</v>
      </c>
      <c r="H947" s="70">
        <v>0</v>
      </c>
      <c r="I947" s="66" t="s">
        <v>1</v>
      </c>
      <c r="J947" s="66" t="s">
        <v>1598</v>
      </c>
      <c r="K947" s="67" t="s">
        <v>4544</v>
      </c>
      <c r="L947" s="68"/>
      <c r="M947" s="64" t="s">
        <v>3846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4" t="s">
        <v>2489</v>
      </c>
      <c r="U947" s="72" t="s">
        <v>2489</v>
      </c>
      <c r="V947" s="72" t="s">
        <v>2489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4455</v>
      </c>
      <c r="D948" s="60" t="s">
        <v>7</v>
      </c>
      <c r="E948" s="66" t="s">
        <v>539</v>
      </c>
      <c r="F948" s="66" t="s">
        <v>809</v>
      </c>
      <c r="G948" s="70">
        <v>0</v>
      </c>
      <c r="H948" s="70">
        <v>0</v>
      </c>
      <c r="I948" s="66" t="s">
        <v>1</v>
      </c>
      <c r="J948" s="66" t="s">
        <v>1598</v>
      </c>
      <c r="K948" s="67" t="s">
        <v>4544</v>
      </c>
      <c r="L948" s="68"/>
      <c r="M948" s="64" t="s">
        <v>3847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4" t="s">
        <v>2489</v>
      </c>
      <c r="U948" s="72" t="s">
        <v>2489</v>
      </c>
      <c r="V948" s="72" t="s">
        <v>2489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4455</v>
      </c>
      <c r="D949" s="60" t="s">
        <v>7</v>
      </c>
      <c r="E949" s="66" t="s">
        <v>539</v>
      </c>
      <c r="F949" s="66" t="s">
        <v>810</v>
      </c>
      <c r="G949" s="70">
        <v>0</v>
      </c>
      <c r="H949" s="70">
        <v>0</v>
      </c>
      <c r="I949" s="66" t="s">
        <v>1</v>
      </c>
      <c r="J949" s="66" t="s">
        <v>1598</v>
      </c>
      <c r="K949" s="67" t="s">
        <v>4544</v>
      </c>
      <c r="L949" s="68"/>
      <c r="M949" s="64" t="s">
        <v>3848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4" t="s">
        <v>2489</v>
      </c>
      <c r="U949" s="72" t="s">
        <v>2489</v>
      </c>
      <c r="V949" s="72" t="s">
        <v>2489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4455</v>
      </c>
      <c r="D950" s="60" t="s">
        <v>7</v>
      </c>
      <c r="E950" s="66" t="s">
        <v>539</v>
      </c>
      <c r="F950" s="66" t="s">
        <v>811</v>
      </c>
      <c r="G950" s="70">
        <v>0</v>
      </c>
      <c r="H950" s="70">
        <v>0</v>
      </c>
      <c r="I950" s="66" t="s">
        <v>1</v>
      </c>
      <c r="J950" s="66" t="s">
        <v>1598</v>
      </c>
      <c r="K950" s="67" t="s">
        <v>4544</v>
      </c>
      <c r="L950" s="68"/>
      <c r="M950" s="64" t="s">
        <v>3849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4" t="s">
        <v>2489</v>
      </c>
      <c r="U950" s="72" t="s">
        <v>2489</v>
      </c>
      <c r="V950" s="72" t="s">
        <v>2489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4455</v>
      </c>
      <c r="D951" s="60" t="s">
        <v>7</v>
      </c>
      <c r="E951" s="66" t="s">
        <v>539</v>
      </c>
      <c r="F951" s="66" t="s">
        <v>812</v>
      </c>
      <c r="G951" s="70">
        <v>0</v>
      </c>
      <c r="H951" s="70">
        <v>0</v>
      </c>
      <c r="I951" s="66" t="s">
        <v>1</v>
      </c>
      <c r="J951" s="66" t="s">
        <v>1598</v>
      </c>
      <c r="K951" s="67" t="s">
        <v>4544</v>
      </c>
      <c r="L951" s="68"/>
      <c r="M951" s="64" t="s">
        <v>3850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4" t="s">
        <v>2489</v>
      </c>
      <c r="U951" s="72" t="s">
        <v>2489</v>
      </c>
      <c r="V951" s="72" t="s">
        <v>2489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4455</v>
      </c>
      <c r="D952" s="60" t="s">
        <v>7</v>
      </c>
      <c r="E952" s="66" t="s">
        <v>539</v>
      </c>
      <c r="F952" s="66" t="s">
        <v>813</v>
      </c>
      <c r="G952" s="70">
        <v>0</v>
      </c>
      <c r="H952" s="70">
        <v>0</v>
      </c>
      <c r="I952" s="66" t="s">
        <v>1</v>
      </c>
      <c r="J952" s="66" t="s">
        <v>1598</v>
      </c>
      <c r="K952" s="67" t="s">
        <v>4544</v>
      </c>
      <c r="L952" s="68"/>
      <c r="M952" s="64" t="s">
        <v>3851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4" t="s">
        <v>2489</v>
      </c>
      <c r="U952" s="72" t="s">
        <v>2489</v>
      </c>
      <c r="V952" s="72" t="s">
        <v>2489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4455</v>
      </c>
      <c r="D953" s="60" t="s">
        <v>7</v>
      </c>
      <c r="E953" s="66" t="s">
        <v>539</v>
      </c>
      <c r="F953" s="66" t="s">
        <v>814</v>
      </c>
      <c r="G953" s="70">
        <v>0</v>
      </c>
      <c r="H953" s="70">
        <v>0</v>
      </c>
      <c r="I953" s="66" t="s">
        <v>1</v>
      </c>
      <c r="J953" s="66" t="s">
        <v>1598</v>
      </c>
      <c r="K953" s="67" t="s">
        <v>4544</v>
      </c>
      <c r="L953" s="68"/>
      <c r="M953" s="64" t="s">
        <v>3852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4" t="s">
        <v>2489</v>
      </c>
      <c r="U953" s="72" t="s">
        <v>2489</v>
      </c>
      <c r="V953" s="72" t="s">
        <v>2489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4455</v>
      </c>
      <c r="D954" s="60" t="s">
        <v>7</v>
      </c>
      <c r="E954" s="66" t="s">
        <v>539</v>
      </c>
      <c r="F954" s="66" t="s">
        <v>815</v>
      </c>
      <c r="G954" s="70">
        <v>0</v>
      </c>
      <c r="H954" s="70">
        <v>0</v>
      </c>
      <c r="I954" s="66" t="s">
        <v>1</v>
      </c>
      <c r="J954" s="66" t="s">
        <v>1598</v>
      </c>
      <c r="K954" s="67" t="s">
        <v>4544</v>
      </c>
      <c r="L954" s="68"/>
      <c r="M954" s="64" t="s">
        <v>3853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4" t="s">
        <v>2489</v>
      </c>
      <c r="U954" s="72" t="s">
        <v>2489</v>
      </c>
      <c r="V954" s="72" t="s">
        <v>2489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4455</v>
      </c>
      <c r="D955" s="60" t="s">
        <v>7</v>
      </c>
      <c r="E955" s="66" t="s">
        <v>539</v>
      </c>
      <c r="F955" s="66" t="s">
        <v>816</v>
      </c>
      <c r="G955" s="70">
        <v>0</v>
      </c>
      <c r="H955" s="70">
        <v>0</v>
      </c>
      <c r="I955" s="66" t="s">
        <v>1</v>
      </c>
      <c r="J955" s="66" t="s">
        <v>1598</v>
      </c>
      <c r="K955" s="67" t="s">
        <v>4544</v>
      </c>
      <c r="L955" s="68"/>
      <c r="M955" s="64" t="s">
        <v>3854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4" t="s">
        <v>2489</v>
      </c>
      <c r="U955" s="72" t="s">
        <v>2489</v>
      </c>
      <c r="V955" s="72" t="s">
        <v>2489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4456</v>
      </c>
      <c r="D956" s="60" t="s">
        <v>3566</v>
      </c>
      <c r="E956" s="66" t="s">
        <v>539</v>
      </c>
      <c r="F956" s="66" t="s">
        <v>817</v>
      </c>
      <c r="G956" s="70">
        <v>0</v>
      </c>
      <c r="H956" s="70">
        <v>0</v>
      </c>
      <c r="I956" s="66" t="s">
        <v>1</v>
      </c>
      <c r="J956" s="66" t="s">
        <v>1598</v>
      </c>
      <c r="K956" s="67" t="s">
        <v>4544</v>
      </c>
      <c r="L956" s="68"/>
      <c r="M956" s="64" t="s">
        <v>3566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4" t="s">
        <v>2489</v>
      </c>
      <c r="U956" s="72" t="s">
        <v>2489</v>
      </c>
      <c r="V956" s="72" t="s">
        <v>2489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4456</v>
      </c>
      <c r="D957" s="60" t="s">
        <v>3567</v>
      </c>
      <c r="E957" s="66" t="s">
        <v>539</v>
      </c>
      <c r="F957" s="66" t="s">
        <v>818</v>
      </c>
      <c r="G957" s="70">
        <v>0</v>
      </c>
      <c r="H957" s="70">
        <v>0</v>
      </c>
      <c r="I957" s="66" t="s">
        <v>1</v>
      </c>
      <c r="J957" s="66" t="s">
        <v>1598</v>
      </c>
      <c r="K957" s="67" t="s">
        <v>4544</v>
      </c>
      <c r="L957" s="68"/>
      <c r="M957" s="64" t="s">
        <v>3567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4" t="s">
        <v>2489</v>
      </c>
      <c r="U957" s="72" t="s">
        <v>2489</v>
      </c>
      <c r="V957" s="72" t="s">
        <v>2489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4456</v>
      </c>
      <c r="D958" s="60" t="s">
        <v>3568</v>
      </c>
      <c r="E958" s="66" t="s">
        <v>539</v>
      </c>
      <c r="F958" s="66" t="s">
        <v>819</v>
      </c>
      <c r="G958" s="70">
        <v>0</v>
      </c>
      <c r="H958" s="70">
        <v>0</v>
      </c>
      <c r="I958" s="66" t="s">
        <v>1</v>
      </c>
      <c r="J958" s="66" t="s">
        <v>1598</v>
      </c>
      <c r="K958" s="67" t="s">
        <v>4544</v>
      </c>
      <c r="L958" s="68"/>
      <c r="M958" s="64" t="s">
        <v>3568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4" t="s">
        <v>2489</v>
      </c>
      <c r="U958" s="72" t="s">
        <v>2489</v>
      </c>
      <c r="V958" s="72" t="s">
        <v>2489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4455</v>
      </c>
      <c r="D959" s="60" t="s">
        <v>7</v>
      </c>
      <c r="E959" s="66" t="s">
        <v>539</v>
      </c>
      <c r="F959" s="66" t="s">
        <v>820</v>
      </c>
      <c r="G959" s="70">
        <v>0</v>
      </c>
      <c r="H959" s="70">
        <v>0</v>
      </c>
      <c r="I959" s="66" t="s">
        <v>1</v>
      </c>
      <c r="J959" s="66" t="s">
        <v>1598</v>
      </c>
      <c r="K959" s="67" t="s">
        <v>4544</v>
      </c>
      <c r="L959" s="68"/>
      <c r="M959" s="64" t="s">
        <v>3855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4" t="s">
        <v>2489</v>
      </c>
      <c r="U959" s="72" t="s">
        <v>2489</v>
      </c>
      <c r="V959" s="72" t="s">
        <v>2489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4455</v>
      </c>
      <c r="D960" s="60" t="s">
        <v>7</v>
      </c>
      <c r="E960" s="66" t="s">
        <v>539</v>
      </c>
      <c r="F960" s="66" t="s">
        <v>821</v>
      </c>
      <c r="G960" s="70">
        <v>0</v>
      </c>
      <c r="H960" s="70">
        <v>0</v>
      </c>
      <c r="I960" s="66" t="s">
        <v>1</v>
      </c>
      <c r="J960" s="66" t="s">
        <v>1598</v>
      </c>
      <c r="K960" s="67" t="s">
        <v>4544</v>
      </c>
      <c r="L960" s="68"/>
      <c r="M960" s="64" t="s">
        <v>3856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4" t="s">
        <v>2489</v>
      </c>
      <c r="U960" s="72" t="s">
        <v>2489</v>
      </c>
      <c r="V960" s="72" t="s">
        <v>2489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4455</v>
      </c>
      <c r="D961" s="60" t="s">
        <v>7</v>
      </c>
      <c r="E961" s="66" t="s">
        <v>539</v>
      </c>
      <c r="F961" s="66" t="s">
        <v>822</v>
      </c>
      <c r="G961" s="70">
        <v>0</v>
      </c>
      <c r="H961" s="70">
        <v>0</v>
      </c>
      <c r="I961" s="66" t="s">
        <v>1</v>
      </c>
      <c r="J961" s="66" t="s">
        <v>1598</v>
      </c>
      <c r="K961" s="67" t="s">
        <v>4544</v>
      </c>
      <c r="L961" s="68"/>
      <c r="M961" s="64" t="s">
        <v>3857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4" t="s">
        <v>2489</v>
      </c>
      <c r="U961" s="72" t="s">
        <v>2489</v>
      </c>
      <c r="V961" s="72" t="s">
        <v>2489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4455</v>
      </c>
      <c r="D962" s="60" t="s">
        <v>7</v>
      </c>
      <c r="E962" s="66" t="s">
        <v>539</v>
      </c>
      <c r="F962" s="66" t="s">
        <v>823</v>
      </c>
      <c r="G962" s="70">
        <v>0</v>
      </c>
      <c r="H962" s="70">
        <v>0</v>
      </c>
      <c r="I962" s="66" t="s">
        <v>1</v>
      </c>
      <c r="J962" s="66" t="s">
        <v>1598</v>
      </c>
      <c r="K962" s="67" t="s">
        <v>4544</v>
      </c>
      <c r="L962" s="68"/>
      <c r="M962" s="64" t="s">
        <v>3858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4" t="s">
        <v>2489</v>
      </c>
      <c r="U962" s="72" t="s">
        <v>2489</v>
      </c>
      <c r="V962" s="72" t="s">
        <v>2489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4455</v>
      </c>
      <c r="D963" s="60" t="s">
        <v>7</v>
      </c>
      <c r="E963" s="66" t="s">
        <v>539</v>
      </c>
      <c r="F963" s="66" t="s">
        <v>824</v>
      </c>
      <c r="G963" s="70">
        <v>0</v>
      </c>
      <c r="H963" s="70">
        <v>0</v>
      </c>
      <c r="I963" s="66" t="s">
        <v>1</v>
      </c>
      <c r="J963" s="66" t="s">
        <v>1598</v>
      </c>
      <c r="K963" s="67" t="s">
        <v>4544</v>
      </c>
      <c r="L963" s="68"/>
      <c r="M963" s="64" t="s">
        <v>3859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4" t="s">
        <v>2489</v>
      </c>
      <c r="U963" s="72" t="s">
        <v>2489</v>
      </c>
      <c r="V963" s="72" t="s">
        <v>2489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4455</v>
      </c>
      <c r="D964" s="60" t="s">
        <v>7</v>
      </c>
      <c r="E964" s="66" t="s">
        <v>539</v>
      </c>
      <c r="F964" s="66" t="s">
        <v>825</v>
      </c>
      <c r="G964" s="70">
        <v>0</v>
      </c>
      <c r="H964" s="70">
        <v>0</v>
      </c>
      <c r="I964" s="66" t="s">
        <v>1</v>
      </c>
      <c r="J964" s="66" t="s">
        <v>1598</v>
      </c>
      <c r="K964" s="67" t="s">
        <v>4544</v>
      </c>
      <c r="L964" s="68"/>
      <c r="M964" s="64" t="s">
        <v>3860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4" t="s">
        <v>2489</v>
      </c>
      <c r="U964" s="72" t="s">
        <v>2489</v>
      </c>
      <c r="V964" s="72" t="s">
        <v>2489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4455</v>
      </c>
      <c r="D965" s="60" t="s">
        <v>7</v>
      </c>
      <c r="E965" s="66" t="s">
        <v>539</v>
      </c>
      <c r="F965" s="66" t="s">
        <v>826</v>
      </c>
      <c r="G965" s="70">
        <v>0</v>
      </c>
      <c r="H965" s="70">
        <v>0</v>
      </c>
      <c r="I965" s="66" t="s">
        <v>1</v>
      </c>
      <c r="J965" s="66" t="s">
        <v>1598</v>
      </c>
      <c r="K965" s="67" t="s">
        <v>4544</v>
      </c>
      <c r="L965" s="68"/>
      <c r="M965" s="64" t="s">
        <v>3861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4" t="s">
        <v>2489</v>
      </c>
      <c r="U965" s="72" t="s">
        <v>2489</v>
      </c>
      <c r="V965" s="72" t="s">
        <v>2489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4455</v>
      </c>
      <c r="D966" s="60" t="s">
        <v>7</v>
      </c>
      <c r="E966" s="66" t="s">
        <v>539</v>
      </c>
      <c r="F966" s="66" t="s">
        <v>827</v>
      </c>
      <c r="G966" s="70">
        <v>0</v>
      </c>
      <c r="H966" s="70">
        <v>0</v>
      </c>
      <c r="I966" s="66" t="s">
        <v>1</v>
      </c>
      <c r="J966" s="66" t="s">
        <v>1598</v>
      </c>
      <c r="K966" s="67" t="s">
        <v>4544</v>
      </c>
      <c r="L966" s="68"/>
      <c r="M966" s="64" t="s">
        <v>3862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4" t="s">
        <v>2489</v>
      </c>
      <c r="U966" s="72" t="s">
        <v>2489</v>
      </c>
      <c r="V966" s="72" t="s">
        <v>2489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4455</v>
      </c>
      <c r="D967" s="60" t="s">
        <v>7</v>
      </c>
      <c r="E967" s="66" t="s">
        <v>539</v>
      </c>
      <c r="F967" s="66" t="s">
        <v>828</v>
      </c>
      <c r="G967" s="70">
        <v>0</v>
      </c>
      <c r="H967" s="70">
        <v>0</v>
      </c>
      <c r="I967" s="66" t="s">
        <v>1</v>
      </c>
      <c r="J967" s="66" t="s">
        <v>1598</v>
      </c>
      <c r="K967" s="67" t="s">
        <v>4544</v>
      </c>
      <c r="L967" s="68"/>
      <c r="M967" s="64" t="s">
        <v>3863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4" t="s">
        <v>2489</v>
      </c>
      <c r="U967" s="72" t="s">
        <v>2489</v>
      </c>
      <c r="V967" s="72" t="s">
        <v>2489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4455</v>
      </c>
      <c r="D968" s="60" t="s">
        <v>7</v>
      </c>
      <c r="E968" s="66" t="s">
        <v>539</v>
      </c>
      <c r="F968" s="66" t="s">
        <v>829</v>
      </c>
      <c r="G968" s="70">
        <v>0</v>
      </c>
      <c r="H968" s="70">
        <v>0</v>
      </c>
      <c r="I968" s="66" t="s">
        <v>1</v>
      </c>
      <c r="J968" s="66" t="s">
        <v>1598</v>
      </c>
      <c r="K968" s="67" t="s">
        <v>4544</v>
      </c>
      <c r="L968" s="68"/>
      <c r="M968" s="64" t="s">
        <v>3864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4" t="s">
        <v>2489</v>
      </c>
      <c r="U968" s="72" t="s">
        <v>2489</v>
      </c>
      <c r="V968" s="72" t="s">
        <v>2489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4455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28</v>
      </c>
      <c r="J969" s="117" t="s">
        <v>1598</v>
      </c>
      <c r="K969" s="118" t="s">
        <v>4544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189</v>
      </c>
      <c r="T969" s="113" t="s">
        <v>2489</v>
      </c>
      <c r="U969" s="120" t="s">
        <v>2489</v>
      </c>
      <c r="V969" s="120" t="s">
        <v>2489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4456</v>
      </c>
      <c r="D970" s="60" t="s">
        <v>3569</v>
      </c>
      <c r="E970" s="66" t="s">
        <v>539</v>
      </c>
      <c r="F970" s="66" t="s">
        <v>830</v>
      </c>
      <c r="G970" s="70">
        <v>0</v>
      </c>
      <c r="H970" s="70">
        <v>0</v>
      </c>
      <c r="I970" s="66" t="s">
        <v>1</v>
      </c>
      <c r="J970" s="66" t="s">
        <v>1598</v>
      </c>
      <c r="K970" s="67" t="s">
        <v>4544</v>
      </c>
      <c r="L970" s="68"/>
      <c r="M970" s="64" t="s">
        <v>3569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4" t="s">
        <v>2489</v>
      </c>
      <c r="U970" s="72" t="s">
        <v>2489</v>
      </c>
      <c r="V970" s="72" t="s">
        <v>2489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4455</v>
      </c>
      <c r="D971" s="60" t="s">
        <v>7</v>
      </c>
      <c r="E971" s="66" t="s">
        <v>539</v>
      </c>
      <c r="F971" s="66" t="s">
        <v>831</v>
      </c>
      <c r="G971" s="70">
        <v>0</v>
      </c>
      <c r="H971" s="70">
        <v>0</v>
      </c>
      <c r="I971" s="66" t="s">
        <v>1</v>
      </c>
      <c r="J971" s="66" t="s">
        <v>1598</v>
      </c>
      <c r="K971" s="67" t="s">
        <v>4544</v>
      </c>
      <c r="L971" s="68"/>
      <c r="M971" s="64" t="s">
        <v>3865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4" t="s">
        <v>2489</v>
      </c>
      <c r="U971" s="72" t="s">
        <v>2489</v>
      </c>
      <c r="V971" s="72" t="s">
        <v>2489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4455</v>
      </c>
      <c r="D972" s="60" t="s">
        <v>7</v>
      </c>
      <c r="E972" s="66" t="s">
        <v>539</v>
      </c>
      <c r="F972" s="66" t="s">
        <v>832</v>
      </c>
      <c r="G972" s="70">
        <v>0</v>
      </c>
      <c r="H972" s="70">
        <v>0</v>
      </c>
      <c r="I972" s="66" t="s">
        <v>1</v>
      </c>
      <c r="J972" s="66" t="s">
        <v>1598</v>
      </c>
      <c r="K972" s="67" t="s">
        <v>4544</v>
      </c>
      <c r="L972" s="68"/>
      <c r="M972" s="64" t="s">
        <v>3866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4" t="s">
        <v>2489</v>
      </c>
      <c r="U972" s="72" t="s">
        <v>2489</v>
      </c>
      <c r="V972" s="72" t="s">
        <v>2489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4455</v>
      </c>
      <c r="D973" s="60" t="s">
        <v>7</v>
      </c>
      <c r="E973" s="66" t="s">
        <v>539</v>
      </c>
      <c r="F973" s="66" t="s">
        <v>833</v>
      </c>
      <c r="G973" s="70">
        <v>0</v>
      </c>
      <c r="H973" s="70">
        <v>0</v>
      </c>
      <c r="I973" s="66" t="s">
        <v>1</v>
      </c>
      <c r="J973" s="66" t="s">
        <v>1598</v>
      </c>
      <c r="K973" s="67" t="s">
        <v>4544</v>
      </c>
      <c r="L973" s="68"/>
      <c r="M973" s="64" t="s">
        <v>3867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4" t="s">
        <v>2489</v>
      </c>
      <c r="U973" s="72" t="s">
        <v>2489</v>
      </c>
      <c r="V973" s="72" t="s">
        <v>2489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4455</v>
      </c>
      <c r="D974" s="60" t="s">
        <v>7</v>
      </c>
      <c r="E974" s="66" t="s">
        <v>539</v>
      </c>
      <c r="F974" s="66" t="s">
        <v>834</v>
      </c>
      <c r="G974" s="70">
        <v>0</v>
      </c>
      <c r="H974" s="70">
        <v>0</v>
      </c>
      <c r="I974" s="66" t="s">
        <v>1</v>
      </c>
      <c r="J974" s="66" t="s">
        <v>1598</v>
      </c>
      <c r="K974" s="67" t="s">
        <v>4544</v>
      </c>
      <c r="L974" s="68"/>
      <c r="M974" s="64" t="s">
        <v>3868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4" t="s">
        <v>2489</v>
      </c>
      <c r="U974" s="72" t="s">
        <v>2489</v>
      </c>
      <c r="V974" s="72" t="s">
        <v>2489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4455</v>
      </c>
      <c r="D975" s="60" t="s">
        <v>7</v>
      </c>
      <c r="E975" s="66" t="s">
        <v>539</v>
      </c>
      <c r="F975" s="66" t="s">
        <v>835</v>
      </c>
      <c r="G975" s="75">
        <v>0</v>
      </c>
      <c r="H975" s="75">
        <v>0</v>
      </c>
      <c r="I975" s="66" t="s">
        <v>1</v>
      </c>
      <c r="J975" s="66" t="s">
        <v>1598</v>
      </c>
      <c r="K975" s="67" t="s">
        <v>4544</v>
      </c>
      <c r="L975" s="68"/>
      <c r="M975" s="64" t="s">
        <v>3869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4" t="s">
        <v>2489</v>
      </c>
      <c r="U975" s="72" t="s">
        <v>2489</v>
      </c>
      <c r="V975" s="72" t="s">
        <v>2489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4455</v>
      </c>
      <c r="D976" s="60" t="s">
        <v>7</v>
      </c>
      <c r="E976" s="66" t="s">
        <v>539</v>
      </c>
      <c r="F976" s="66" t="s">
        <v>836</v>
      </c>
      <c r="G976" s="75">
        <v>0</v>
      </c>
      <c r="H976" s="75">
        <v>0</v>
      </c>
      <c r="I976" s="66" t="s">
        <v>1</v>
      </c>
      <c r="J976" s="66" t="s">
        <v>1598</v>
      </c>
      <c r="K976" s="67" t="s">
        <v>4544</v>
      </c>
      <c r="L976" s="68"/>
      <c r="M976" s="64" t="s">
        <v>3870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4" t="s">
        <v>2489</v>
      </c>
      <c r="U976" s="72" t="s">
        <v>2489</v>
      </c>
      <c r="V976" s="72" t="s">
        <v>2489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4456</v>
      </c>
      <c r="D977" s="60" t="s">
        <v>3570</v>
      </c>
      <c r="E977" s="66" t="s">
        <v>539</v>
      </c>
      <c r="F977" s="66" t="s">
        <v>837</v>
      </c>
      <c r="G977" s="75">
        <v>0</v>
      </c>
      <c r="H977" s="75">
        <v>0</v>
      </c>
      <c r="I977" s="66" t="s">
        <v>1</v>
      </c>
      <c r="J977" s="66" t="s">
        <v>1598</v>
      </c>
      <c r="K977" s="67" t="s">
        <v>4544</v>
      </c>
      <c r="L977" s="68"/>
      <c r="M977" s="64" t="s">
        <v>3570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4" t="s">
        <v>2489</v>
      </c>
      <c r="U977" s="72" t="s">
        <v>2489</v>
      </c>
      <c r="V977" s="72" t="s">
        <v>2489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4456</v>
      </c>
      <c r="D978" s="60" t="s">
        <v>3571</v>
      </c>
      <c r="E978" s="66" t="s">
        <v>539</v>
      </c>
      <c r="F978" s="66" t="s">
        <v>838</v>
      </c>
      <c r="G978" s="75">
        <v>0</v>
      </c>
      <c r="H978" s="75">
        <v>0</v>
      </c>
      <c r="I978" s="66" t="s">
        <v>1</v>
      </c>
      <c r="J978" s="66" t="s">
        <v>1598</v>
      </c>
      <c r="K978" s="67" t="s">
        <v>4544</v>
      </c>
      <c r="L978" s="68"/>
      <c r="M978" s="64" t="s">
        <v>3571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4" t="s">
        <v>2489</v>
      </c>
      <c r="U978" s="72" t="s">
        <v>2489</v>
      </c>
      <c r="V978" s="72" t="s">
        <v>2489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4456</v>
      </c>
      <c r="D979" s="60" t="s">
        <v>3572</v>
      </c>
      <c r="E979" s="66" t="s">
        <v>539</v>
      </c>
      <c r="F979" s="66" t="s">
        <v>839</v>
      </c>
      <c r="G979" s="75">
        <v>0</v>
      </c>
      <c r="H979" s="75">
        <v>0</v>
      </c>
      <c r="I979" s="66" t="s">
        <v>1</v>
      </c>
      <c r="J979" s="66" t="s">
        <v>1598</v>
      </c>
      <c r="K979" s="67" t="s">
        <v>4544</v>
      </c>
      <c r="L979" s="68"/>
      <c r="M979" s="64" t="s">
        <v>3572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4" t="s">
        <v>2489</v>
      </c>
      <c r="U979" s="72" t="s">
        <v>2489</v>
      </c>
      <c r="V979" s="72" t="s">
        <v>2489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4456</v>
      </c>
      <c r="D980" s="60" t="s">
        <v>3573</v>
      </c>
      <c r="E980" s="66" t="s">
        <v>539</v>
      </c>
      <c r="F980" s="66" t="s">
        <v>840</v>
      </c>
      <c r="G980" s="75">
        <v>0</v>
      </c>
      <c r="H980" s="75">
        <v>0</v>
      </c>
      <c r="I980" s="66" t="s">
        <v>1</v>
      </c>
      <c r="J980" s="66" t="s">
        <v>1598</v>
      </c>
      <c r="K980" s="67" t="s">
        <v>4544</v>
      </c>
      <c r="L980" s="68"/>
      <c r="M980" s="64" t="s">
        <v>3573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4" t="s">
        <v>2489</v>
      </c>
      <c r="U980" s="72" t="s">
        <v>2489</v>
      </c>
      <c r="V980" s="72" t="s">
        <v>2489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4456</v>
      </c>
      <c r="D981" s="60" t="s">
        <v>3574</v>
      </c>
      <c r="E981" s="66" t="s">
        <v>539</v>
      </c>
      <c r="F981" s="66" t="s">
        <v>841</v>
      </c>
      <c r="G981" s="75">
        <v>0</v>
      </c>
      <c r="H981" s="75">
        <v>0</v>
      </c>
      <c r="I981" s="66" t="s">
        <v>1</v>
      </c>
      <c r="J981" s="66" t="s">
        <v>1598</v>
      </c>
      <c r="K981" s="67" t="s">
        <v>4544</v>
      </c>
      <c r="L981" s="68"/>
      <c r="M981" s="64" t="s">
        <v>3574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4" t="s">
        <v>2489</v>
      </c>
      <c r="U981" s="72" t="s">
        <v>2489</v>
      </c>
      <c r="V981" s="72" t="s">
        <v>2489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4456</v>
      </c>
      <c r="D982" s="60" t="s">
        <v>3575</v>
      </c>
      <c r="E982" s="66" t="s">
        <v>539</v>
      </c>
      <c r="F982" s="66" t="s">
        <v>842</v>
      </c>
      <c r="G982" s="75">
        <v>0</v>
      </c>
      <c r="H982" s="75">
        <v>0</v>
      </c>
      <c r="I982" s="66" t="s">
        <v>1</v>
      </c>
      <c r="J982" s="66" t="s">
        <v>1598</v>
      </c>
      <c r="K982" s="67" t="s">
        <v>4544</v>
      </c>
      <c r="L982" s="68"/>
      <c r="M982" s="64" t="s">
        <v>3575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4" t="s">
        <v>2489</v>
      </c>
      <c r="U982" s="72" t="s">
        <v>2489</v>
      </c>
      <c r="V982" s="72" t="s">
        <v>2489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4456</v>
      </c>
      <c r="D983" s="60" t="s">
        <v>3576</v>
      </c>
      <c r="E983" s="66" t="s">
        <v>539</v>
      </c>
      <c r="F983" s="66" t="s">
        <v>843</v>
      </c>
      <c r="G983" s="75">
        <v>0</v>
      </c>
      <c r="H983" s="75">
        <v>0</v>
      </c>
      <c r="I983" s="66" t="s">
        <v>1</v>
      </c>
      <c r="J983" s="66" t="s">
        <v>1598</v>
      </c>
      <c r="K983" s="67" t="s">
        <v>4544</v>
      </c>
      <c r="L983" s="68"/>
      <c r="M983" s="64" t="s">
        <v>3576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4" t="s">
        <v>2489</v>
      </c>
      <c r="U983" s="72" t="s">
        <v>2489</v>
      </c>
      <c r="V983" s="72" t="s">
        <v>2489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4456</v>
      </c>
      <c r="D984" s="60" t="s">
        <v>3577</v>
      </c>
      <c r="E984" s="66" t="s">
        <v>539</v>
      </c>
      <c r="F984" s="66" t="s">
        <v>844</v>
      </c>
      <c r="G984" s="75">
        <v>0</v>
      </c>
      <c r="H984" s="75">
        <v>0</v>
      </c>
      <c r="I984" s="66" t="s">
        <v>1</v>
      </c>
      <c r="J984" s="66" t="s">
        <v>1598</v>
      </c>
      <c r="K984" s="67" t="s">
        <v>4544</v>
      </c>
      <c r="L984" s="68"/>
      <c r="M984" s="64" t="s">
        <v>3577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4" t="s">
        <v>2489</v>
      </c>
      <c r="U984" s="72" t="s">
        <v>2489</v>
      </c>
      <c r="V984" s="72" t="s">
        <v>2489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4456</v>
      </c>
      <c r="D985" s="60" t="s">
        <v>3578</v>
      </c>
      <c r="E985" s="66" t="s">
        <v>539</v>
      </c>
      <c r="F985" s="66" t="s">
        <v>845</v>
      </c>
      <c r="G985" s="75">
        <v>0</v>
      </c>
      <c r="H985" s="75">
        <v>0</v>
      </c>
      <c r="I985" s="66" t="s">
        <v>1</v>
      </c>
      <c r="J985" s="66" t="s">
        <v>1598</v>
      </c>
      <c r="K985" s="67" t="s">
        <v>4544</v>
      </c>
      <c r="L985" s="68"/>
      <c r="M985" s="64" t="s">
        <v>3578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4" t="s">
        <v>2489</v>
      </c>
      <c r="U985" s="72" t="s">
        <v>2489</v>
      </c>
      <c r="V985" s="72" t="s">
        <v>2489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4456</v>
      </c>
      <c r="D986" s="60" t="s">
        <v>3579</v>
      </c>
      <c r="E986" s="66" t="s">
        <v>539</v>
      </c>
      <c r="F986" s="66" t="s">
        <v>846</v>
      </c>
      <c r="G986" s="75">
        <v>0</v>
      </c>
      <c r="H986" s="75">
        <v>0</v>
      </c>
      <c r="I986" s="66" t="s">
        <v>1</v>
      </c>
      <c r="J986" s="66" t="s">
        <v>1598</v>
      </c>
      <c r="K986" s="67" t="s">
        <v>4544</v>
      </c>
      <c r="L986" s="68"/>
      <c r="M986" s="64" t="s">
        <v>3579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4" t="s">
        <v>2489</v>
      </c>
      <c r="U986" s="72" t="s">
        <v>2489</v>
      </c>
      <c r="V986" s="72" t="s">
        <v>2489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4456</v>
      </c>
      <c r="D987" s="60" t="s">
        <v>3580</v>
      </c>
      <c r="E987" s="66" t="s">
        <v>539</v>
      </c>
      <c r="F987" s="66" t="s">
        <v>847</v>
      </c>
      <c r="G987" s="75">
        <v>0</v>
      </c>
      <c r="H987" s="75">
        <v>0</v>
      </c>
      <c r="I987" s="66" t="s">
        <v>1</v>
      </c>
      <c r="J987" s="66" t="s">
        <v>1598</v>
      </c>
      <c r="K987" s="67" t="s">
        <v>4544</v>
      </c>
      <c r="L987" s="68"/>
      <c r="M987" s="64" t="s">
        <v>3580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4" t="s">
        <v>2489</v>
      </c>
      <c r="U987" s="72" t="s">
        <v>2489</v>
      </c>
      <c r="V987" s="72" t="s">
        <v>2489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4455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28</v>
      </c>
      <c r="J988" s="117" t="s">
        <v>1598</v>
      </c>
      <c r="K988" s="118" t="s">
        <v>4544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189</v>
      </c>
      <c r="T988" s="113" t="s">
        <v>2489</v>
      </c>
      <c r="U988" s="120" t="s">
        <v>2489</v>
      </c>
      <c r="V988" s="120" t="s">
        <v>2489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4456</v>
      </c>
      <c r="D989" s="60" t="s">
        <v>3581</v>
      </c>
      <c r="E989" s="66" t="s">
        <v>539</v>
      </c>
      <c r="F989" s="66" t="s">
        <v>848</v>
      </c>
      <c r="G989" s="70">
        <v>0</v>
      </c>
      <c r="H989" s="70">
        <v>0</v>
      </c>
      <c r="I989" s="66" t="s">
        <v>1</v>
      </c>
      <c r="J989" s="66" t="s">
        <v>1598</v>
      </c>
      <c r="K989" s="67" t="s">
        <v>4544</v>
      </c>
      <c r="L989" s="68"/>
      <c r="M989" s="64" t="s">
        <v>3581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4" t="s">
        <v>2489</v>
      </c>
      <c r="U989" s="72" t="s">
        <v>2489</v>
      </c>
      <c r="V989" s="72" t="s">
        <v>2489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4456</v>
      </c>
      <c r="D990" s="60" t="s">
        <v>3582</v>
      </c>
      <c r="E990" s="66" t="s">
        <v>539</v>
      </c>
      <c r="F990" s="66" t="s">
        <v>849</v>
      </c>
      <c r="G990" s="75">
        <v>0</v>
      </c>
      <c r="H990" s="75">
        <v>0</v>
      </c>
      <c r="I990" s="66" t="s">
        <v>1</v>
      </c>
      <c r="J990" s="66" t="s">
        <v>1598</v>
      </c>
      <c r="K990" s="67" t="s">
        <v>4544</v>
      </c>
      <c r="L990" s="68"/>
      <c r="M990" s="64" t="s">
        <v>3582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4" t="s">
        <v>2489</v>
      </c>
      <c r="U990" s="72" t="s">
        <v>2489</v>
      </c>
      <c r="V990" s="72" t="s">
        <v>2489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4456</v>
      </c>
      <c r="D991" s="60" t="s">
        <v>3583</v>
      </c>
      <c r="E991" s="66" t="s">
        <v>539</v>
      </c>
      <c r="F991" s="66" t="s">
        <v>850</v>
      </c>
      <c r="G991" s="75">
        <v>0</v>
      </c>
      <c r="H991" s="75">
        <v>0</v>
      </c>
      <c r="I991" s="66" t="s">
        <v>1</v>
      </c>
      <c r="J991" s="66" t="s">
        <v>1598</v>
      </c>
      <c r="K991" s="67" t="s">
        <v>4544</v>
      </c>
      <c r="L991" s="68"/>
      <c r="M991" s="64" t="s">
        <v>3583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4" t="s">
        <v>2489</v>
      </c>
      <c r="U991" s="72" t="s">
        <v>2489</v>
      </c>
      <c r="V991" s="72" t="s">
        <v>2489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4456</v>
      </c>
      <c r="D992" s="60" t="s">
        <v>3584</v>
      </c>
      <c r="E992" s="66" t="s">
        <v>539</v>
      </c>
      <c r="F992" s="66" t="s">
        <v>851</v>
      </c>
      <c r="G992" s="75">
        <v>0</v>
      </c>
      <c r="H992" s="75">
        <v>0</v>
      </c>
      <c r="I992" s="66" t="s">
        <v>1</v>
      </c>
      <c r="J992" s="66" t="s">
        <v>1598</v>
      </c>
      <c r="K992" s="67" t="s">
        <v>4544</v>
      </c>
      <c r="L992" s="68"/>
      <c r="M992" s="64" t="s">
        <v>3584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4" t="s">
        <v>2489</v>
      </c>
      <c r="U992" s="72" t="s">
        <v>2489</v>
      </c>
      <c r="V992" s="72" t="s">
        <v>2489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4456</v>
      </c>
      <c r="D993" s="60" t="s">
        <v>3585</v>
      </c>
      <c r="E993" s="66" t="s">
        <v>539</v>
      </c>
      <c r="F993" s="66" t="s">
        <v>852</v>
      </c>
      <c r="G993" s="75">
        <v>0</v>
      </c>
      <c r="H993" s="75">
        <v>0</v>
      </c>
      <c r="I993" s="66" t="s">
        <v>1</v>
      </c>
      <c r="J993" s="66" t="s">
        <v>1598</v>
      </c>
      <c r="K993" s="67" t="s">
        <v>4544</v>
      </c>
      <c r="L993" s="68"/>
      <c r="M993" s="64" t="s">
        <v>3585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4" t="s">
        <v>2489</v>
      </c>
      <c r="U993" s="72" t="s">
        <v>2489</v>
      </c>
      <c r="V993" s="72" t="s">
        <v>2489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4456</v>
      </c>
      <c r="D994" s="60" t="s">
        <v>3586</v>
      </c>
      <c r="E994" s="66" t="s">
        <v>539</v>
      </c>
      <c r="F994" s="66" t="s">
        <v>853</v>
      </c>
      <c r="G994" s="75">
        <v>0</v>
      </c>
      <c r="H994" s="75">
        <v>0</v>
      </c>
      <c r="I994" s="66" t="s">
        <v>1</v>
      </c>
      <c r="J994" s="66" t="s">
        <v>1598</v>
      </c>
      <c r="K994" s="67" t="s">
        <v>4544</v>
      </c>
      <c r="L994" s="68"/>
      <c r="M994" s="64" t="s">
        <v>3586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4" t="s">
        <v>2489</v>
      </c>
      <c r="U994" s="72" t="s">
        <v>2489</v>
      </c>
      <c r="V994" s="72" t="s">
        <v>2489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4456</v>
      </c>
      <c r="D995" s="60" t="s">
        <v>3587</v>
      </c>
      <c r="E995" s="66" t="s">
        <v>539</v>
      </c>
      <c r="F995" s="66" t="s">
        <v>854</v>
      </c>
      <c r="G995" s="75">
        <v>0</v>
      </c>
      <c r="H995" s="75">
        <v>0</v>
      </c>
      <c r="I995" s="66" t="s">
        <v>1</v>
      </c>
      <c r="J995" s="66" t="s">
        <v>1598</v>
      </c>
      <c r="K995" s="67" t="s">
        <v>4544</v>
      </c>
      <c r="L995" s="68"/>
      <c r="M995" s="64" t="s">
        <v>3587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4" t="s">
        <v>2489</v>
      </c>
      <c r="U995" s="72" t="s">
        <v>2489</v>
      </c>
      <c r="V995" s="72" t="s">
        <v>2489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4456</v>
      </c>
      <c r="D996" s="60" t="s">
        <v>3588</v>
      </c>
      <c r="E996" s="66" t="s">
        <v>539</v>
      </c>
      <c r="F996" s="66" t="s">
        <v>855</v>
      </c>
      <c r="G996" s="75">
        <v>0</v>
      </c>
      <c r="H996" s="75">
        <v>0</v>
      </c>
      <c r="I996" s="66" t="s">
        <v>1</v>
      </c>
      <c r="J996" s="66" t="s">
        <v>1598</v>
      </c>
      <c r="K996" s="67" t="s">
        <v>4544</v>
      </c>
      <c r="L996" s="68"/>
      <c r="M996" s="64" t="s">
        <v>3588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4" t="s">
        <v>2489</v>
      </c>
      <c r="U996" s="72" t="s">
        <v>2489</v>
      </c>
      <c r="V996" s="72" t="s">
        <v>2489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4456</v>
      </c>
      <c r="D997" s="60" t="s">
        <v>3589</v>
      </c>
      <c r="E997" s="66" t="s">
        <v>539</v>
      </c>
      <c r="F997" s="66" t="s">
        <v>856</v>
      </c>
      <c r="G997" s="75">
        <v>0</v>
      </c>
      <c r="H997" s="75">
        <v>0</v>
      </c>
      <c r="I997" s="66" t="s">
        <v>1</v>
      </c>
      <c r="J997" s="66" t="s">
        <v>1598</v>
      </c>
      <c r="K997" s="67" t="s">
        <v>4544</v>
      </c>
      <c r="L997" s="68"/>
      <c r="M997" s="64" t="s">
        <v>3589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4" t="s">
        <v>2489</v>
      </c>
      <c r="U997" s="72" t="s">
        <v>2489</v>
      </c>
      <c r="V997" s="72" t="s">
        <v>2489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4456</v>
      </c>
      <c r="D998" s="60" t="s">
        <v>3590</v>
      </c>
      <c r="E998" s="66" t="s">
        <v>539</v>
      </c>
      <c r="F998" s="66" t="s">
        <v>857</v>
      </c>
      <c r="G998" s="75">
        <v>0</v>
      </c>
      <c r="H998" s="75">
        <v>0</v>
      </c>
      <c r="I998" s="66" t="s">
        <v>1</v>
      </c>
      <c r="J998" s="66" t="s">
        <v>1598</v>
      </c>
      <c r="K998" s="67" t="s">
        <v>4544</v>
      </c>
      <c r="L998" s="68"/>
      <c r="M998" s="64" t="s">
        <v>3590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4" t="s">
        <v>2489</v>
      </c>
      <c r="U998" s="72" t="s">
        <v>2489</v>
      </c>
      <c r="V998" s="72" t="s">
        <v>2489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4456</v>
      </c>
      <c r="D999" s="60" t="s">
        <v>3591</v>
      </c>
      <c r="E999" s="66" t="s">
        <v>539</v>
      </c>
      <c r="F999" s="66" t="s">
        <v>858</v>
      </c>
      <c r="G999" s="75">
        <v>0</v>
      </c>
      <c r="H999" s="75">
        <v>0</v>
      </c>
      <c r="I999" s="66" t="s">
        <v>1</v>
      </c>
      <c r="J999" s="66" t="s">
        <v>1598</v>
      </c>
      <c r="K999" s="67" t="s">
        <v>4544</v>
      </c>
      <c r="L999" s="68"/>
      <c r="M999" s="64" t="s">
        <v>3591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4" t="s">
        <v>2489</v>
      </c>
      <c r="U999" s="72" t="s">
        <v>2489</v>
      </c>
      <c r="V999" s="72" t="s">
        <v>2489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4456</v>
      </c>
      <c r="D1000" s="60" t="s">
        <v>3592</v>
      </c>
      <c r="E1000" s="66" t="s">
        <v>539</v>
      </c>
      <c r="F1000" s="66" t="s">
        <v>859</v>
      </c>
      <c r="G1000" s="75">
        <v>0</v>
      </c>
      <c r="H1000" s="75">
        <v>0</v>
      </c>
      <c r="I1000" s="66" t="s">
        <v>1</v>
      </c>
      <c r="J1000" s="66" t="s">
        <v>1598</v>
      </c>
      <c r="K1000" s="67" t="s">
        <v>4544</v>
      </c>
      <c r="L1000" s="68"/>
      <c r="M1000" s="64" t="s">
        <v>3592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4" t="s">
        <v>2489</v>
      </c>
      <c r="U1000" s="72" t="s">
        <v>2489</v>
      </c>
      <c r="V1000" s="72" t="s">
        <v>2489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4456</v>
      </c>
      <c r="D1001" s="60" t="s">
        <v>3593</v>
      </c>
      <c r="E1001" s="66" t="s">
        <v>539</v>
      </c>
      <c r="F1001" s="66" t="s">
        <v>860</v>
      </c>
      <c r="G1001" s="75">
        <v>0</v>
      </c>
      <c r="H1001" s="75">
        <v>0</v>
      </c>
      <c r="I1001" s="66" t="s">
        <v>1</v>
      </c>
      <c r="J1001" s="66" t="s">
        <v>1598</v>
      </c>
      <c r="K1001" s="67" t="s">
        <v>4544</v>
      </c>
      <c r="L1001" s="68"/>
      <c r="M1001" s="64" t="s">
        <v>3593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4" t="s">
        <v>2489</v>
      </c>
      <c r="U1001" s="72" t="s">
        <v>2489</v>
      </c>
      <c r="V1001" s="72" t="s">
        <v>2489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4456</v>
      </c>
      <c r="D1002" s="60" t="s">
        <v>3594</v>
      </c>
      <c r="E1002" s="66" t="s">
        <v>539</v>
      </c>
      <c r="F1002" s="66" t="s">
        <v>861</v>
      </c>
      <c r="G1002" s="75">
        <v>0</v>
      </c>
      <c r="H1002" s="75">
        <v>0</v>
      </c>
      <c r="I1002" s="66" t="s">
        <v>1</v>
      </c>
      <c r="J1002" s="66" t="s">
        <v>1598</v>
      </c>
      <c r="K1002" s="67" t="s">
        <v>4544</v>
      </c>
      <c r="L1002" s="68"/>
      <c r="M1002" s="64" t="s">
        <v>3594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4" t="s">
        <v>2489</v>
      </c>
      <c r="U1002" s="72" t="s">
        <v>2489</v>
      </c>
      <c r="V1002" s="72" t="s">
        <v>2489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4456</v>
      </c>
      <c r="D1003" s="60" t="s">
        <v>3595</v>
      </c>
      <c r="E1003" s="66" t="s">
        <v>539</v>
      </c>
      <c r="F1003" s="66" t="s">
        <v>862</v>
      </c>
      <c r="G1003" s="75">
        <v>0</v>
      </c>
      <c r="H1003" s="75">
        <v>0</v>
      </c>
      <c r="I1003" s="66" t="s">
        <v>1</v>
      </c>
      <c r="J1003" s="66" t="s">
        <v>1598</v>
      </c>
      <c r="K1003" s="67" t="s">
        <v>4544</v>
      </c>
      <c r="L1003" s="68"/>
      <c r="M1003" s="64" t="s">
        <v>3595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4" t="s">
        <v>2489</v>
      </c>
      <c r="U1003" s="72" t="s">
        <v>2489</v>
      </c>
      <c r="V1003" s="72" t="s">
        <v>2489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4456</v>
      </c>
      <c r="D1004" s="60" t="s">
        <v>3596</v>
      </c>
      <c r="E1004" s="66" t="s">
        <v>539</v>
      </c>
      <c r="F1004" s="66" t="s">
        <v>863</v>
      </c>
      <c r="G1004" s="75">
        <v>0</v>
      </c>
      <c r="H1004" s="75">
        <v>0</v>
      </c>
      <c r="I1004" s="66" t="s">
        <v>1</v>
      </c>
      <c r="J1004" s="66" t="s">
        <v>1598</v>
      </c>
      <c r="K1004" s="67" t="s">
        <v>4544</v>
      </c>
      <c r="L1004" s="68"/>
      <c r="M1004" s="64" t="s">
        <v>3596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4" t="s">
        <v>2489</v>
      </c>
      <c r="U1004" s="72" t="s">
        <v>2489</v>
      </c>
      <c r="V1004" s="72" t="s">
        <v>2489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4456</v>
      </c>
      <c r="D1005" s="60" t="s">
        <v>3597</v>
      </c>
      <c r="E1005" s="66" t="s">
        <v>539</v>
      </c>
      <c r="F1005" s="66" t="s">
        <v>864</v>
      </c>
      <c r="G1005" s="75">
        <v>0</v>
      </c>
      <c r="H1005" s="75">
        <v>0</v>
      </c>
      <c r="I1005" s="66" t="s">
        <v>1</v>
      </c>
      <c r="J1005" s="66" t="s">
        <v>1598</v>
      </c>
      <c r="K1005" s="67" t="s">
        <v>4544</v>
      </c>
      <c r="L1005" s="68"/>
      <c r="M1005" s="64" t="s">
        <v>3597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4" t="s">
        <v>2489</v>
      </c>
      <c r="U1005" s="72" t="s">
        <v>2489</v>
      </c>
      <c r="V1005" s="72" t="s">
        <v>2489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4456</v>
      </c>
      <c r="D1006" s="60" t="s">
        <v>3598</v>
      </c>
      <c r="E1006" s="66" t="s">
        <v>539</v>
      </c>
      <c r="F1006" s="66" t="s">
        <v>865</v>
      </c>
      <c r="G1006" s="75">
        <v>0</v>
      </c>
      <c r="H1006" s="75">
        <v>0</v>
      </c>
      <c r="I1006" s="66" t="s">
        <v>1</v>
      </c>
      <c r="J1006" s="66" t="s">
        <v>1598</v>
      </c>
      <c r="K1006" s="67" t="s">
        <v>4544</v>
      </c>
      <c r="L1006" s="68"/>
      <c r="M1006" s="64" t="s">
        <v>3598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4" t="s">
        <v>2489</v>
      </c>
      <c r="U1006" s="72" t="s">
        <v>2489</v>
      </c>
      <c r="V1006" s="72" t="s">
        <v>2489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4456</v>
      </c>
      <c r="D1007" s="60" t="s">
        <v>3599</v>
      </c>
      <c r="E1007" s="66" t="s">
        <v>539</v>
      </c>
      <c r="F1007" s="66" t="s">
        <v>866</v>
      </c>
      <c r="G1007" s="75">
        <v>0</v>
      </c>
      <c r="H1007" s="75">
        <v>0</v>
      </c>
      <c r="I1007" s="66" t="s">
        <v>1</v>
      </c>
      <c r="J1007" s="66" t="s">
        <v>1598</v>
      </c>
      <c r="K1007" s="67" t="s">
        <v>4544</v>
      </c>
      <c r="L1007" s="68"/>
      <c r="M1007" s="64" t="s">
        <v>3599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4" t="s">
        <v>2489</v>
      </c>
      <c r="U1007" s="72" t="s">
        <v>2489</v>
      </c>
      <c r="V1007" s="72" t="s">
        <v>2489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4456</v>
      </c>
      <c r="D1008" s="60" t="s">
        <v>3600</v>
      </c>
      <c r="E1008" s="66" t="s">
        <v>539</v>
      </c>
      <c r="F1008" s="66" t="s">
        <v>867</v>
      </c>
      <c r="G1008" s="75">
        <v>0</v>
      </c>
      <c r="H1008" s="75">
        <v>0</v>
      </c>
      <c r="I1008" s="66" t="s">
        <v>1</v>
      </c>
      <c r="J1008" s="66" t="s">
        <v>1598</v>
      </c>
      <c r="K1008" s="67" t="s">
        <v>4544</v>
      </c>
      <c r="L1008" s="68"/>
      <c r="M1008" s="64" t="s">
        <v>3600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4" t="s">
        <v>2489</v>
      </c>
      <c r="U1008" s="72" t="s">
        <v>2489</v>
      </c>
      <c r="V1008" s="72" t="s">
        <v>2489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4456</v>
      </c>
      <c r="D1009" s="60" t="s">
        <v>3601</v>
      </c>
      <c r="E1009" s="66" t="s">
        <v>539</v>
      </c>
      <c r="F1009" s="66" t="s">
        <v>868</v>
      </c>
      <c r="G1009" s="75">
        <v>0</v>
      </c>
      <c r="H1009" s="75">
        <v>0</v>
      </c>
      <c r="I1009" s="66" t="s">
        <v>1</v>
      </c>
      <c r="J1009" s="66" t="s">
        <v>1598</v>
      </c>
      <c r="K1009" s="67" t="s">
        <v>4544</v>
      </c>
      <c r="L1009" s="68"/>
      <c r="M1009" s="64" t="s">
        <v>3601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4" t="s">
        <v>2489</v>
      </c>
      <c r="U1009" s="72" t="s">
        <v>2489</v>
      </c>
      <c r="V1009" s="72" t="s">
        <v>2489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4456</v>
      </c>
      <c r="D1010" s="60" t="s">
        <v>3602</v>
      </c>
      <c r="E1010" s="66" t="s">
        <v>539</v>
      </c>
      <c r="F1010" s="66" t="s">
        <v>869</v>
      </c>
      <c r="G1010" s="75">
        <v>0</v>
      </c>
      <c r="H1010" s="75">
        <v>0</v>
      </c>
      <c r="I1010" s="66" t="s">
        <v>1</v>
      </c>
      <c r="J1010" s="66" t="s">
        <v>1598</v>
      </c>
      <c r="K1010" s="67" t="s">
        <v>4544</v>
      </c>
      <c r="L1010" s="68"/>
      <c r="M1010" s="64" t="s">
        <v>3602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4" t="s">
        <v>2489</v>
      </c>
      <c r="U1010" s="72" t="s">
        <v>2489</v>
      </c>
      <c r="V1010" s="72" t="s">
        <v>2489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4455</v>
      </c>
      <c r="D1011" s="60" t="s">
        <v>7</v>
      </c>
      <c r="E1011" s="66" t="s">
        <v>539</v>
      </c>
      <c r="F1011" s="66" t="s">
        <v>870</v>
      </c>
      <c r="G1011" s="75">
        <v>0</v>
      </c>
      <c r="H1011" s="75">
        <v>0</v>
      </c>
      <c r="I1011" s="66" t="s">
        <v>1</v>
      </c>
      <c r="J1011" s="66" t="s">
        <v>1598</v>
      </c>
      <c r="K1011" s="67" t="s">
        <v>4544</v>
      </c>
      <c r="L1011" s="68"/>
      <c r="M1011" s="64" t="s">
        <v>3871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4" t="s">
        <v>2489</v>
      </c>
      <c r="U1011" s="72" t="s">
        <v>2489</v>
      </c>
      <c r="V1011" s="72" t="s">
        <v>2489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4456</v>
      </c>
      <c r="D1012" s="60" t="s">
        <v>3603</v>
      </c>
      <c r="E1012" s="66" t="s">
        <v>539</v>
      </c>
      <c r="F1012" s="66" t="s">
        <v>871</v>
      </c>
      <c r="G1012" s="75">
        <v>0</v>
      </c>
      <c r="H1012" s="75">
        <v>0</v>
      </c>
      <c r="I1012" s="66" t="s">
        <v>1</v>
      </c>
      <c r="J1012" s="66" t="s">
        <v>1598</v>
      </c>
      <c r="K1012" s="67" t="s">
        <v>4544</v>
      </c>
      <c r="L1012" s="68"/>
      <c r="M1012" s="64" t="s">
        <v>3603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4" t="s">
        <v>2489</v>
      </c>
      <c r="U1012" s="72" t="s">
        <v>2489</v>
      </c>
      <c r="V1012" s="72" t="s">
        <v>2489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4456</v>
      </c>
      <c r="D1013" s="60" t="s">
        <v>3604</v>
      </c>
      <c r="E1013" s="66" t="s">
        <v>539</v>
      </c>
      <c r="F1013" s="66" t="s">
        <v>872</v>
      </c>
      <c r="G1013" s="75">
        <v>0</v>
      </c>
      <c r="H1013" s="75">
        <v>0</v>
      </c>
      <c r="I1013" s="66" t="s">
        <v>1</v>
      </c>
      <c r="J1013" s="66" t="s">
        <v>1598</v>
      </c>
      <c r="K1013" s="67" t="s">
        <v>4544</v>
      </c>
      <c r="L1013" s="68"/>
      <c r="M1013" s="64" t="s">
        <v>3604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4" t="s">
        <v>2489</v>
      </c>
      <c r="U1013" s="72" t="s">
        <v>2489</v>
      </c>
      <c r="V1013" s="72" t="s">
        <v>2489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4456</v>
      </c>
      <c r="D1014" s="60" t="s">
        <v>3605</v>
      </c>
      <c r="E1014" s="66" t="s">
        <v>539</v>
      </c>
      <c r="F1014" s="66" t="s">
        <v>873</v>
      </c>
      <c r="G1014" s="75">
        <v>0</v>
      </c>
      <c r="H1014" s="75">
        <v>0</v>
      </c>
      <c r="I1014" s="66" t="s">
        <v>1</v>
      </c>
      <c r="J1014" s="66" t="s">
        <v>1598</v>
      </c>
      <c r="K1014" s="67" t="s">
        <v>4544</v>
      </c>
      <c r="L1014" s="68"/>
      <c r="M1014" s="64" t="s">
        <v>3605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4" t="s">
        <v>2489</v>
      </c>
      <c r="U1014" s="72" t="s">
        <v>2489</v>
      </c>
      <c r="V1014" s="72" t="s">
        <v>2489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4455</v>
      </c>
      <c r="D1015" s="60" t="s">
        <v>7</v>
      </c>
      <c r="E1015" s="66" t="s">
        <v>539</v>
      </c>
      <c r="F1015" s="66" t="s">
        <v>874</v>
      </c>
      <c r="G1015" s="75">
        <v>0</v>
      </c>
      <c r="H1015" s="75">
        <v>0</v>
      </c>
      <c r="I1015" s="66" t="s">
        <v>1</v>
      </c>
      <c r="J1015" s="66" t="s">
        <v>1598</v>
      </c>
      <c r="K1015" s="67" t="s">
        <v>4544</v>
      </c>
      <c r="L1015" s="68"/>
      <c r="M1015" s="64" t="s">
        <v>3872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4" t="s">
        <v>2489</v>
      </c>
      <c r="U1015" s="72" t="s">
        <v>2489</v>
      </c>
      <c r="V1015" s="72" t="s">
        <v>2489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4456</v>
      </c>
      <c r="D1016" s="60" t="s">
        <v>3606</v>
      </c>
      <c r="E1016" s="66" t="s">
        <v>539</v>
      </c>
      <c r="F1016" s="66" t="s">
        <v>875</v>
      </c>
      <c r="G1016" s="75">
        <v>0</v>
      </c>
      <c r="H1016" s="75">
        <v>0</v>
      </c>
      <c r="I1016" s="66" t="s">
        <v>1</v>
      </c>
      <c r="J1016" s="66" t="s">
        <v>1598</v>
      </c>
      <c r="K1016" s="67" t="s">
        <v>4544</v>
      </c>
      <c r="L1016" s="68"/>
      <c r="M1016" s="64" t="s">
        <v>3606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4" t="s">
        <v>2489</v>
      </c>
      <c r="U1016" s="72" t="s">
        <v>2489</v>
      </c>
      <c r="V1016" s="72" t="s">
        <v>2489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4456</v>
      </c>
      <c r="D1017" s="60" t="s">
        <v>1979</v>
      </c>
      <c r="E1017" s="66" t="s">
        <v>539</v>
      </c>
      <c r="F1017" s="66" t="s">
        <v>876</v>
      </c>
      <c r="G1017" s="75">
        <v>0</v>
      </c>
      <c r="H1017" s="75">
        <v>0</v>
      </c>
      <c r="I1017" s="66" t="s">
        <v>1</v>
      </c>
      <c r="J1017" s="66" t="s">
        <v>1598</v>
      </c>
      <c r="K1017" s="67" t="s">
        <v>4544</v>
      </c>
      <c r="L1017" s="68"/>
      <c r="M1017" s="64" t="s">
        <v>1979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4" t="s">
        <v>2489</v>
      </c>
      <c r="U1017" s="72" t="s">
        <v>2489</v>
      </c>
      <c r="V1017" s="72" t="s">
        <v>2489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4455</v>
      </c>
      <c r="D1018" s="60" t="s">
        <v>7</v>
      </c>
      <c r="E1018" s="66" t="s">
        <v>539</v>
      </c>
      <c r="F1018" s="66" t="s">
        <v>877</v>
      </c>
      <c r="G1018" s="75">
        <v>0</v>
      </c>
      <c r="H1018" s="75">
        <v>0</v>
      </c>
      <c r="I1018" s="66" t="s">
        <v>1</v>
      </c>
      <c r="J1018" s="66" t="s">
        <v>1598</v>
      </c>
      <c r="K1018" s="67" t="s">
        <v>4544</v>
      </c>
      <c r="L1018" s="68"/>
      <c r="M1018" s="64" t="s">
        <v>3873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4" t="s">
        <v>2489</v>
      </c>
      <c r="U1018" s="72" t="s">
        <v>2489</v>
      </c>
      <c r="V1018" s="72" t="s">
        <v>2489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4456</v>
      </c>
      <c r="D1019" s="60" t="s">
        <v>3607</v>
      </c>
      <c r="E1019" s="66" t="s">
        <v>539</v>
      </c>
      <c r="F1019" s="66" t="s">
        <v>878</v>
      </c>
      <c r="G1019" s="75">
        <v>0</v>
      </c>
      <c r="H1019" s="75">
        <v>0</v>
      </c>
      <c r="I1019" s="66" t="s">
        <v>1</v>
      </c>
      <c r="J1019" s="66" t="s">
        <v>1598</v>
      </c>
      <c r="K1019" s="67" t="s">
        <v>4544</v>
      </c>
      <c r="L1019" s="68"/>
      <c r="M1019" s="64" t="s">
        <v>3607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4" t="s">
        <v>2489</v>
      </c>
      <c r="U1019" s="72" t="s">
        <v>2489</v>
      </c>
      <c r="V1019" s="72" t="s">
        <v>2489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4455</v>
      </c>
      <c r="D1020" s="60" t="s">
        <v>7</v>
      </c>
      <c r="E1020" s="66" t="s">
        <v>539</v>
      </c>
      <c r="F1020" s="66" t="s">
        <v>879</v>
      </c>
      <c r="G1020" s="75">
        <v>0</v>
      </c>
      <c r="H1020" s="75">
        <v>0</v>
      </c>
      <c r="I1020" s="66" t="s">
        <v>1</v>
      </c>
      <c r="J1020" s="66" t="s">
        <v>1598</v>
      </c>
      <c r="K1020" s="67" t="s">
        <v>4544</v>
      </c>
      <c r="L1020" s="68"/>
      <c r="M1020" s="64" t="s">
        <v>3874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4" t="s">
        <v>2489</v>
      </c>
      <c r="U1020" s="72" t="s">
        <v>2489</v>
      </c>
      <c r="V1020" s="72" t="s">
        <v>2489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4456</v>
      </c>
      <c r="D1021" s="60" t="s">
        <v>1722</v>
      </c>
      <c r="E1021" s="66" t="s">
        <v>539</v>
      </c>
      <c r="F1021" s="66" t="s">
        <v>880</v>
      </c>
      <c r="G1021" s="75">
        <v>0</v>
      </c>
      <c r="H1021" s="75">
        <v>0</v>
      </c>
      <c r="I1021" s="66" t="s">
        <v>1</v>
      </c>
      <c r="J1021" s="66" t="s">
        <v>1598</v>
      </c>
      <c r="K1021" s="67" t="s">
        <v>4544</v>
      </c>
      <c r="L1021" s="68"/>
      <c r="M1021" s="64" t="s">
        <v>1722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4" t="s">
        <v>2489</v>
      </c>
      <c r="U1021" s="72" t="s">
        <v>2489</v>
      </c>
      <c r="V1021" s="72" t="s">
        <v>2489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4455</v>
      </c>
      <c r="D1022" s="60" t="s">
        <v>7</v>
      </c>
      <c r="E1022" s="66" t="s">
        <v>539</v>
      </c>
      <c r="F1022" s="66" t="s">
        <v>881</v>
      </c>
      <c r="G1022" s="75">
        <v>0</v>
      </c>
      <c r="H1022" s="75">
        <v>0</v>
      </c>
      <c r="I1022" s="66" t="s">
        <v>1</v>
      </c>
      <c r="J1022" s="66" t="s">
        <v>1598</v>
      </c>
      <c r="K1022" s="67" t="s">
        <v>4544</v>
      </c>
      <c r="L1022" s="68"/>
      <c r="M1022" s="64" t="s">
        <v>3875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4" t="s">
        <v>2489</v>
      </c>
      <c r="U1022" s="72" t="s">
        <v>2489</v>
      </c>
      <c r="V1022" s="72" t="s">
        <v>2489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4456</v>
      </c>
      <c r="D1023" s="60" t="s">
        <v>3608</v>
      </c>
      <c r="E1023" s="66" t="s">
        <v>539</v>
      </c>
      <c r="F1023" s="66" t="s">
        <v>882</v>
      </c>
      <c r="G1023" s="75">
        <v>0</v>
      </c>
      <c r="H1023" s="75">
        <v>0</v>
      </c>
      <c r="I1023" s="66" t="s">
        <v>1</v>
      </c>
      <c r="J1023" s="66" t="s">
        <v>1598</v>
      </c>
      <c r="K1023" s="67" t="s">
        <v>4544</v>
      </c>
      <c r="L1023" s="68"/>
      <c r="M1023" s="64" t="s">
        <v>3608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4" t="s">
        <v>2489</v>
      </c>
      <c r="U1023" s="72" t="s">
        <v>2489</v>
      </c>
      <c r="V1023" s="72" t="s">
        <v>2489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4455</v>
      </c>
      <c r="D1024" s="60" t="s">
        <v>7</v>
      </c>
      <c r="E1024" s="66" t="s">
        <v>539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1598</v>
      </c>
      <c r="K1024" s="67" t="s">
        <v>4544</v>
      </c>
      <c r="L1024" s="68"/>
      <c r="M1024" s="64" t="s">
        <v>3876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4" t="s">
        <v>2489</v>
      </c>
      <c r="U1024" s="72" t="s">
        <v>2489</v>
      </c>
      <c r="V1024" s="72" t="s">
        <v>2489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4455</v>
      </c>
      <c r="D1025" s="60" t="s">
        <v>7</v>
      </c>
      <c r="E1025" s="66" t="s">
        <v>539</v>
      </c>
      <c r="F1025" s="66" t="s">
        <v>883</v>
      </c>
      <c r="G1025" s="75">
        <v>0</v>
      </c>
      <c r="H1025" s="75">
        <v>0</v>
      </c>
      <c r="I1025" s="66" t="s">
        <v>1</v>
      </c>
      <c r="J1025" s="66" t="s">
        <v>1598</v>
      </c>
      <c r="K1025" s="67" t="s">
        <v>4544</v>
      </c>
      <c r="L1025" s="68"/>
      <c r="M1025" s="64" t="s">
        <v>3877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4" t="s">
        <v>2489</v>
      </c>
      <c r="U1025" s="72" t="s">
        <v>2489</v>
      </c>
      <c r="V1025" s="72" t="s">
        <v>2489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4456</v>
      </c>
      <c r="D1026" s="60" t="s">
        <v>3609</v>
      </c>
      <c r="E1026" s="66" t="s">
        <v>539</v>
      </c>
      <c r="F1026" s="66" t="s">
        <v>884</v>
      </c>
      <c r="G1026" s="75">
        <v>0</v>
      </c>
      <c r="H1026" s="75">
        <v>0</v>
      </c>
      <c r="I1026" s="66" t="s">
        <v>1</v>
      </c>
      <c r="J1026" s="66" t="s">
        <v>1598</v>
      </c>
      <c r="K1026" s="67" t="s">
        <v>4544</v>
      </c>
      <c r="L1026" s="68"/>
      <c r="M1026" s="64" t="s">
        <v>3609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4" t="s">
        <v>2489</v>
      </c>
      <c r="U1026" s="72" t="s">
        <v>2489</v>
      </c>
      <c r="V1026" s="72" t="s">
        <v>2489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4455</v>
      </c>
      <c r="D1027" s="60" t="s">
        <v>7</v>
      </c>
      <c r="E1027" s="66" t="s">
        <v>539</v>
      </c>
      <c r="F1027" s="66" t="s">
        <v>885</v>
      </c>
      <c r="G1027" s="75">
        <v>0</v>
      </c>
      <c r="H1027" s="75">
        <v>0</v>
      </c>
      <c r="I1027" s="66" t="s">
        <v>1</v>
      </c>
      <c r="J1027" s="66" t="s">
        <v>1598</v>
      </c>
      <c r="K1027" s="67" t="s">
        <v>4544</v>
      </c>
      <c r="L1027" s="68"/>
      <c r="M1027" s="64" t="s">
        <v>3878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4" t="s">
        <v>2489</v>
      </c>
      <c r="U1027" s="72" t="s">
        <v>2489</v>
      </c>
      <c r="V1027" s="72" t="s">
        <v>2489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4456</v>
      </c>
      <c r="D1028" s="60" t="s">
        <v>1706</v>
      </c>
      <c r="E1028" s="66" t="s">
        <v>539</v>
      </c>
      <c r="F1028" s="66" t="s">
        <v>450</v>
      </c>
      <c r="G1028" s="75">
        <v>0</v>
      </c>
      <c r="H1028" s="75">
        <v>0</v>
      </c>
      <c r="I1028" s="66" t="s">
        <v>1</v>
      </c>
      <c r="J1028" s="66" t="s">
        <v>1598</v>
      </c>
      <c r="K1028" s="67" t="s">
        <v>4544</v>
      </c>
      <c r="L1028" s="68"/>
      <c r="M1028" s="64" t="s">
        <v>1706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4" t="s">
        <v>2489</v>
      </c>
      <c r="U1028" s="72" t="s">
        <v>2489</v>
      </c>
      <c r="V1028" s="72" t="s">
        <v>2489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4455</v>
      </c>
      <c r="D1029" s="60" t="s">
        <v>7</v>
      </c>
      <c r="E1029" s="66" t="s">
        <v>539</v>
      </c>
      <c r="F1029" s="66" t="s">
        <v>886</v>
      </c>
      <c r="G1029" s="75">
        <v>0</v>
      </c>
      <c r="H1029" s="75">
        <v>0</v>
      </c>
      <c r="I1029" s="66" t="s">
        <v>1</v>
      </c>
      <c r="J1029" s="66" t="s">
        <v>1598</v>
      </c>
      <c r="K1029" s="67" t="s">
        <v>4544</v>
      </c>
      <c r="L1029" s="68"/>
      <c r="M1029" s="64" t="s">
        <v>3879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4" t="s">
        <v>2489</v>
      </c>
      <c r="U1029" s="72" t="s">
        <v>2489</v>
      </c>
      <c r="V1029" s="72" t="s">
        <v>2489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4456</v>
      </c>
      <c r="D1030" s="60" t="s">
        <v>3610</v>
      </c>
      <c r="E1030" s="66" t="s">
        <v>539</v>
      </c>
      <c r="F1030" s="66" t="s">
        <v>887</v>
      </c>
      <c r="G1030" s="75">
        <v>0</v>
      </c>
      <c r="H1030" s="75">
        <v>0</v>
      </c>
      <c r="I1030" s="66" t="s">
        <v>1</v>
      </c>
      <c r="J1030" s="66" t="s">
        <v>1598</v>
      </c>
      <c r="K1030" s="67" t="s">
        <v>4544</v>
      </c>
      <c r="L1030" s="68"/>
      <c r="M1030" s="64" t="s">
        <v>3610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4456</v>
      </c>
      <c r="D1031" s="60" t="s">
        <v>3611</v>
      </c>
      <c r="E1031" s="66" t="s">
        <v>888</v>
      </c>
      <c r="F1031" s="66" t="s">
        <v>888</v>
      </c>
      <c r="G1031" s="75">
        <v>0</v>
      </c>
      <c r="H1031" s="75">
        <v>0</v>
      </c>
      <c r="I1031" s="66" t="s">
        <v>2779</v>
      </c>
      <c r="J1031" s="66" t="s">
        <v>1598</v>
      </c>
      <c r="K1031" s="67" t="s">
        <v>4544</v>
      </c>
      <c r="L1031" s="68"/>
      <c r="M1031" s="64" t="s">
        <v>3611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4" t="s">
        <v>2489</v>
      </c>
      <c r="U1031" s="72" t="s">
        <v>2489</v>
      </c>
      <c r="V1031" s="72" t="s">
        <v>2489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4456</v>
      </c>
      <c r="D1032" s="60" t="s">
        <v>3612</v>
      </c>
      <c r="E1032" s="66" t="s">
        <v>889</v>
      </c>
      <c r="F1032" s="66" t="s">
        <v>889</v>
      </c>
      <c r="G1032" s="75">
        <v>0</v>
      </c>
      <c r="H1032" s="75">
        <v>0</v>
      </c>
      <c r="I1032" s="66" t="s">
        <v>2780</v>
      </c>
      <c r="J1032" s="66" t="s">
        <v>1598</v>
      </c>
      <c r="K1032" s="67" t="s">
        <v>4544</v>
      </c>
      <c r="L1032" s="68"/>
      <c r="M1032" s="64" t="s">
        <v>3612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4" t="s">
        <v>2489</v>
      </c>
      <c r="U1032" s="72" t="s">
        <v>2489</v>
      </c>
      <c r="V1032" s="72" t="s">
        <v>2489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4456</v>
      </c>
      <c r="D1033" s="60" t="s">
        <v>3613</v>
      </c>
      <c r="E1033" s="66" t="s">
        <v>890</v>
      </c>
      <c r="F1033" s="66" t="s">
        <v>890</v>
      </c>
      <c r="G1033" s="75">
        <v>0</v>
      </c>
      <c r="H1033" s="75">
        <v>0</v>
      </c>
      <c r="I1033" s="66" t="s">
        <v>2779</v>
      </c>
      <c r="J1033" s="66" t="s">
        <v>1598</v>
      </c>
      <c r="K1033" s="67" t="s">
        <v>4544</v>
      </c>
      <c r="L1033" s="68"/>
      <c r="M1033" s="64" t="s">
        <v>3613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4" t="s">
        <v>2489</v>
      </c>
      <c r="U1033" s="72" t="s">
        <v>2489</v>
      </c>
      <c r="V1033" s="72" t="s">
        <v>2489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4456</v>
      </c>
      <c r="D1034" s="60" t="s">
        <v>3614</v>
      </c>
      <c r="E1034" s="66" t="s">
        <v>891</v>
      </c>
      <c r="F1034" s="66" t="s">
        <v>891</v>
      </c>
      <c r="G1034" s="75">
        <v>0</v>
      </c>
      <c r="H1034" s="75">
        <v>0</v>
      </c>
      <c r="I1034" s="66" t="s">
        <v>2780</v>
      </c>
      <c r="J1034" s="66" t="s">
        <v>1598</v>
      </c>
      <c r="K1034" s="67" t="s">
        <v>4544</v>
      </c>
      <c r="L1034" s="68"/>
      <c r="M1034" s="64" t="s">
        <v>3614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4" t="s">
        <v>2489</v>
      </c>
      <c r="U1034" s="72" t="s">
        <v>2489</v>
      </c>
      <c r="V1034" s="72" t="s">
        <v>2489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4456</v>
      </c>
      <c r="D1035" s="60" t="s">
        <v>3615</v>
      </c>
      <c r="E1035" s="66" t="s">
        <v>892</v>
      </c>
      <c r="F1035" s="66" t="s">
        <v>892</v>
      </c>
      <c r="G1035" s="75">
        <v>0</v>
      </c>
      <c r="H1035" s="75">
        <v>0</v>
      </c>
      <c r="I1035" s="66" t="s">
        <v>2779</v>
      </c>
      <c r="J1035" s="66" t="s">
        <v>1598</v>
      </c>
      <c r="K1035" s="67" t="s">
        <v>4544</v>
      </c>
      <c r="L1035" s="68"/>
      <c r="M1035" s="64" t="s">
        <v>3615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4" t="s">
        <v>2489</v>
      </c>
      <c r="U1035" s="72" t="s">
        <v>2489</v>
      </c>
      <c r="V1035" s="72" t="s">
        <v>2489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4456</v>
      </c>
      <c r="D1036" s="60" t="s">
        <v>3616</v>
      </c>
      <c r="E1036" s="66" t="s">
        <v>893</v>
      </c>
      <c r="F1036" s="66" t="s">
        <v>893</v>
      </c>
      <c r="G1036" s="75">
        <v>0</v>
      </c>
      <c r="H1036" s="75">
        <v>0</v>
      </c>
      <c r="I1036" s="66" t="s">
        <v>2779</v>
      </c>
      <c r="J1036" s="66" t="s">
        <v>1598</v>
      </c>
      <c r="K1036" s="67" t="s">
        <v>4544</v>
      </c>
      <c r="L1036" s="68"/>
      <c r="M1036" s="64" t="s">
        <v>3616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4" t="s">
        <v>2489</v>
      </c>
      <c r="U1036" s="72" t="s">
        <v>2489</v>
      </c>
      <c r="V1036" s="72" t="s">
        <v>2489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4456</v>
      </c>
      <c r="D1037" s="60" t="s">
        <v>3617</v>
      </c>
      <c r="E1037" s="66" t="s">
        <v>894</v>
      </c>
      <c r="F1037" s="66" t="s">
        <v>894</v>
      </c>
      <c r="G1037" s="75">
        <v>0</v>
      </c>
      <c r="H1037" s="75">
        <v>0</v>
      </c>
      <c r="I1037" s="66" t="s">
        <v>2779</v>
      </c>
      <c r="J1037" s="66" t="s">
        <v>1598</v>
      </c>
      <c r="K1037" s="67" t="s">
        <v>4544</v>
      </c>
      <c r="L1037" s="68"/>
      <c r="M1037" s="64" t="s">
        <v>3617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4" t="s">
        <v>2489</v>
      </c>
      <c r="U1037" s="72" t="s">
        <v>2489</v>
      </c>
      <c r="V1037" s="72" t="s">
        <v>2489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4456</v>
      </c>
      <c r="D1038" s="60" t="s">
        <v>3618</v>
      </c>
      <c r="E1038" s="66" t="s">
        <v>895</v>
      </c>
      <c r="F1038" s="66" t="s">
        <v>895</v>
      </c>
      <c r="G1038" s="75">
        <v>0</v>
      </c>
      <c r="H1038" s="75">
        <v>0</v>
      </c>
      <c r="I1038" s="66" t="s">
        <v>2780</v>
      </c>
      <c r="J1038" s="66" t="s">
        <v>1598</v>
      </c>
      <c r="K1038" s="67" t="s">
        <v>4544</v>
      </c>
      <c r="L1038" s="68"/>
      <c r="M1038" s="64" t="s">
        <v>3618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4" t="s">
        <v>2489</v>
      </c>
      <c r="U1038" s="72" t="s">
        <v>2489</v>
      </c>
      <c r="V1038" s="72" t="s">
        <v>2489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4456</v>
      </c>
      <c r="D1039" s="60" t="s">
        <v>3619</v>
      </c>
      <c r="E1039" s="66" t="s">
        <v>539</v>
      </c>
      <c r="F1039" s="66" t="s">
        <v>896</v>
      </c>
      <c r="G1039" s="75">
        <v>0</v>
      </c>
      <c r="H1039" s="75">
        <v>0</v>
      </c>
      <c r="I1039" s="66" t="s">
        <v>1</v>
      </c>
      <c r="J1039" s="66" t="s">
        <v>1598</v>
      </c>
      <c r="K1039" s="67" t="s">
        <v>4544</v>
      </c>
      <c r="L1039" s="68"/>
      <c r="M1039" s="64" t="s">
        <v>3619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4" t="s">
        <v>2489</v>
      </c>
      <c r="U1039" s="72" t="s">
        <v>2489</v>
      </c>
      <c r="V1039" s="72" t="s">
        <v>2489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4456</v>
      </c>
      <c r="D1040" s="60" t="s">
        <v>3620</v>
      </c>
      <c r="E1040" s="66" t="s">
        <v>539</v>
      </c>
      <c r="F1040" s="66" t="s">
        <v>897</v>
      </c>
      <c r="G1040" s="75">
        <v>0</v>
      </c>
      <c r="H1040" s="75">
        <v>0</v>
      </c>
      <c r="I1040" s="66" t="s">
        <v>1</v>
      </c>
      <c r="J1040" s="66" t="s">
        <v>1598</v>
      </c>
      <c r="K1040" s="67" t="s">
        <v>4544</v>
      </c>
      <c r="L1040" s="68"/>
      <c r="M1040" s="64" t="s">
        <v>3620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4" t="s">
        <v>2489</v>
      </c>
      <c r="U1040" s="72" t="s">
        <v>2489</v>
      </c>
      <c r="V1040" s="72" t="s">
        <v>2489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4455</v>
      </c>
      <c r="D1041" s="60" t="s">
        <v>7</v>
      </c>
      <c r="E1041" s="66" t="s">
        <v>539</v>
      </c>
      <c r="F1041" s="66" t="s">
        <v>898</v>
      </c>
      <c r="G1041" s="75">
        <v>0</v>
      </c>
      <c r="H1041" s="75">
        <v>0</v>
      </c>
      <c r="I1041" s="66" t="s">
        <v>1</v>
      </c>
      <c r="J1041" s="66" t="s">
        <v>1598</v>
      </c>
      <c r="K1041" s="67" t="s">
        <v>4544</v>
      </c>
      <c r="L1041" s="68"/>
      <c r="M1041" s="64" t="s">
        <v>3880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4" t="s">
        <v>2489</v>
      </c>
      <c r="U1041" s="72" t="s">
        <v>2489</v>
      </c>
      <c r="V1041" s="72" t="s">
        <v>2489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4455</v>
      </c>
      <c r="D1042" s="60" t="s">
        <v>7</v>
      </c>
      <c r="E1042" s="66" t="s">
        <v>539</v>
      </c>
      <c r="F1042" s="66" t="s">
        <v>899</v>
      </c>
      <c r="G1042" s="75">
        <v>0</v>
      </c>
      <c r="H1042" s="75">
        <v>0</v>
      </c>
      <c r="I1042" s="66" t="s">
        <v>1</v>
      </c>
      <c r="J1042" s="66" t="s">
        <v>1598</v>
      </c>
      <c r="K1042" s="67" t="s">
        <v>4544</v>
      </c>
      <c r="L1042" s="68"/>
      <c r="M1042" s="64" t="s">
        <v>3881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4" t="s">
        <v>2489</v>
      </c>
      <c r="U1042" s="72" t="s">
        <v>2489</v>
      </c>
      <c r="V1042" s="72" t="s">
        <v>2489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4455</v>
      </c>
      <c r="D1043" s="60" t="s">
        <v>7</v>
      </c>
      <c r="E1043" s="66" t="s">
        <v>539</v>
      </c>
      <c r="F1043" s="66" t="s">
        <v>900</v>
      </c>
      <c r="G1043" s="75">
        <v>0</v>
      </c>
      <c r="H1043" s="75">
        <v>0</v>
      </c>
      <c r="I1043" s="66" t="s">
        <v>1</v>
      </c>
      <c r="J1043" s="66" t="s">
        <v>1598</v>
      </c>
      <c r="K1043" s="67" t="s">
        <v>4544</v>
      </c>
      <c r="L1043" s="68"/>
      <c r="M1043" s="64" t="s">
        <v>3882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4" t="s">
        <v>2489</v>
      </c>
      <c r="U1043" s="72" t="s">
        <v>2489</v>
      </c>
      <c r="V1043" s="72" t="s">
        <v>2489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4455</v>
      </c>
      <c r="D1044" s="60" t="s">
        <v>7</v>
      </c>
      <c r="E1044" s="66" t="s">
        <v>539</v>
      </c>
      <c r="F1044" s="66" t="s">
        <v>901</v>
      </c>
      <c r="G1044" s="75">
        <v>0</v>
      </c>
      <c r="H1044" s="75">
        <v>0</v>
      </c>
      <c r="I1044" s="66" t="s">
        <v>1</v>
      </c>
      <c r="J1044" s="66" t="s">
        <v>1598</v>
      </c>
      <c r="K1044" s="67" t="s">
        <v>4544</v>
      </c>
      <c r="L1044" s="68"/>
      <c r="M1044" s="64" t="s">
        <v>3883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4" t="s">
        <v>2489</v>
      </c>
      <c r="U1044" s="72" t="s">
        <v>2489</v>
      </c>
      <c r="V1044" s="72" t="s">
        <v>2489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4455</v>
      </c>
      <c r="D1045" s="60" t="s">
        <v>7</v>
      </c>
      <c r="E1045" s="66" t="s">
        <v>539</v>
      </c>
      <c r="F1045" s="66" t="s">
        <v>902</v>
      </c>
      <c r="G1045" s="75">
        <v>0</v>
      </c>
      <c r="H1045" s="75">
        <v>0</v>
      </c>
      <c r="I1045" s="66" t="s">
        <v>1</v>
      </c>
      <c r="J1045" s="66" t="s">
        <v>1598</v>
      </c>
      <c r="K1045" s="67" t="s">
        <v>4544</v>
      </c>
      <c r="L1045" s="68"/>
      <c r="M1045" s="64" t="s">
        <v>3884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4" t="s">
        <v>2489</v>
      </c>
      <c r="U1045" s="72" t="s">
        <v>2489</v>
      </c>
      <c r="V1045" s="72" t="s">
        <v>2489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4455</v>
      </c>
      <c r="D1046" s="60" t="s">
        <v>7</v>
      </c>
      <c r="E1046" s="66" t="s">
        <v>539</v>
      </c>
      <c r="F1046" s="66" t="s">
        <v>903</v>
      </c>
      <c r="G1046" s="75">
        <v>0</v>
      </c>
      <c r="H1046" s="75">
        <v>0</v>
      </c>
      <c r="I1046" s="66" t="s">
        <v>1</v>
      </c>
      <c r="J1046" s="66" t="s">
        <v>1598</v>
      </c>
      <c r="K1046" s="67" t="s">
        <v>4544</v>
      </c>
      <c r="L1046" s="68"/>
      <c r="M1046" s="64" t="s">
        <v>3885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4" t="s">
        <v>2489</v>
      </c>
      <c r="U1046" s="72" t="s">
        <v>2489</v>
      </c>
      <c r="V1046" s="72" t="s">
        <v>2489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4455</v>
      </c>
      <c r="D1047" s="60" t="s">
        <v>7</v>
      </c>
      <c r="E1047" s="66" t="s">
        <v>539</v>
      </c>
      <c r="F1047" s="66" t="s">
        <v>904</v>
      </c>
      <c r="G1047" s="75">
        <v>0</v>
      </c>
      <c r="H1047" s="75">
        <v>0</v>
      </c>
      <c r="I1047" s="66" t="s">
        <v>1</v>
      </c>
      <c r="J1047" s="66" t="s">
        <v>1598</v>
      </c>
      <c r="K1047" s="67" t="s">
        <v>4544</v>
      </c>
      <c r="L1047" s="68"/>
      <c r="M1047" s="64" t="s">
        <v>3886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4" t="s">
        <v>2489</v>
      </c>
      <c r="U1047" s="72" t="s">
        <v>2489</v>
      </c>
      <c r="V1047" s="72" t="s">
        <v>2489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4455</v>
      </c>
      <c r="D1048" s="60" t="s">
        <v>7</v>
      </c>
      <c r="E1048" s="66" t="s">
        <v>539</v>
      </c>
      <c r="F1048" s="66" t="s">
        <v>905</v>
      </c>
      <c r="G1048" s="75">
        <v>0</v>
      </c>
      <c r="H1048" s="75">
        <v>0</v>
      </c>
      <c r="I1048" s="66" t="s">
        <v>1</v>
      </c>
      <c r="J1048" s="66" t="s">
        <v>1598</v>
      </c>
      <c r="K1048" s="67" t="s">
        <v>4544</v>
      </c>
      <c r="L1048" s="68"/>
      <c r="M1048" s="64" t="s">
        <v>3887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4" t="s">
        <v>2489</v>
      </c>
      <c r="U1048" s="72" t="s">
        <v>2489</v>
      </c>
      <c r="V1048" s="72" t="s">
        <v>2489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4455</v>
      </c>
      <c r="D1049" s="60" t="s">
        <v>7</v>
      </c>
      <c r="E1049" s="66" t="s">
        <v>539</v>
      </c>
      <c r="F1049" s="66" t="s">
        <v>906</v>
      </c>
      <c r="G1049" s="75">
        <v>0</v>
      </c>
      <c r="H1049" s="75">
        <v>0</v>
      </c>
      <c r="I1049" s="66" t="s">
        <v>1</v>
      </c>
      <c r="J1049" s="66" t="s">
        <v>1598</v>
      </c>
      <c r="K1049" s="67" t="s">
        <v>4544</v>
      </c>
      <c r="L1049" s="68"/>
      <c r="M1049" s="64" t="s">
        <v>3888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4" t="s">
        <v>2489</v>
      </c>
      <c r="U1049" s="72" t="s">
        <v>2489</v>
      </c>
      <c r="V1049" s="72" t="s">
        <v>2489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4455</v>
      </c>
      <c r="D1050" s="60" t="s">
        <v>7</v>
      </c>
      <c r="E1050" s="66" t="s">
        <v>539</v>
      </c>
      <c r="F1050" s="66" t="s">
        <v>907</v>
      </c>
      <c r="G1050" s="75">
        <v>0</v>
      </c>
      <c r="H1050" s="75">
        <v>0</v>
      </c>
      <c r="I1050" s="66" t="s">
        <v>1</v>
      </c>
      <c r="J1050" s="66" t="s">
        <v>1598</v>
      </c>
      <c r="K1050" s="67" t="s">
        <v>4544</v>
      </c>
      <c r="L1050" s="68"/>
      <c r="M1050" s="64" t="s">
        <v>3889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4" t="s">
        <v>2489</v>
      </c>
      <c r="U1050" s="72" t="s">
        <v>2489</v>
      </c>
      <c r="V1050" s="72" t="s">
        <v>2489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4455</v>
      </c>
      <c r="D1051" s="60" t="s">
        <v>7</v>
      </c>
      <c r="E1051" s="66" t="s">
        <v>539</v>
      </c>
      <c r="F1051" s="66" t="s">
        <v>908</v>
      </c>
      <c r="G1051" s="75">
        <v>0</v>
      </c>
      <c r="H1051" s="75">
        <v>0</v>
      </c>
      <c r="I1051" s="66" t="s">
        <v>1</v>
      </c>
      <c r="J1051" s="66" t="s">
        <v>1598</v>
      </c>
      <c r="K1051" s="67" t="s">
        <v>4544</v>
      </c>
      <c r="L1051" s="68"/>
      <c r="M1051" s="64" t="s">
        <v>3890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4" t="s">
        <v>2489</v>
      </c>
      <c r="U1051" s="72" t="s">
        <v>2489</v>
      </c>
      <c r="V1051" s="72" t="s">
        <v>2489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4455</v>
      </c>
      <c r="D1052" s="60" t="s">
        <v>7</v>
      </c>
      <c r="E1052" s="66" t="s">
        <v>539</v>
      </c>
      <c r="F1052" s="66" t="s">
        <v>909</v>
      </c>
      <c r="G1052" s="75">
        <v>0</v>
      </c>
      <c r="H1052" s="75">
        <v>0</v>
      </c>
      <c r="I1052" s="66" t="s">
        <v>1</v>
      </c>
      <c r="J1052" s="66" t="s">
        <v>1598</v>
      </c>
      <c r="K1052" s="67" t="s">
        <v>4544</v>
      </c>
      <c r="L1052" s="68"/>
      <c r="M1052" s="64" t="s">
        <v>3891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4" t="s">
        <v>2489</v>
      </c>
      <c r="U1052" s="72" t="s">
        <v>2489</v>
      </c>
      <c r="V1052" s="72" t="s">
        <v>2489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4455</v>
      </c>
      <c r="D1053" s="60" t="s">
        <v>7</v>
      </c>
      <c r="E1053" s="66" t="s">
        <v>539</v>
      </c>
      <c r="F1053" s="66" t="s">
        <v>910</v>
      </c>
      <c r="G1053" s="75">
        <v>0</v>
      </c>
      <c r="H1053" s="75">
        <v>0</v>
      </c>
      <c r="I1053" s="66" t="s">
        <v>1</v>
      </c>
      <c r="J1053" s="66" t="s">
        <v>1598</v>
      </c>
      <c r="K1053" s="67" t="s">
        <v>4544</v>
      </c>
      <c r="L1053" s="68"/>
      <c r="M1053" s="64" t="s">
        <v>3892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4" t="s">
        <v>2489</v>
      </c>
      <c r="U1053" s="72" t="s">
        <v>2489</v>
      </c>
      <c r="V1053" s="72" t="s">
        <v>2489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4455</v>
      </c>
      <c r="D1054" s="60" t="s">
        <v>7</v>
      </c>
      <c r="E1054" s="66" t="s">
        <v>539</v>
      </c>
      <c r="F1054" s="66" t="s">
        <v>911</v>
      </c>
      <c r="G1054" s="70">
        <v>0</v>
      </c>
      <c r="H1054" s="70">
        <v>0</v>
      </c>
      <c r="I1054" s="66" t="s">
        <v>1</v>
      </c>
      <c r="J1054" s="66" t="s">
        <v>1598</v>
      </c>
      <c r="K1054" s="67" t="s">
        <v>4544</v>
      </c>
      <c r="L1054" s="68"/>
      <c r="M1054" s="64" t="s">
        <v>3893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4" t="s">
        <v>2489</v>
      </c>
      <c r="U1054" s="72" t="s">
        <v>2489</v>
      </c>
      <c r="V1054" s="72" t="s">
        <v>2489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4455</v>
      </c>
      <c r="D1055" s="60" t="s">
        <v>7</v>
      </c>
      <c r="E1055" s="66" t="s">
        <v>539</v>
      </c>
      <c r="F1055" s="66" t="s">
        <v>912</v>
      </c>
      <c r="G1055" s="75">
        <v>0</v>
      </c>
      <c r="H1055" s="75">
        <v>0</v>
      </c>
      <c r="I1055" s="66" t="s">
        <v>1</v>
      </c>
      <c r="J1055" s="66" t="s">
        <v>1598</v>
      </c>
      <c r="K1055" s="67" t="s">
        <v>4544</v>
      </c>
      <c r="L1055" s="68"/>
      <c r="M1055" s="64" t="s">
        <v>3894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4" t="s">
        <v>2489</v>
      </c>
      <c r="U1055" s="72" t="s">
        <v>2489</v>
      </c>
      <c r="V1055" s="72" t="s">
        <v>2489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4455</v>
      </c>
      <c r="D1056" s="60" t="s">
        <v>7</v>
      </c>
      <c r="E1056" s="66" t="s">
        <v>539</v>
      </c>
      <c r="F1056" s="66" t="s">
        <v>913</v>
      </c>
      <c r="G1056" s="75">
        <v>0</v>
      </c>
      <c r="H1056" s="75">
        <v>0</v>
      </c>
      <c r="I1056" s="66" t="s">
        <v>1</v>
      </c>
      <c r="J1056" s="66" t="s">
        <v>1598</v>
      </c>
      <c r="K1056" s="67" t="s">
        <v>4544</v>
      </c>
      <c r="L1056" s="68"/>
      <c r="M1056" s="64" t="s">
        <v>3895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4" t="s">
        <v>2489</v>
      </c>
      <c r="U1056" s="72" t="s">
        <v>2489</v>
      </c>
      <c r="V1056" s="72" t="s">
        <v>2489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4455</v>
      </c>
      <c r="D1057" s="60" t="s">
        <v>7</v>
      </c>
      <c r="E1057" s="66" t="s">
        <v>539</v>
      </c>
      <c r="F1057" s="66" t="s">
        <v>914</v>
      </c>
      <c r="G1057" s="75">
        <v>0</v>
      </c>
      <c r="H1057" s="75">
        <v>0</v>
      </c>
      <c r="I1057" s="66" t="s">
        <v>1</v>
      </c>
      <c r="J1057" s="66" t="s">
        <v>1598</v>
      </c>
      <c r="K1057" s="67" t="s">
        <v>4544</v>
      </c>
      <c r="L1057" s="68"/>
      <c r="M1057" s="64" t="s">
        <v>3896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4" t="s">
        <v>2489</v>
      </c>
      <c r="U1057" s="72" t="s">
        <v>2489</v>
      </c>
      <c r="V1057" s="72" t="s">
        <v>2489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4456</v>
      </c>
      <c r="D1058" s="60" t="s">
        <v>3621</v>
      </c>
      <c r="E1058" s="66" t="s">
        <v>539</v>
      </c>
      <c r="F1058" s="66" t="s">
        <v>915</v>
      </c>
      <c r="G1058" s="75">
        <v>0</v>
      </c>
      <c r="H1058" s="75">
        <v>0</v>
      </c>
      <c r="I1058" s="66" t="s">
        <v>1</v>
      </c>
      <c r="J1058" s="66" t="s">
        <v>1598</v>
      </c>
      <c r="K1058" s="67" t="s">
        <v>4544</v>
      </c>
      <c r="L1058" s="68"/>
      <c r="M1058" s="64" t="s">
        <v>3621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4" t="s">
        <v>2489</v>
      </c>
      <c r="U1058" s="72" t="s">
        <v>2489</v>
      </c>
      <c r="V1058" s="72" t="s">
        <v>2489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4456</v>
      </c>
      <c r="D1059" s="60" t="s">
        <v>3622</v>
      </c>
      <c r="E1059" s="66" t="s">
        <v>539</v>
      </c>
      <c r="F1059" s="66" t="s">
        <v>916</v>
      </c>
      <c r="G1059" s="75">
        <v>0</v>
      </c>
      <c r="H1059" s="75">
        <v>0</v>
      </c>
      <c r="I1059" s="66" t="s">
        <v>1</v>
      </c>
      <c r="J1059" s="66" t="s">
        <v>1598</v>
      </c>
      <c r="K1059" s="67" t="s">
        <v>4544</v>
      </c>
      <c r="L1059" s="68"/>
      <c r="M1059" s="64" t="s">
        <v>3622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4" t="s">
        <v>2489</v>
      </c>
      <c r="U1059" s="72" t="s">
        <v>2489</v>
      </c>
      <c r="V1059" s="72" t="s">
        <v>2489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4455</v>
      </c>
      <c r="D1060" s="60" t="s">
        <v>7</v>
      </c>
      <c r="E1060" s="66" t="s">
        <v>539</v>
      </c>
      <c r="F1060" s="66" t="s">
        <v>138</v>
      </c>
      <c r="G1060" s="75">
        <v>0</v>
      </c>
      <c r="H1060" s="75">
        <v>0</v>
      </c>
      <c r="I1060" s="66" t="s">
        <v>1</v>
      </c>
      <c r="J1060" s="66" t="s">
        <v>1598</v>
      </c>
      <c r="K1060" s="67" t="s">
        <v>4544</v>
      </c>
      <c r="L1060" s="68"/>
      <c r="M1060" s="64" t="s">
        <v>3897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4" t="s">
        <v>2489</v>
      </c>
      <c r="U1060" s="72" t="s">
        <v>2489</v>
      </c>
      <c r="V1060" s="72" t="s">
        <v>2489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4456</v>
      </c>
      <c r="D1061" s="60" t="s">
        <v>3623</v>
      </c>
      <c r="E1061" s="66" t="s">
        <v>539</v>
      </c>
      <c r="F1061" s="66" t="s">
        <v>143</v>
      </c>
      <c r="G1061" s="75">
        <v>0</v>
      </c>
      <c r="H1061" s="75">
        <v>0</v>
      </c>
      <c r="I1061" s="66" t="s">
        <v>1</v>
      </c>
      <c r="J1061" s="66" t="s">
        <v>1598</v>
      </c>
      <c r="K1061" s="67" t="s">
        <v>4544</v>
      </c>
      <c r="L1061" s="68"/>
      <c r="M1061" s="64" t="s">
        <v>3623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4" t="s">
        <v>2489</v>
      </c>
      <c r="U1061" s="72" t="s">
        <v>2489</v>
      </c>
      <c r="V1061" s="72" t="s">
        <v>2489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4455</v>
      </c>
      <c r="D1062" s="60" t="s">
        <v>7</v>
      </c>
      <c r="E1062" s="66" t="s">
        <v>539</v>
      </c>
      <c r="F1062" s="66" t="s">
        <v>917</v>
      </c>
      <c r="G1062" s="75">
        <v>0</v>
      </c>
      <c r="H1062" s="75">
        <v>0</v>
      </c>
      <c r="I1062" s="66" t="s">
        <v>1</v>
      </c>
      <c r="J1062" s="66" t="s">
        <v>1598</v>
      </c>
      <c r="K1062" s="67" t="s">
        <v>4544</v>
      </c>
      <c r="L1062" s="68"/>
      <c r="M1062" s="64" t="s">
        <v>3898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4" t="s">
        <v>2489</v>
      </c>
      <c r="U1062" s="72" t="s">
        <v>2489</v>
      </c>
      <c r="V1062" s="72" t="s">
        <v>2489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4455</v>
      </c>
      <c r="D1063" s="60" t="s">
        <v>7</v>
      </c>
      <c r="E1063" s="66" t="s">
        <v>539</v>
      </c>
      <c r="F1063" s="66" t="s">
        <v>918</v>
      </c>
      <c r="G1063" s="75">
        <v>0</v>
      </c>
      <c r="H1063" s="75">
        <v>0</v>
      </c>
      <c r="I1063" s="66" t="s">
        <v>1</v>
      </c>
      <c r="J1063" s="66" t="s">
        <v>1598</v>
      </c>
      <c r="K1063" s="67" t="s">
        <v>4544</v>
      </c>
      <c r="L1063" s="68"/>
      <c r="M1063" s="64" t="s">
        <v>3899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4" t="s">
        <v>2489</v>
      </c>
      <c r="U1063" s="72" t="s">
        <v>2489</v>
      </c>
      <c r="V1063" s="72" t="s">
        <v>2489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4456</v>
      </c>
      <c r="D1064" s="60" t="s">
        <v>3624</v>
      </c>
      <c r="E1064" s="66" t="s">
        <v>539</v>
      </c>
      <c r="F1064" s="66" t="s">
        <v>919</v>
      </c>
      <c r="G1064" s="75">
        <v>0</v>
      </c>
      <c r="H1064" s="75">
        <v>0</v>
      </c>
      <c r="I1064" s="66" t="s">
        <v>1</v>
      </c>
      <c r="J1064" s="66" t="s">
        <v>1598</v>
      </c>
      <c r="K1064" s="67" t="s">
        <v>4544</v>
      </c>
      <c r="L1064" s="68"/>
      <c r="M1064" s="64" t="s">
        <v>3624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4" t="s">
        <v>2489</v>
      </c>
      <c r="U1064" s="72" t="s">
        <v>2489</v>
      </c>
      <c r="V1064" s="72" t="s">
        <v>2489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4456</v>
      </c>
      <c r="D1065" s="60" t="s">
        <v>3625</v>
      </c>
      <c r="E1065" s="66" t="s">
        <v>539</v>
      </c>
      <c r="F1065" s="66" t="s">
        <v>920</v>
      </c>
      <c r="G1065" s="75">
        <v>0</v>
      </c>
      <c r="H1065" s="75">
        <v>0</v>
      </c>
      <c r="I1065" s="66" t="s">
        <v>1</v>
      </c>
      <c r="J1065" s="66" t="s">
        <v>1598</v>
      </c>
      <c r="K1065" s="67" t="s">
        <v>4544</v>
      </c>
      <c r="L1065" s="68"/>
      <c r="M1065" s="64" t="s">
        <v>3625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4" t="s">
        <v>2489</v>
      </c>
      <c r="U1065" s="72" t="s">
        <v>2489</v>
      </c>
      <c r="V1065" s="72" t="s">
        <v>2489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4456</v>
      </c>
      <c r="D1066" s="60" t="s">
        <v>3626</v>
      </c>
      <c r="E1066" s="66" t="s">
        <v>539</v>
      </c>
      <c r="F1066" s="66" t="s">
        <v>921</v>
      </c>
      <c r="G1066" s="75">
        <v>0</v>
      </c>
      <c r="H1066" s="75">
        <v>0</v>
      </c>
      <c r="I1066" s="66" t="s">
        <v>1</v>
      </c>
      <c r="J1066" s="66" t="s">
        <v>1598</v>
      </c>
      <c r="K1066" s="67" t="s">
        <v>4544</v>
      </c>
      <c r="L1066" s="68"/>
      <c r="M1066" s="64" t="s">
        <v>3626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4" t="s">
        <v>2489</v>
      </c>
      <c r="U1066" s="72" t="s">
        <v>2489</v>
      </c>
      <c r="V1066" s="72" t="s">
        <v>2489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4455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28</v>
      </c>
      <c r="J1067" s="117" t="s">
        <v>1598</v>
      </c>
      <c r="K1067" s="118" t="s">
        <v>4544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189</v>
      </c>
      <c r="T1067" s="113" t="s">
        <v>2489</v>
      </c>
      <c r="U1067" s="120" t="s">
        <v>2489</v>
      </c>
      <c r="V1067" s="120" t="s">
        <v>2489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4456</v>
      </c>
      <c r="D1068" s="60" t="s">
        <v>3627</v>
      </c>
      <c r="E1068" s="66" t="s">
        <v>539</v>
      </c>
      <c r="F1068" s="66" t="s">
        <v>922</v>
      </c>
      <c r="G1068" s="70">
        <v>0</v>
      </c>
      <c r="H1068" s="70">
        <v>0</v>
      </c>
      <c r="I1068" s="66" t="s">
        <v>1</v>
      </c>
      <c r="J1068" s="66" t="s">
        <v>1598</v>
      </c>
      <c r="K1068" s="67" t="s">
        <v>4544</v>
      </c>
      <c r="L1068" s="68"/>
      <c r="M1068" s="64" t="s">
        <v>3627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4" t="s">
        <v>2489</v>
      </c>
      <c r="U1068" s="72" t="s">
        <v>2489</v>
      </c>
      <c r="V1068" s="72" t="s">
        <v>2489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4456</v>
      </c>
      <c r="D1069" s="60" t="s">
        <v>3628</v>
      </c>
      <c r="E1069" s="66" t="s">
        <v>539</v>
      </c>
      <c r="F1069" s="66" t="s">
        <v>923</v>
      </c>
      <c r="G1069" s="75">
        <v>0</v>
      </c>
      <c r="H1069" s="75">
        <v>0</v>
      </c>
      <c r="I1069" s="66" t="s">
        <v>1</v>
      </c>
      <c r="J1069" s="66" t="s">
        <v>1598</v>
      </c>
      <c r="K1069" s="67" t="s">
        <v>4544</v>
      </c>
      <c r="L1069" s="68"/>
      <c r="M1069" s="64" t="s">
        <v>3628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4" t="s">
        <v>2489</v>
      </c>
      <c r="U1069" s="72" t="s">
        <v>2489</v>
      </c>
      <c r="V1069" s="72" t="s">
        <v>2489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4455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28</v>
      </c>
      <c r="J1070" s="117" t="s">
        <v>1598</v>
      </c>
      <c r="K1070" s="118" t="s">
        <v>4544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189</v>
      </c>
      <c r="T1070" s="113" t="s">
        <v>2489</v>
      </c>
      <c r="U1070" s="120" t="s">
        <v>2489</v>
      </c>
      <c r="V1070" s="120" t="s">
        <v>2489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4456</v>
      </c>
      <c r="D1071" s="60" t="s">
        <v>3629</v>
      </c>
      <c r="E1071" s="66" t="s">
        <v>539</v>
      </c>
      <c r="F1071" s="66" t="s">
        <v>924</v>
      </c>
      <c r="G1071" s="70">
        <v>0</v>
      </c>
      <c r="H1071" s="70">
        <v>0</v>
      </c>
      <c r="I1071" s="66" t="s">
        <v>1</v>
      </c>
      <c r="J1071" s="66" t="s">
        <v>1598</v>
      </c>
      <c r="K1071" s="67" t="s">
        <v>4544</v>
      </c>
      <c r="L1071" s="68"/>
      <c r="M1071" s="64" t="s">
        <v>3629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4" t="s">
        <v>2489</v>
      </c>
      <c r="U1071" s="72" t="s">
        <v>2489</v>
      </c>
      <c r="V1071" s="72" t="s">
        <v>2489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4455</v>
      </c>
      <c r="D1072" s="60" t="s">
        <v>7</v>
      </c>
      <c r="E1072" s="66" t="s">
        <v>539</v>
      </c>
      <c r="F1072" s="66" t="s">
        <v>925</v>
      </c>
      <c r="G1072" s="75">
        <v>0</v>
      </c>
      <c r="H1072" s="75">
        <v>0</v>
      </c>
      <c r="I1072" s="66" t="s">
        <v>1</v>
      </c>
      <c r="J1072" s="66" t="s">
        <v>1598</v>
      </c>
      <c r="K1072" s="67" t="s">
        <v>4544</v>
      </c>
      <c r="L1072" s="68"/>
      <c r="M1072" s="64" t="s">
        <v>3900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4" t="s">
        <v>2489</v>
      </c>
      <c r="U1072" s="72" t="s">
        <v>2489</v>
      </c>
      <c r="V1072" s="72" t="s">
        <v>2489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4455</v>
      </c>
      <c r="D1073" s="60" t="s">
        <v>7</v>
      </c>
      <c r="E1073" s="66" t="s">
        <v>539</v>
      </c>
      <c r="F1073" s="66" t="s">
        <v>926</v>
      </c>
      <c r="G1073" s="75">
        <v>0</v>
      </c>
      <c r="H1073" s="75">
        <v>0</v>
      </c>
      <c r="I1073" s="66" t="s">
        <v>1</v>
      </c>
      <c r="J1073" s="66" t="s">
        <v>1598</v>
      </c>
      <c r="K1073" s="67" t="s">
        <v>4544</v>
      </c>
      <c r="L1073" s="68"/>
      <c r="M1073" s="64" t="s">
        <v>3901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4" t="s">
        <v>2489</v>
      </c>
      <c r="U1073" s="72" t="s">
        <v>2489</v>
      </c>
      <c r="V1073" s="72" t="s">
        <v>2489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4455</v>
      </c>
      <c r="D1074" s="60" t="s">
        <v>7</v>
      </c>
      <c r="E1074" s="66" t="s">
        <v>539</v>
      </c>
      <c r="F1074" s="66" t="s">
        <v>927</v>
      </c>
      <c r="G1074" s="75">
        <v>0</v>
      </c>
      <c r="H1074" s="75">
        <v>0</v>
      </c>
      <c r="I1074" s="66" t="s">
        <v>1</v>
      </c>
      <c r="J1074" s="66" t="s">
        <v>1598</v>
      </c>
      <c r="K1074" s="67" t="s">
        <v>4544</v>
      </c>
      <c r="L1074" s="68"/>
      <c r="M1074" s="64" t="s">
        <v>3902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4455</v>
      </c>
      <c r="D1075" s="60" t="s">
        <v>7</v>
      </c>
      <c r="E1075" s="66" t="s">
        <v>539</v>
      </c>
      <c r="F1075" s="66" t="s">
        <v>928</v>
      </c>
      <c r="G1075" s="75">
        <v>0</v>
      </c>
      <c r="H1075" s="75">
        <v>0</v>
      </c>
      <c r="I1075" s="66" t="s">
        <v>1</v>
      </c>
      <c r="J1075" s="66" t="s">
        <v>1598</v>
      </c>
      <c r="K1075" s="67" t="s">
        <v>4544</v>
      </c>
      <c r="L1075" s="68"/>
      <c r="M1075" s="64" t="s">
        <v>3903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4455</v>
      </c>
      <c r="D1076" s="60" t="s">
        <v>7</v>
      </c>
      <c r="E1076" s="66" t="s">
        <v>539</v>
      </c>
      <c r="F1076" s="66" t="s">
        <v>929</v>
      </c>
      <c r="G1076" s="75">
        <v>0</v>
      </c>
      <c r="H1076" s="75">
        <v>0</v>
      </c>
      <c r="I1076" s="66" t="s">
        <v>1</v>
      </c>
      <c r="J1076" s="66" t="s">
        <v>1598</v>
      </c>
      <c r="K1076" s="67" t="s">
        <v>4544</v>
      </c>
      <c r="L1076" s="68"/>
      <c r="M1076" s="64" t="s">
        <v>3904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4" t="s">
        <v>2489</v>
      </c>
      <c r="U1076" s="72" t="s">
        <v>2489</v>
      </c>
      <c r="V1076" s="72" t="s">
        <v>2489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4455</v>
      </c>
      <c r="D1077" s="60" t="s">
        <v>7</v>
      </c>
      <c r="E1077" s="66" t="s">
        <v>539</v>
      </c>
      <c r="F1077" s="66" t="s">
        <v>930</v>
      </c>
      <c r="G1077" s="75">
        <v>0</v>
      </c>
      <c r="H1077" s="75">
        <v>0</v>
      </c>
      <c r="I1077" s="66" t="s">
        <v>1</v>
      </c>
      <c r="J1077" s="66" t="s">
        <v>1598</v>
      </c>
      <c r="K1077" s="67" t="s">
        <v>4544</v>
      </c>
      <c r="L1077" s="68"/>
      <c r="M1077" s="64" t="s">
        <v>3905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4455</v>
      </c>
      <c r="D1078" s="60" t="s">
        <v>7</v>
      </c>
      <c r="E1078" s="66" t="s">
        <v>539</v>
      </c>
      <c r="F1078" s="66" t="s">
        <v>931</v>
      </c>
      <c r="G1078" s="75">
        <v>0</v>
      </c>
      <c r="H1078" s="75">
        <v>0</v>
      </c>
      <c r="I1078" s="66" t="s">
        <v>1</v>
      </c>
      <c r="J1078" s="66" t="s">
        <v>1598</v>
      </c>
      <c r="K1078" s="67" t="s">
        <v>4544</v>
      </c>
      <c r="L1078" s="68"/>
      <c r="M1078" s="64" t="s">
        <v>3906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4" t="s">
        <v>2489</v>
      </c>
      <c r="U1078" s="72" t="s">
        <v>2489</v>
      </c>
      <c r="V1078" s="72" t="s">
        <v>2489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4455</v>
      </c>
      <c r="D1079" s="60" t="s">
        <v>7</v>
      </c>
      <c r="E1079" s="66" t="s">
        <v>539</v>
      </c>
      <c r="F1079" s="66" t="s">
        <v>932</v>
      </c>
      <c r="G1079" s="75">
        <v>0</v>
      </c>
      <c r="H1079" s="75">
        <v>0</v>
      </c>
      <c r="I1079" s="66" t="s">
        <v>1</v>
      </c>
      <c r="J1079" s="66" t="s">
        <v>1598</v>
      </c>
      <c r="K1079" s="67" t="s">
        <v>4544</v>
      </c>
      <c r="L1079" s="68"/>
      <c r="M1079" s="64" t="s">
        <v>3907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4" t="s">
        <v>2489</v>
      </c>
      <c r="U1079" s="72" t="s">
        <v>2489</v>
      </c>
      <c r="V1079" s="72" t="s">
        <v>2489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4455</v>
      </c>
      <c r="D1080" s="60" t="s">
        <v>7</v>
      </c>
      <c r="E1080" s="66" t="s">
        <v>539</v>
      </c>
      <c r="F1080" s="66" t="s">
        <v>933</v>
      </c>
      <c r="G1080" s="75">
        <v>0</v>
      </c>
      <c r="H1080" s="75">
        <v>0</v>
      </c>
      <c r="I1080" s="66" t="s">
        <v>1</v>
      </c>
      <c r="J1080" s="66" t="s">
        <v>1598</v>
      </c>
      <c r="K1080" s="67" t="s">
        <v>4544</v>
      </c>
      <c r="L1080" s="68"/>
      <c r="M1080" s="64" t="s">
        <v>3908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4" t="s">
        <v>2489</v>
      </c>
      <c r="U1080" s="72" t="s">
        <v>2489</v>
      </c>
      <c r="V1080" s="72" t="s">
        <v>2489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4455</v>
      </c>
      <c r="D1081" s="60" t="s">
        <v>7</v>
      </c>
      <c r="E1081" s="66" t="s">
        <v>539</v>
      </c>
      <c r="F1081" s="66" t="s">
        <v>934</v>
      </c>
      <c r="G1081" s="75">
        <v>0</v>
      </c>
      <c r="H1081" s="75">
        <v>0</v>
      </c>
      <c r="I1081" s="66" t="s">
        <v>1</v>
      </c>
      <c r="J1081" s="66" t="s">
        <v>1598</v>
      </c>
      <c r="K1081" s="67" t="s">
        <v>4544</v>
      </c>
      <c r="L1081" s="68"/>
      <c r="M1081" s="64" t="s">
        <v>3909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4" t="s">
        <v>2489</v>
      </c>
      <c r="U1081" s="72" t="s">
        <v>2489</v>
      </c>
      <c r="V1081" s="72" t="s">
        <v>2489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4455</v>
      </c>
      <c r="D1082" s="60" t="s">
        <v>7</v>
      </c>
      <c r="E1082" s="66" t="s">
        <v>539</v>
      </c>
      <c r="F1082" s="66" t="s">
        <v>935</v>
      </c>
      <c r="G1082" s="75">
        <v>0</v>
      </c>
      <c r="H1082" s="75">
        <v>0</v>
      </c>
      <c r="I1082" s="66" t="s">
        <v>1</v>
      </c>
      <c r="J1082" s="66" t="s">
        <v>1598</v>
      </c>
      <c r="K1082" s="67" t="s">
        <v>4544</v>
      </c>
      <c r="L1082" s="68"/>
      <c r="M1082" s="64" t="s">
        <v>3910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4" t="s">
        <v>2489</v>
      </c>
      <c r="U1082" s="72" t="s">
        <v>2489</v>
      </c>
      <c r="V1082" s="72" t="s">
        <v>2489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4456</v>
      </c>
      <c r="D1083" s="60" t="s">
        <v>3630</v>
      </c>
      <c r="E1083" s="66" t="s">
        <v>539</v>
      </c>
      <c r="F1083" s="66" t="s">
        <v>936</v>
      </c>
      <c r="G1083" s="75">
        <v>0</v>
      </c>
      <c r="H1083" s="75">
        <v>0</v>
      </c>
      <c r="I1083" s="66" t="s">
        <v>1</v>
      </c>
      <c r="J1083" s="66" t="s">
        <v>1598</v>
      </c>
      <c r="K1083" s="67" t="s">
        <v>4544</v>
      </c>
      <c r="L1083" s="68"/>
      <c r="M1083" s="64" t="s">
        <v>3630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4" t="s">
        <v>2489</v>
      </c>
      <c r="U1083" s="72" t="s">
        <v>2489</v>
      </c>
      <c r="V1083" s="72" t="s">
        <v>2489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4455</v>
      </c>
      <c r="D1084" s="60" t="s">
        <v>7</v>
      </c>
      <c r="E1084" s="66" t="s">
        <v>539</v>
      </c>
      <c r="F1084" s="66" t="s">
        <v>937</v>
      </c>
      <c r="G1084" s="75">
        <v>0</v>
      </c>
      <c r="H1084" s="75">
        <v>0</v>
      </c>
      <c r="I1084" s="66" t="s">
        <v>1</v>
      </c>
      <c r="J1084" s="66" t="s">
        <v>1598</v>
      </c>
      <c r="K1084" s="67" t="s">
        <v>4544</v>
      </c>
      <c r="L1084" s="68"/>
      <c r="M1084" s="64" t="s">
        <v>3911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4" t="s">
        <v>2489</v>
      </c>
      <c r="U1084" s="72" t="s">
        <v>2489</v>
      </c>
      <c r="V1084" s="72" t="s">
        <v>2489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4455</v>
      </c>
      <c r="D1085" s="60" t="s">
        <v>7</v>
      </c>
      <c r="E1085" s="66" t="s">
        <v>539</v>
      </c>
      <c r="F1085" s="66" t="s">
        <v>938</v>
      </c>
      <c r="G1085" s="75">
        <v>0</v>
      </c>
      <c r="H1085" s="75">
        <v>0</v>
      </c>
      <c r="I1085" s="66" t="s">
        <v>1</v>
      </c>
      <c r="J1085" s="66" t="s">
        <v>1598</v>
      </c>
      <c r="K1085" s="67" t="s">
        <v>4544</v>
      </c>
      <c r="L1085" s="68"/>
      <c r="M1085" s="64" t="s">
        <v>3912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4" t="s">
        <v>2489</v>
      </c>
      <c r="U1085" s="72" t="s">
        <v>2489</v>
      </c>
      <c r="V1085" s="72" t="s">
        <v>2489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4455</v>
      </c>
      <c r="D1086" s="60" t="s">
        <v>7</v>
      </c>
      <c r="E1086" s="66" t="s">
        <v>539</v>
      </c>
      <c r="F1086" s="66" t="s">
        <v>939</v>
      </c>
      <c r="G1086" s="75">
        <v>0</v>
      </c>
      <c r="H1086" s="75">
        <v>0</v>
      </c>
      <c r="I1086" s="66" t="s">
        <v>1</v>
      </c>
      <c r="J1086" s="66" t="s">
        <v>1598</v>
      </c>
      <c r="K1086" s="67" t="s">
        <v>4544</v>
      </c>
      <c r="L1086" s="68"/>
      <c r="M1086" s="64" t="s">
        <v>3913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4" t="s">
        <v>2489</v>
      </c>
      <c r="U1086" s="72" t="s">
        <v>2489</v>
      </c>
      <c r="V1086" s="72" t="s">
        <v>2489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4455</v>
      </c>
      <c r="D1087" s="60" t="s">
        <v>7</v>
      </c>
      <c r="E1087" s="66" t="s">
        <v>539</v>
      </c>
      <c r="F1087" s="66" t="s">
        <v>940</v>
      </c>
      <c r="G1087" s="75">
        <v>0</v>
      </c>
      <c r="H1087" s="75">
        <v>0</v>
      </c>
      <c r="I1087" s="66" t="s">
        <v>1</v>
      </c>
      <c r="J1087" s="66" t="s">
        <v>1598</v>
      </c>
      <c r="K1087" s="67" t="s">
        <v>4544</v>
      </c>
      <c r="L1087" s="68"/>
      <c r="M1087" s="64" t="s">
        <v>3914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4" t="s">
        <v>2489</v>
      </c>
      <c r="U1087" s="72" t="s">
        <v>2489</v>
      </c>
      <c r="V1087" s="72" t="s">
        <v>2489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4455</v>
      </c>
      <c r="D1088" s="60" t="s">
        <v>7</v>
      </c>
      <c r="E1088" s="66" t="s">
        <v>539</v>
      </c>
      <c r="F1088" s="66" t="s">
        <v>941</v>
      </c>
      <c r="G1088" s="75">
        <v>0</v>
      </c>
      <c r="H1088" s="75">
        <v>0</v>
      </c>
      <c r="I1088" s="66" t="s">
        <v>1</v>
      </c>
      <c r="J1088" s="66" t="s">
        <v>1598</v>
      </c>
      <c r="K1088" s="67" t="s">
        <v>4544</v>
      </c>
      <c r="L1088" s="68"/>
      <c r="M1088" s="64" t="s">
        <v>3915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4" t="s">
        <v>2489</v>
      </c>
      <c r="U1088" s="72" t="s">
        <v>2489</v>
      </c>
      <c r="V1088" s="72" t="s">
        <v>2489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4455</v>
      </c>
      <c r="D1089" s="60" t="s">
        <v>7</v>
      </c>
      <c r="E1089" s="66" t="s">
        <v>539</v>
      </c>
      <c r="F1089" s="66" t="s">
        <v>942</v>
      </c>
      <c r="G1089" s="75">
        <v>0</v>
      </c>
      <c r="H1089" s="75">
        <v>0</v>
      </c>
      <c r="I1089" s="66" t="s">
        <v>1</v>
      </c>
      <c r="J1089" s="66" t="s">
        <v>1598</v>
      </c>
      <c r="K1089" s="67" t="s">
        <v>4544</v>
      </c>
      <c r="L1089" s="68"/>
      <c r="M1089" s="64" t="s">
        <v>3916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4" t="s">
        <v>2489</v>
      </c>
      <c r="U1089" s="72" t="s">
        <v>2489</v>
      </c>
      <c r="V1089" s="72" t="s">
        <v>2489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4455</v>
      </c>
      <c r="D1090" s="60" t="s">
        <v>7</v>
      </c>
      <c r="E1090" s="66" t="s">
        <v>539</v>
      </c>
      <c r="F1090" s="66" t="s">
        <v>943</v>
      </c>
      <c r="G1090" s="75">
        <v>0</v>
      </c>
      <c r="H1090" s="75">
        <v>0</v>
      </c>
      <c r="I1090" s="66" t="s">
        <v>1</v>
      </c>
      <c r="J1090" s="66" t="s">
        <v>1598</v>
      </c>
      <c r="K1090" s="67" t="s">
        <v>4544</v>
      </c>
      <c r="L1090" s="68"/>
      <c r="M1090" s="64" t="s">
        <v>3917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4" t="s">
        <v>2489</v>
      </c>
      <c r="U1090" s="72" t="s">
        <v>2489</v>
      </c>
      <c r="V1090" s="72" t="s">
        <v>2489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4455</v>
      </c>
      <c r="D1091" s="60" t="s">
        <v>7</v>
      </c>
      <c r="E1091" s="66" t="s">
        <v>539</v>
      </c>
      <c r="F1091" s="66" t="s">
        <v>944</v>
      </c>
      <c r="G1091" s="75">
        <v>0</v>
      </c>
      <c r="H1091" s="75">
        <v>0</v>
      </c>
      <c r="I1091" s="66" t="s">
        <v>1</v>
      </c>
      <c r="J1091" s="66" t="s">
        <v>1598</v>
      </c>
      <c r="K1091" s="67" t="s">
        <v>4544</v>
      </c>
      <c r="L1091" s="68"/>
      <c r="M1091" s="64" t="s">
        <v>3918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4" t="s">
        <v>2489</v>
      </c>
      <c r="U1091" s="72" t="s">
        <v>2489</v>
      </c>
      <c r="V1091" s="72" t="s">
        <v>2489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4455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28</v>
      </c>
      <c r="J1092" s="117" t="s">
        <v>1598</v>
      </c>
      <c r="K1092" s="118" t="s">
        <v>4544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189</v>
      </c>
      <c r="T1092" s="113" t="s">
        <v>2489</v>
      </c>
      <c r="U1092" s="120" t="s">
        <v>2489</v>
      </c>
      <c r="V1092" s="120" t="s">
        <v>2489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4455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28</v>
      </c>
      <c r="J1093" s="117" t="s">
        <v>1598</v>
      </c>
      <c r="K1093" s="118" t="s">
        <v>4544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189</v>
      </c>
      <c r="T1093" s="113" t="s">
        <v>2489</v>
      </c>
      <c r="U1093" s="120" t="s">
        <v>2489</v>
      </c>
      <c r="V1093" s="120" t="s">
        <v>2489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4455</v>
      </c>
      <c r="D1094" s="60" t="s">
        <v>7</v>
      </c>
      <c r="E1094" s="66" t="s">
        <v>539</v>
      </c>
      <c r="F1094" s="66" t="s">
        <v>945</v>
      </c>
      <c r="G1094" s="70">
        <v>0</v>
      </c>
      <c r="H1094" s="70">
        <v>0</v>
      </c>
      <c r="I1094" s="66" t="s">
        <v>1</v>
      </c>
      <c r="J1094" s="66" t="s">
        <v>1598</v>
      </c>
      <c r="K1094" s="67" t="s">
        <v>4544</v>
      </c>
      <c r="L1094" s="68"/>
      <c r="M1094" s="64" t="s">
        <v>3919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4" t="s">
        <v>2489</v>
      </c>
      <c r="U1094" s="72" t="s">
        <v>2489</v>
      </c>
      <c r="V1094" s="72" t="s">
        <v>2489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4455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28</v>
      </c>
      <c r="J1095" s="117" t="s">
        <v>1598</v>
      </c>
      <c r="K1095" s="118" t="s">
        <v>4544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189</v>
      </c>
      <c r="T1095" s="113" t="s">
        <v>2489</v>
      </c>
      <c r="U1095" s="120" t="s">
        <v>2489</v>
      </c>
      <c r="V1095" s="120" t="s">
        <v>2489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4455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28</v>
      </c>
      <c r="J1096" s="117" t="s">
        <v>1598</v>
      </c>
      <c r="K1096" s="118" t="s">
        <v>4544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189</v>
      </c>
      <c r="T1096" s="113" t="s">
        <v>2489</v>
      </c>
      <c r="U1096" s="120" t="s">
        <v>2489</v>
      </c>
      <c r="V1096" s="120" t="s">
        <v>2489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4455</v>
      </c>
      <c r="D1097" s="60" t="s">
        <v>7</v>
      </c>
      <c r="E1097" s="66" t="s">
        <v>539</v>
      </c>
      <c r="F1097" s="66" t="s">
        <v>946</v>
      </c>
      <c r="G1097" s="70">
        <v>0</v>
      </c>
      <c r="H1097" s="70">
        <v>0</v>
      </c>
      <c r="I1097" s="66" t="s">
        <v>1</v>
      </c>
      <c r="J1097" s="66" t="s">
        <v>1598</v>
      </c>
      <c r="K1097" s="67" t="s">
        <v>4544</v>
      </c>
      <c r="L1097" s="68"/>
      <c r="M1097" s="64" t="s">
        <v>3920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4" t="s">
        <v>2489</v>
      </c>
      <c r="U1097" s="72" t="s">
        <v>2489</v>
      </c>
      <c r="V1097" s="72" t="s">
        <v>2489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4456</v>
      </c>
      <c r="D1098" s="60" t="s">
        <v>3631</v>
      </c>
      <c r="E1098" s="66" t="s">
        <v>539</v>
      </c>
      <c r="F1098" s="66" t="s">
        <v>947</v>
      </c>
      <c r="G1098" s="75">
        <v>0</v>
      </c>
      <c r="H1098" s="75">
        <v>0</v>
      </c>
      <c r="I1098" s="66" t="s">
        <v>1</v>
      </c>
      <c r="J1098" s="66" t="s">
        <v>1598</v>
      </c>
      <c r="K1098" s="67" t="s">
        <v>4544</v>
      </c>
      <c r="L1098" s="68"/>
      <c r="M1098" s="64" t="s">
        <v>3631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4" t="s">
        <v>2489</v>
      </c>
      <c r="U1098" s="72" t="s">
        <v>2489</v>
      </c>
      <c r="V1098" s="72" t="s">
        <v>2489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4456</v>
      </c>
      <c r="D1099" s="60" t="s">
        <v>3632</v>
      </c>
      <c r="E1099" s="66" t="s">
        <v>539</v>
      </c>
      <c r="F1099" s="66" t="s">
        <v>948</v>
      </c>
      <c r="G1099" s="75">
        <v>0</v>
      </c>
      <c r="H1099" s="75">
        <v>0</v>
      </c>
      <c r="I1099" s="66" t="s">
        <v>1</v>
      </c>
      <c r="J1099" s="66" t="s">
        <v>1598</v>
      </c>
      <c r="K1099" s="67" t="s">
        <v>4544</v>
      </c>
      <c r="L1099" s="68"/>
      <c r="M1099" s="64" t="s">
        <v>3632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4" t="s">
        <v>2489</v>
      </c>
      <c r="U1099" s="72" t="s">
        <v>2489</v>
      </c>
      <c r="V1099" s="72" t="s">
        <v>2489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4456</v>
      </c>
      <c r="D1100" s="60" t="s">
        <v>3633</v>
      </c>
      <c r="E1100" s="66" t="s">
        <v>539</v>
      </c>
      <c r="F1100" s="66" t="s">
        <v>949</v>
      </c>
      <c r="G1100" s="75">
        <v>0</v>
      </c>
      <c r="H1100" s="75">
        <v>0</v>
      </c>
      <c r="I1100" s="66" t="s">
        <v>1</v>
      </c>
      <c r="J1100" s="66" t="s">
        <v>1598</v>
      </c>
      <c r="K1100" s="67" t="s">
        <v>4544</v>
      </c>
      <c r="L1100" s="68"/>
      <c r="M1100" s="64" t="s">
        <v>3633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4" t="s">
        <v>2489</v>
      </c>
      <c r="U1100" s="72" t="s">
        <v>2489</v>
      </c>
      <c r="V1100" s="72" t="s">
        <v>2489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4456</v>
      </c>
      <c r="D1101" s="60" t="s">
        <v>3634</v>
      </c>
      <c r="E1101" s="66" t="s">
        <v>539</v>
      </c>
      <c r="F1101" s="66" t="s">
        <v>950</v>
      </c>
      <c r="G1101" s="75">
        <v>0</v>
      </c>
      <c r="H1101" s="75">
        <v>0</v>
      </c>
      <c r="I1101" s="66" t="s">
        <v>1</v>
      </c>
      <c r="J1101" s="66" t="s">
        <v>1598</v>
      </c>
      <c r="K1101" s="67" t="s">
        <v>4544</v>
      </c>
      <c r="L1101" s="68"/>
      <c r="M1101" s="64" t="s">
        <v>3634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4" t="s">
        <v>2489</v>
      </c>
      <c r="U1101" s="72" t="s">
        <v>2489</v>
      </c>
      <c r="V1101" s="72" t="s">
        <v>2489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4455</v>
      </c>
      <c r="D1102" s="60" t="s">
        <v>7</v>
      </c>
      <c r="E1102" s="66" t="s">
        <v>539</v>
      </c>
      <c r="F1102" s="66" t="s">
        <v>951</v>
      </c>
      <c r="G1102" s="75">
        <v>0</v>
      </c>
      <c r="H1102" s="75">
        <v>0</v>
      </c>
      <c r="I1102" s="66" t="s">
        <v>1</v>
      </c>
      <c r="J1102" s="66" t="s">
        <v>1598</v>
      </c>
      <c r="K1102" s="67" t="s">
        <v>4544</v>
      </c>
      <c r="L1102" s="68"/>
      <c r="M1102" s="64" t="s">
        <v>3921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4" t="s">
        <v>2489</v>
      </c>
      <c r="U1102" s="72" t="s">
        <v>2489</v>
      </c>
      <c r="V1102" s="72" t="s">
        <v>2489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4456</v>
      </c>
      <c r="D1103" s="60" t="s">
        <v>3635</v>
      </c>
      <c r="E1103" s="66" t="s">
        <v>539</v>
      </c>
      <c r="F1103" s="66" t="s">
        <v>468</v>
      </c>
      <c r="G1103" s="75">
        <v>0</v>
      </c>
      <c r="H1103" s="75">
        <v>0</v>
      </c>
      <c r="I1103" s="66" t="s">
        <v>1</v>
      </c>
      <c r="J1103" s="66" t="s">
        <v>1598</v>
      </c>
      <c r="K1103" s="67" t="s">
        <v>4544</v>
      </c>
      <c r="L1103" s="68"/>
      <c r="M1103" s="64" t="s">
        <v>3635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4" t="s">
        <v>2489</v>
      </c>
      <c r="U1103" s="72" t="s">
        <v>2489</v>
      </c>
      <c r="V1103" s="72" t="s">
        <v>2489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4456</v>
      </c>
      <c r="D1104" s="60" t="s">
        <v>3636</v>
      </c>
      <c r="E1104" s="66" t="s">
        <v>539</v>
      </c>
      <c r="F1104" s="66" t="s">
        <v>952</v>
      </c>
      <c r="G1104" s="75">
        <v>0</v>
      </c>
      <c r="H1104" s="75">
        <v>0</v>
      </c>
      <c r="I1104" s="66" t="s">
        <v>1</v>
      </c>
      <c r="J1104" s="66" t="s">
        <v>1598</v>
      </c>
      <c r="K1104" s="67" t="s">
        <v>4544</v>
      </c>
      <c r="L1104" s="68"/>
      <c r="M1104" s="64" t="s">
        <v>3636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4" t="s">
        <v>2489</v>
      </c>
      <c r="U1104" s="72" t="s">
        <v>2489</v>
      </c>
      <c r="V1104" s="72" t="s">
        <v>2489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4455</v>
      </c>
      <c r="D1105" s="60" t="s">
        <v>7</v>
      </c>
      <c r="E1105" s="66" t="s">
        <v>539</v>
      </c>
      <c r="F1105" s="66" t="s">
        <v>953</v>
      </c>
      <c r="G1105" s="75">
        <v>0</v>
      </c>
      <c r="H1105" s="75">
        <v>0</v>
      </c>
      <c r="I1105" s="66" t="s">
        <v>1</v>
      </c>
      <c r="J1105" s="66" t="s">
        <v>1598</v>
      </c>
      <c r="K1105" s="67" t="s">
        <v>4544</v>
      </c>
      <c r="L1105" s="68"/>
      <c r="M1105" s="64" t="s">
        <v>3922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4456</v>
      </c>
      <c r="D1106" s="60" t="s">
        <v>3637</v>
      </c>
      <c r="E1106" s="66" t="s">
        <v>539</v>
      </c>
      <c r="F1106" s="66" t="s">
        <v>471</v>
      </c>
      <c r="G1106" s="75">
        <v>0</v>
      </c>
      <c r="H1106" s="75">
        <v>0</v>
      </c>
      <c r="I1106" s="66" t="s">
        <v>1</v>
      </c>
      <c r="J1106" s="66" t="s">
        <v>1598</v>
      </c>
      <c r="K1106" s="67" t="s">
        <v>4544</v>
      </c>
      <c r="L1106" s="68"/>
      <c r="M1106" s="64" t="s">
        <v>3637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4" t="s">
        <v>2489</v>
      </c>
      <c r="U1106" s="72" t="s">
        <v>2489</v>
      </c>
      <c r="V1106" s="72" t="s">
        <v>2489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4455</v>
      </c>
      <c r="D1107" s="60" t="s">
        <v>7</v>
      </c>
      <c r="E1107" s="66" t="s">
        <v>539</v>
      </c>
      <c r="F1107" s="66" t="s">
        <v>954</v>
      </c>
      <c r="G1107" s="75">
        <v>0</v>
      </c>
      <c r="H1107" s="75">
        <v>0</v>
      </c>
      <c r="I1107" s="66" t="s">
        <v>1</v>
      </c>
      <c r="J1107" s="66" t="s">
        <v>1598</v>
      </c>
      <c r="K1107" s="67" t="s">
        <v>4544</v>
      </c>
      <c r="L1107" s="68"/>
      <c r="M1107" s="64" t="s">
        <v>3923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4" t="s">
        <v>2489</v>
      </c>
      <c r="U1107" s="72" t="s">
        <v>2489</v>
      </c>
      <c r="V1107" s="72" t="s">
        <v>2489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4455</v>
      </c>
      <c r="D1108" s="60" t="s">
        <v>7</v>
      </c>
      <c r="E1108" s="66" t="s">
        <v>539</v>
      </c>
      <c r="F1108" s="66" t="s">
        <v>955</v>
      </c>
      <c r="G1108" s="75">
        <v>0</v>
      </c>
      <c r="H1108" s="75">
        <v>0</v>
      </c>
      <c r="I1108" s="66" t="s">
        <v>1</v>
      </c>
      <c r="J1108" s="66" t="s">
        <v>1598</v>
      </c>
      <c r="K1108" s="67" t="s">
        <v>4544</v>
      </c>
      <c r="L1108" s="68"/>
      <c r="M1108" s="64" t="s">
        <v>3924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4" t="s">
        <v>2489</v>
      </c>
      <c r="U1108" s="72" t="s">
        <v>2489</v>
      </c>
      <c r="V1108" s="72" t="s">
        <v>2489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4455</v>
      </c>
      <c r="D1109" s="60" t="s">
        <v>7</v>
      </c>
      <c r="E1109" s="66" t="s">
        <v>539</v>
      </c>
      <c r="F1109" s="66" t="s">
        <v>956</v>
      </c>
      <c r="G1109" s="75">
        <v>0</v>
      </c>
      <c r="H1109" s="75">
        <v>0</v>
      </c>
      <c r="I1109" s="66" t="s">
        <v>1</v>
      </c>
      <c r="J1109" s="66" t="s">
        <v>1598</v>
      </c>
      <c r="K1109" s="67" t="s">
        <v>4544</v>
      </c>
      <c r="L1109" s="68"/>
      <c r="M1109" s="64" t="s">
        <v>3925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4455</v>
      </c>
      <c r="D1110" s="60" t="s">
        <v>7</v>
      </c>
      <c r="E1110" s="66" t="s">
        <v>539</v>
      </c>
      <c r="F1110" s="66" t="s">
        <v>957</v>
      </c>
      <c r="G1110" s="75">
        <v>0</v>
      </c>
      <c r="H1110" s="75">
        <v>0</v>
      </c>
      <c r="I1110" s="66" t="s">
        <v>1</v>
      </c>
      <c r="J1110" s="66" t="s">
        <v>1598</v>
      </c>
      <c r="K1110" s="67" t="s">
        <v>4544</v>
      </c>
      <c r="L1110" s="68"/>
      <c r="M1110" s="64" t="s">
        <v>3926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4456</v>
      </c>
      <c r="D1111" s="60" t="s">
        <v>1635</v>
      </c>
      <c r="E1111" s="66" t="s">
        <v>539</v>
      </c>
      <c r="F1111" s="66" t="s">
        <v>958</v>
      </c>
      <c r="G1111" s="75">
        <v>0</v>
      </c>
      <c r="H1111" s="75">
        <v>0</v>
      </c>
      <c r="I1111" s="66" t="s">
        <v>1</v>
      </c>
      <c r="J1111" s="66" t="s">
        <v>1598</v>
      </c>
      <c r="K1111" s="67" t="s">
        <v>4544</v>
      </c>
      <c r="L1111" s="68"/>
      <c r="M1111" s="64" t="s">
        <v>1635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4456</v>
      </c>
      <c r="D1112" s="60" t="s">
        <v>1984</v>
      </c>
      <c r="E1112" s="66" t="s">
        <v>539</v>
      </c>
      <c r="F1112" s="66" t="s">
        <v>959</v>
      </c>
      <c r="G1112" s="75">
        <v>0</v>
      </c>
      <c r="H1112" s="75">
        <v>0</v>
      </c>
      <c r="I1112" s="66" t="s">
        <v>1</v>
      </c>
      <c r="J1112" s="66" t="s">
        <v>1598</v>
      </c>
      <c r="K1112" s="67" t="s">
        <v>4544</v>
      </c>
      <c r="L1112" s="68"/>
      <c r="M1112" s="64" t="s">
        <v>1984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4455</v>
      </c>
      <c r="D1113" s="60" t="s">
        <v>7</v>
      </c>
      <c r="E1113" s="66" t="s">
        <v>539</v>
      </c>
      <c r="F1113" s="66" t="s">
        <v>960</v>
      </c>
      <c r="G1113" s="75">
        <v>0</v>
      </c>
      <c r="H1113" s="75">
        <v>0</v>
      </c>
      <c r="I1113" s="66" t="s">
        <v>1</v>
      </c>
      <c r="J1113" s="66" t="s">
        <v>1598</v>
      </c>
      <c r="K1113" s="67" t="s">
        <v>4544</v>
      </c>
      <c r="L1113" s="68"/>
      <c r="M1113" s="64" t="s">
        <v>3927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4455</v>
      </c>
      <c r="D1114" s="60" t="s">
        <v>7</v>
      </c>
      <c r="E1114" s="66" t="s">
        <v>539</v>
      </c>
      <c r="F1114" s="66" t="s">
        <v>961</v>
      </c>
      <c r="G1114" s="75">
        <v>0</v>
      </c>
      <c r="H1114" s="75">
        <v>0</v>
      </c>
      <c r="I1114" s="66" t="s">
        <v>1</v>
      </c>
      <c r="J1114" s="66" t="s">
        <v>1598</v>
      </c>
      <c r="K1114" s="67" t="s">
        <v>4544</v>
      </c>
      <c r="L1114" s="68"/>
      <c r="M1114" s="64" t="s">
        <v>3928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4456</v>
      </c>
      <c r="D1115" s="60" t="s">
        <v>3638</v>
      </c>
      <c r="E1115" s="66" t="s">
        <v>539</v>
      </c>
      <c r="F1115" s="66" t="s">
        <v>465</v>
      </c>
      <c r="G1115" s="75">
        <v>0</v>
      </c>
      <c r="H1115" s="75">
        <v>0</v>
      </c>
      <c r="I1115" s="66" t="s">
        <v>1</v>
      </c>
      <c r="J1115" s="66" t="s">
        <v>1598</v>
      </c>
      <c r="K1115" s="67" t="s">
        <v>4544</v>
      </c>
      <c r="L1115" s="68"/>
      <c r="M1115" s="64" t="s">
        <v>3638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4455</v>
      </c>
      <c r="D1116" s="60" t="s">
        <v>7</v>
      </c>
      <c r="E1116" s="66" t="s">
        <v>539</v>
      </c>
      <c r="F1116" s="66" t="s">
        <v>962</v>
      </c>
      <c r="G1116" s="75">
        <v>0</v>
      </c>
      <c r="H1116" s="75">
        <v>0</v>
      </c>
      <c r="I1116" s="66" t="s">
        <v>1</v>
      </c>
      <c r="J1116" s="66" t="s">
        <v>1598</v>
      </c>
      <c r="K1116" s="67" t="s">
        <v>4544</v>
      </c>
      <c r="L1116" s="68"/>
      <c r="M1116" s="64" t="s">
        <v>3929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4455</v>
      </c>
      <c r="D1117" s="60" t="s">
        <v>7</v>
      </c>
      <c r="E1117" s="66" t="s">
        <v>539</v>
      </c>
      <c r="F1117" s="66" t="s">
        <v>963</v>
      </c>
      <c r="G1117" s="75">
        <v>0</v>
      </c>
      <c r="H1117" s="75">
        <v>0</v>
      </c>
      <c r="I1117" s="66" t="s">
        <v>1</v>
      </c>
      <c r="J1117" s="66" t="s">
        <v>1598</v>
      </c>
      <c r="K1117" s="67" t="s">
        <v>4544</v>
      </c>
      <c r="L1117" s="68"/>
      <c r="M1117" s="64" t="s">
        <v>3930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4455</v>
      </c>
      <c r="D1118" s="60" t="s">
        <v>7</v>
      </c>
      <c r="E1118" s="66" t="s">
        <v>539</v>
      </c>
      <c r="F1118" s="66" t="s">
        <v>964</v>
      </c>
      <c r="G1118" s="75">
        <v>0</v>
      </c>
      <c r="H1118" s="75">
        <v>0</v>
      </c>
      <c r="I1118" s="66" t="s">
        <v>1</v>
      </c>
      <c r="J1118" s="66" t="s">
        <v>1598</v>
      </c>
      <c r="K1118" s="67" t="s">
        <v>4544</v>
      </c>
      <c r="L1118" s="68"/>
      <c r="M1118" s="64" t="s">
        <v>3931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4455</v>
      </c>
      <c r="D1119" s="60" t="s">
        <v>7</v>
      </c>
      <c r="E1119" s="66" t="s">
        <v>539</v>
      </c>
      <c r="F1119" s="66" t="s">
        <v>965</v>
      </c>
      <c r="G1119" s="75">
        <v>0</v>
      </c>
      <c r="H1119" s="75">
        <v>0</v>
      </c>
      <c r="I1119" s="66" t="s">
        <v>1</v>
      </c>
      <c r="J1119" s="66" t="s">
        <v>1598</v>
      </c>
      <c r="K1119" s="67" t="s">
        <v>4544</v>
      </c>
      <c r="L1119" s="68"/>
      <c r="M1119" s="64" t="s">
        <v>3932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4456</v>
      </c>
      <c r="D1120" s="60" t="s">
        <v>3639</v>
      </c>
      <c r="E1120" s="66" t="s">
        <v>539</v>
      </c>
      <c r="F1120" s="66" t="s">
        <v>966</v>
      </c>
      <c r="G1120" s="75">
        <v>0</v>
      </c>
      <c r="H1120" s="75">
        <v>0</v>
      </c>
      <c r="I1120" s="66" t="s">
        <v>1</v>
      </c>
      <c r="J1120" s="66" t="s">
        <v>1598</v>
      </c>
      <c r="K1120" s="67" t="s">
        <v>4544</v>
      </c>
      <c r="L1120" s="68"/>
      <c r="M1120" s="64" t="s">
        <v>3639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4455</v>
      </c>
      <c r="D1121" s="60" t="s">
        <v>7</v>
      </c>
      <c r="E1121" s="66" t="s">
        <v>539</v>
      </c>
      <c r="F1121" s="66" t="s">
        <v>967</v>
      </c>
      <c r="G1121" s="75">
        <v>0</v>
      </c>
      <c r="H1121" s="75">
        <v>0</v>
      </c>
      <c r="I1121" s="66" t="s">
        <v>1</v>
      </c>
      <c r="J1121" s="66" t="s">
        <v>1598</v>
      </c>
      <c r="K1121" s="67" t="s">
        <v>4544</v>
      </c>
      <c r="L1121" s="68"/>
      <c r="M1121" s="64" t="s">
        <v>3933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4456</v>
      </c>
      <c r="D1122" s="60" t="s">
        <v>3640</v>
      </c>
      <c r="E1122" s="66" t="s">
        <v>539</v>
      </c>
      <c r="F1122" s="66" t="s">
        <v>968</v>
      </c>
      <c r="G1122" s="75">
        <v>0</v>
      </c>
      <c r="H1122" s="75">
        <v>0</v>
      </c>
      <c r="I1122" s="66" t="s">
        <v>1</v>
      </c>
      <c r="J1122" s="66" t="s">
        <v>1598</v>
      </c>
      <c r="K1122" s="67" t="s">
        <v>4544</v>
      </c>
      <c r="L1122" s="68"/>
      <c r="M1122" s="64" t="s">
        <v>3640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4456</v>
      </c>
      <c r="D1123" s="60" t="s">
        <v>3641</v>
      </c>
      <c r="E1123" s="66" t="s">
        <v>539</v>
      </c>
      <c r="F1123" s="66" t="s">
        <v>969</v>
      </c>
      <c r="G1123" s="75">
        <v>0</v>
      </c>
      <c r="H1123" s="75">
        <v>0</v>
      </c>
      <c r="I1123" s="66" t="s">
        <v>1</v>
      </c>
      <c r="J1123" s="66" t="s">
        <v>1598</v>
      </c>
      <c r="K1123" s="67" t="s">
        <v>4544</v>
      </c>
      <c r="L1123" s="65"/>
      <c r="M1123" s="64" t="s">
        <v>3641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4456</v>
      </c>
      <c r="D1124" s="60" t="s">
        <v>3642</v>
      </c>
      <c r="E1124" s="66" t="s">
        <v>539</v>
      </c>
      <c r="F1124" s="66" t="s">
        <v>970</v>
      </c>
      <c r="G1124" s="75">
        <v>0</v>
      </c>
      <c r="H1124" s="75">
        <v>0</v>
      </c>
      <c r="I1124" s="66" t="s">
        <v>1</v>
      </c>
      <c r="J1124" s="66" t="s">
        <v>1598</v>
      </c>
      <c r="K1124" s="67" t="s">
        <v>4544</v>
      </c>
      <c r="L1124" s="68"/>
      <c r="M1124" s="64" t="s">
        <v>3642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4456</v>
      </c>
      <c r="D1125" s="60" t="s">
        <v>3643</v>
      </c>
      <c r="E1125" s="66" t="s">
        <v>539</v>
      </c>
      <c r="F1125" s="66" t="s">
        <v>971</v>
      </c>
      <c r="G1125" s="75">
        <v>0</v>
      </c>
      <c r="H1125" s="75">
        <v>0</v>
      </c>
      <c r="I1125" s="66" t="s">
        <v>1</v>
      </c>
      <c r="J1125" s="66" t="s">
        <v>1598</v>
      </c>
      <c r="K1125" s="67" t="s">
        <v>4544</v>
      </c>
      <c r="L1125" s="68"/>
      <c r="M1125" s="64" t="s">
        <v>3643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4456</v>
      </c>
      <c r="D1126" s="60" t="s">
        <v>3644</v>
      </c>
      <c r="E1126" s="66" t="s">
        <v>539</v>
      </c>
      <c r="F1126" s="66" t="s">
        <v>972</v>
      </c>
      <c r="G1126" s="75">
        <v>0</v>
      </c>
      <c r="H1126" s="75">
        <v>0</v>
      </c>
      <c r="I1126" s="66" t="s">
        <v>1</v>
      </c>
      <c r="J1126" s="66" t="s">
        <v>1598</v>
      </c>
      <c r="K1126" s="67" t="s">
        <v>4544</v>
      </c>
      <c r="L1126" s="68"/>
      <c r="M1126" s="64" t="s">
        <v>3644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4455</v>
      </c>
      <c r="D1127" s="60" t="s">
        <v>7</v>
      </c>
      <c r="E1127" s="66" t="s">
        <v>539</v>
      </c>
      <c r="F1127" s="66" t="s">
        <v>973</v>
      </c>
      <c r="G1127" s="75">
        <v>0</v>
      </c>
      <c r="H1127" s="75">
        <v>0</v>
      </c>
      <c r="I1127" s="66" t="s">
        <v>1</v>
      </c>
      <c r="J1127" s="66" t="s">
        <v>1598</v>
      </c>
      <c r="K1127" s="67" t="s">
        <v>4544</v>
      </c>
      <c r="L1127" s="68"/>
      <c r="M1127" s="64" t="s">
        <v>3934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4456</v>
      </c>
      <c r="D1128" s="60" t="s">
        <v>3645</v>
      </c>
      <c r="E1128" s="66" t="s">
        <v>539</v>
      </c>
      <c r="F1128" s="66" t="s">
        <v>974</v>
      </c>
      <c r="G1128" s="75">
        <v>0</v>
      </c>
      <c r="H1128" s="75">
        <v>0</v>
      </c>
      <c r="I1128" s="66" t="s">
        <v>1</v>
      </c>
      <c r="J1128" s="66" t="s">
        <v>1598</v>
      </c>
      <c r="K1128" s="67" t="s">
        <v>4544</v>
      </c>
      <c r="L1128" s="68"/>
      <c r="M1128" s="64" t="s">
        <v>3645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4456</v>
      </c>
      <c r="D1129" s="60" t="s">
        <v>3646</v>
      </c>
      <c r="E1129" s="66" t="s">
        <v>539</v>
      </c>
      <c r="F1129" s="66" t="s">
        <v>975</v>
      </c>
      <c r="G1129" s="75">
        <v>0</v>
      </c>
      <c r="H1129" s="75">
        <v>0</v>
      </c>
      <c r="I1129" s="66" t="s">
        <v>1</v>
      </c>
      <c r="J1129" s="66" t="s">
        <v>1598</v>
      </c>
      <c r="K1129" s="67" t="s">
        <v>4544</v>
      </c>
      <c r="L1129" s="68"/>
      <c r="M1129" s="64" t="s">
        <v>3646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4455</v>
      </c>
      <c r="D1130" s="60" t="s">
        <v>7</v>
      </c>
      <c r="E1130" s="66" t="s">
        <v>539</v>
      </c>
      <c r="F1130" s="66" t="s">
        <v>976</v>
      </c>
      <c r="G1130" s="75">
        <v>0</v>
      </c>
      <c r="H1130" s="75">
        <v>0</v>
      </c>
      <c r="I1130" s="66" t="s">
        <v>1</v>
      </c>
      <c r="J1130" s="66" t="s">
        <v>1598</v>
      </c>
      <c r="K1130" s="67" t="s">
        <v>4544</v>
      </c>
      <c r="L1130" s="68"/>
      <c r="M1130" s="64" t="s">
        <v>3935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4455</v>
      </c>
      <c r="D1131" s="60" t="s">
        <v>7</v>
      </c>
      <c r="E1131" s="66" t="s">
        <v>539</v>
      </c>
      <c r="F1131" s="66" t="s">
        <v>977</v>
      </c>
      <c r="G1131" s="75">
        <v>0</v>
      </c>
      <c r="H1131" s="75">
        <v>0</v>
      </c>
      <c r="I1131" s="66" t="s">
        <v>1</v>
      </c>
      <c r="J1131" s="66" t="s">
        <v>1598</v>
      </c>
      <c r="K1131" s="67" t="s">
        <v>4544</v>
      </c>
      <c r="L1131" s="68"/>
      <c r="M1131" s="64" t="s">
        <v>3936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4456</v>
      </c>
      <c r="D1132" s="60" t="s">
        <v>3647</v>
      </c>
      <c r="E1132" s="66" t="s">
        <v>539</v>
      </c>
      <c r="F1132" s="66" t="s">
        <v>978</v>
      </c>
      <c r="G1132" s="75">
        <v>0</v>
      </c>
      <c r="H1132" s="75">
        <v>0</v>
      </c>
      <c r="I1132" s="66" t="s">
        <v>1</v>
      </c>
      <c r="J1132" s="66" t="s">
        <v>1598</v>
      </c>
      <c r="K1132" s="67" t="s">
        <v>4544</v>
      </c>
      <c r="L1132" s="68"/>
      <c r="M1132" s="64" t="s">
        <v>3647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4455</v>
      </c>
      <c r="D1133" s="60" t="s">
        <v>7</v>
      </c>
      <c r="E1133" s="66" t="s">
        <v>539</v>
      </c>
      <c r="F1133" s="66" t="s">
        <v>979</v>
      </c>
      <c r="G1133" s="75">
        <v>0</v>
      </c>
      <c r="H1133" s="75">
        <v>0</v>
      </c>
      <c r="I1133" s="66" t="s">
        <v>1</v>
      </c>
      <c r="J1133" s="66" t="s">
        <v>1598</v>
      </c>
      <c r="K1133" s="67" t="s">
        <v>4544</v>
      </c>
      <c r="L1133" s="68"/>
      <c r="M1133" s="64" t="s">
        <v>3937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4456</v>
      </c>
      <c r="D1134" s="60" t="s">
        <v>3648</v>
      </c>
      <c r="E1134" s="66" t="s">
        <v>539</v>
      </c>
      <c r="F1134" s="66" t="s">
        <v>980</v>
      </c>
      <c r="G1134" s="75">
        <v>0</v>
      </c>
      <c r="H1134" s="75">
        <v>0</v>
      </c>
      <c r="I1134" s="66" t="s">
        <v>1</v>
      </c>
      <c r="J1134" s="66" t="s">
        <v>1598</v>
      </c>
      <c r="K1134" s="67" t="s">
        <v>4544</v>
      </c>
      <c r="L1134" s="68"/>
      <c r="M1134" s="64" t="s">
        <v>3648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4455</v>
      </c>
      <c r="D1135" s="60" t="s">
        <v>7</v>
      </c>
      <c r="E1135" s="66" t="s">
        <v>539</v>
      </c>
      <c r="F1135" s="66" t="s">
        <v>981</v>
      </c>
      <c r="G1135" s="75">
        <v>0</v>
      </c>
      <c r="H1135" s="75">
        <v>0</v>
      </c>
      <c r="I1135" s="66" t="s">
        <v>1</v>
      </c>
      <c r="J1135" s="66" t="s">
        <v>1598</v>
      </c>
      <c r="K1135" s="67" t="s">
        <v>4544</v>
      </c>
      <c r="L1135" s="68"/>
      <c r="M1135" s="64" t="s">
        <v>2185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4455</v>
      </c>
      <c r="D1136" s="60" t="s">
        <v>7</v>
      </c>
      <c r="E1136" s="66" t="s">
        <v>539</v>
      </c>
      <c r="F1136" s="66" t="s">
        <v>982</v>
      </c>
      <c r="G1136" s="75">
        <v>0</v>
      </c>
      <c r="H1136" s="75">
        <v>0</v>
      </c>
      <c r="I1136" s="66" t="s">
        <v>1</v>
      </c>
      <c r="J1136" s="66" t="s">
        <v>1598</v>
      </c>
      <c r="K1136" s="67" t="s">
        <v>4544</v>
      </c>
      <c r="L1136" s="68"/>
      <c r="M1136" s="64" t="s">
        <v>1963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4455</v>
      </c>
      <c r="D1137" s="60" t="s">
        <v>7</v>
      </c>
      <c r="E1137" s="66" t="s">
        <v>539</v>
      </c>
      <c r="F1137" s="66" t="s">
        <v>983</v>
      </c>
      <c r="G1137" s="75">
        <v>0</v>
      </c>
      <c r="H1137" s="75">
        <v>0</v>
      </c>
      <c r="I1137" s="66" t="s">
        <v>1</v>
      </c>
      <c r="J1137" s="66" t="s">
        <v>1598</v>
      </c>
      <c r="K1137" s="67" t="s">
        <v>4544</v>
      </c>
      <c r="L1137" s="68"/>
      <c r="M1137" s="64" t="s">
        <v>1973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4456</v>
      </c>
      <c r="D1138" s="60" t="s">
        <v>3649</v>
      </c>
      <c r="E1138" s="66" t="s">
        <v>539</v>
      </c>
      <c r="F1138" s="66" t="s">
        <v>984</v>
      </c>
      <c r="G1138" s="75">
        <v>0</v>
      </c>
      <c r="H1138" s="75">
        <v>0</v>
      </c>
      <c r="I1138" s="66" t="s">
        <v>1</v>
      </c>
      <c r="J1138" s="66" t="s">
        <v>1598</v>
      </c>
      <c r="K1138" s="67" t="s">
        <v>4544</v>
      </c>
      <c r="L1138" s="68"/>
      <c r="M1138" s="64" t="s">
        <v>3649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4456</v>
      </c>
      <c r="D1139" s="60" t="s">
        <v>3650</v>
      </c>
      <c r="E1139" s="66" t="s">
        <v>539</v>
      </c>
      <c r="F1139" s="66" t="s">
        <v>985</v>
      </c>
      <c r="G1139" s="75">
        <v>0</v>
      </c>
      <c r="H1139" s="75">
        <v>0</v>
      </c>
      <c r="I1139" s="66" t="s">
        <v>1</v>
      </c>
      <c r="J1139" s="66" t="s">
        <v>1598</v>
      </c>
      <c r="K1139" s="67" t="s">
        <v>4544</v>
      </c>
      <c r="L1139" s="68"/>
      <c r="M1139" s="64" t="s">
        <v>3650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4456</v>
      </c>
      <c r="D1140" s="60" t="s">
        <v>3651</v>
      </c>
      <c r="E1140" s="66" t="s">
        <v>539</v>
      </c>
      <c r="F1140" s="66" t="s">
        <v>986</v>
      </c>
      <c r="G1140" s="75">
        <v>0</v>
      </c>
      <c r="H1140" s="75">
        <v>0</v>
      </c>
      <c r="I1140" s="66" t="s">
        <v>1</v>
      </c>
      <c r="J1140" s="66" t="s">
        <v>1598</v>
      </c>
      <c r="K1140" s="67" t="s">
        <v>4544</v>
      </c>
      <c r="L1140" s="68"/>
      <c r="M1140" s="64" t="s">
        <v>3651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4455</v>
      </c>
      <c r="D1141" s="60" t="s">
        <v>7</v>
      </c>
      <c r="E1141" s="66" t="s">
        <v>539</v>
      </c>
      <c r="F1141" s="66" t="s">
        <v>987</v>
      </c>
      <c r="G1141" s="75">
        <v>0</v>
      </c>
      <c r="H1141" s="75">
        <v>0</v>
      </c>
      <c r="I1141" s="66" t="s">
        <v>1</v>
      </c>
      <c r="J1141" s="66" t="s">
        <v>1598</v>
      </c>
      <c r="K1141" s="67" t="s">
        <v>4544</v>
      </c>
      <c r="L1141" s="68"/>
      <c r="M1141" s="64" t="s">
        <v>3938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4455</v>
      </c>
      <c r="D1142" s="60" t="s">
        <v>7</v>
      </c>
      <c r="E1142" s="66" t="s">
        <v>539</v>
      </c>
      <c r="F1142" s="66" t="s">
        <v>988</v>
      </c>
      <c r="G1142" s="75">
        <v>0</v>
      </c>
      <c r="H1142" s="75">
        <v>0</v>
      </c>
      <c r="I1142" s="66" t="s">
        <v>1</v>
      </c>
      <c r="J1142" s="66" t="s">
        <v>1598</v>
      </c>
      <c r="K1142" s="67" t="s">
        <v>4544</v>
      </c>
      <c r="L1142" s="68"/>
      <c r="M1142" s="64" t="s">
        <v>3939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4455</v>
      </c>
      <c r="D1143" s="60" t="s">
        <v>7</v>
      </c>
      <c r="E1143" s="66" t="s">
        <v>539</v>
      </c>
      <c r="F1143" s="66" t="s">
        <v>989</v>
      </c>
      <c r="G1143" s="75">
        <v>0</v>
      </c>
      <c r="H1143" s="75">
        <v>0</v>
      </c>
      <c r="I1143" s="66" t="s">
        <v>1</v>
      </c>
      <c r="J1143" s="66" t="s">
        <v>1598</v>
      </c>
      <c r="K1143" s="67" t="s">
        <v>4544</v>
      </c>
      <c r="L1143" s="68"/>
      <c r="M1143" s="64" t="s">
        <v>3940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4455</v>
      </c>
      <c r="D1144" s="60" t="s">
        <v>7</v>
      </c>
      <c r="E1144" s="66" t="s">
        <v>539</v>
      </c>
      <c r="F1144" s="66" t="s">
        <v>990</v>
      </c>
      <c r="G1144" s="75">
        <v>0</v>
      </c>
      <c r="H1144" s="75">
        <v>0</v>
      </c>
      <c r="I1144" s="66" t="s">
        <v>1</v>
      </c>
      <c r="J1144" s="66" t="s">
        <v>1598</v>
      </c>
      <c r="K1144" s="67" t="s">
        <v>4544</v>
      </c>
      <c r="L1144" s="68"/>
      <c r="M1144" s="64" t="s">
        <v>3941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4455</v>
      </c>
      <c r="D1145" s="60" t="s">
        <v>7</v>
      </c>
      <c r="E1145" s="66" t="s">
        <v>539</v>
      </c>
      <c r="F1145" s="66" t="s">
        <v>991</v>
      </c>
      <c r="G1145" s="75">
        <v>0</v>
      </c>
      <c r="H1145" s="75">
        <v>0</v>
      </c>
      <c r="I1145" s="66" t="s">
        <v>1</v>
      </c>
      <c r="J1145" s="66" t="s">
        <v>1598</v>
      </c>
      <c r="K1145" s="67" t="s">
        <v>4544</v>
      </c>
      <c r="L1145" s="68"/>
      <c r="M1145" s="64" t="s">
        <v>3942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4455</v>
      </c>
      <c r="D1146" s="60" t="s">
        <v>7</v>
      </c>
      <c r="E1146" s="66" t="s">
        <v>539</v>
      </c>
      <c r="F1146" s="66" t="s">
        <v>992</v>
      </c>
      <c r="G1146" s="75">
        <v>0</v>
      </c>
      <c r="H1146" s="75">
        <v>0</v>
      </c>
      <c r="I1146" s="66" t="s">
        <v>1</v>
      </c>
      <c r="J1146" s="66" t="s">
        <v>1598</v>
      </c>
      <c r="K1146" s="67" t="s">
        <v>4544</v>
      </c>
      <c r="L1146" s="68"/>
      <c r="M1146" s="64" t="s">
        <v>3943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4455</v>
      </c>
      <c r="D1147" s="60" t="s">
        <v>7</v>
      </c>
      <c r="E1147" s="66" t="s">
        <v>539</v>
      </c>
      <c r="F1147" s="66" t="s">
        <v>993</v>
      </c>
      <c r="G1147" s="75">
        <v>0</v>
      </c>
      <c r="H1147" s="75">
        <v>0</v>
      </c>
      <c r="I1147" s="66" t="s">
        <v>1</v>
      </c>
      <c r="J1147" s="66" t="s">
        <v>1598</v>
      </c>
      <c r="K1147" s="67" t="s">
        <v>4544</v>
      </c>
      <c r="L1147" s="68"/>
      <c r="M1147" s="64" t="s">
        <v>3944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4455</v>
      </c>
      <c r="D1148" s="60" t="s">
        <v>7</v>
      </c>
      <c r="E1148" s="66" t="s">
        <v>539</v>
      </c>
      <c r="F1148" s="66" t="s">
        <v>994</v>
      </c>
      <c r="G1148" s="75">
        <v>0</v>
      </c>
      <c r="H1148" s="75">
        <v>0</v>
      </c>
      <c r="I1148" s="66" t="s">
        <v>1</v>
      </c>
      <c r="J1148" s="66" t="s">
        <v>1598</v>
      </c>
      <c r="K1148" s="67" t="s">
        <v>4544</v>
      </c>
      <c r="L1148" s="68"/>
      <c r="M1148" s="64" t="s">
        <v>3945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4455</v>
      </c>
      <c r="D1149" s="60" t="s">
        <v>7</v>
      </c>
      <c r="E1149" s="66" t="s">
        <v>539</v>
      </c>
      <c r="F1149" s="66" t="s">
        <v>995</v>
      </c>
      <c r="G1149" s="75">
        <v>0</v>
      </c>
      <c r="H1149" s="75">
        <v>0</v>
      </c>
      <c r="I1149" s="66" t="s">
        <v>1</v>
      </c>
      <c r="J1149" s="66" t="s">
        <v>1598</v>
      </c>
      <c r="K1149" s="67" t="s">
        <v>4544</v>
      </c>
      <c r="L1149" s="68"/>
      <c r="M1149" s="64" t="s">
        <v>3946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4455</v>
      </c>
      <c r="D1150" s="60" t="s">
        <v>7</v>
      </c>
      <c r="E1150" s="66" t="s">
        <v>539</v>
      </c>
      <c r="F1150" s="66" t="s">
        <v>996</v>
      </c>
      <c r="G1150" s="75">
        <v>0</v>
      </c>
      <c r="H1150" s="75">
        <v>0</v>
      </c>
      <c r="I1150" s="66" t="s">
        <v>1</v>
      </c>
      <c r="J1150" s="66" t="s">
        <v>1598</v>
      </c>
      <c r="K1150" s="67" t="s">
        <v>4544</v>
      </c>
      <c r="L1150" s="68"/>
      <c r="M1150" s="64" t="s">
        <v>3947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4455</v>
      </c>
      <c r="D1151" s="60" t="s">
        <v>7</v>
      </c>
      <c r="E1151" s="66" t="s">
        <v>539</v>
      </c>
      <c r="F1151" s="66" t="s">
        <v>997</v>
      </c>
      <c r="G1151" s="75">
        <v>0</v>
      </c>
      <c r="H1151" s="75">
        <v>0</v>
      </c>
      <c r="I1151" s="66" t="s">
        <v>1</v>
      </c>
      <c r="J1151" s="66" t="s">
        <v>1598</v>
      </c>
      <c r="K1151" s="67" t="s">
        <v>4544</v>
      </c>
      <c r="L1151" s="68"/>
      <c r="M1151" s="64" t="s">
        <v>3948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4455</v>
      </c>
      <c r="D1152" s="60" t="s">
        <v>7</v>
      </c>
      <c r="E1152" s="66" t="s">
        <v>539</v>
      </c>
      <c r="F1152" s="66" t="s">
        <v>998</v>
      </c>
      <c r="G1152" s="75">
        <v>0</v>
      </c>
      <c r="H1152" s="75">
        <v>0</v>
      </c>
      <c r="I1152" s="66" t="s">
        <v>1</v>
      </c>
      <c r="J1152" s="66" t="s">
        <v>1598</v>
      </c>
      <c r="K1152" s="67" t="s">
        <v>4544</v>
      </c>
      <c r="L1152" s="68"/>
      <c r="M1152" s="64" t="s">
        <v>3949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4455</v>
      </c>
      <c r="D1153" s="60" t="s">
        <v>7</v>
      </c>
      <c r="E1153" s="66" t="s">
        <v>539</v>
      </c>
      <c r="F1153" s="66" t="s">
        <v>999</v>
      </c>
      <c r="G1153" s="75">
        <v>0</v>
      </c>
      <c r="H1153" s="75">
        <v>0</v>
      </c>
      <c r="I1153" s="66" t="s">
        <v>1</v>
      </c>
      <c r="J1153" s="66" t="s">
        <v>1598</v>
      </c>
      <c r="K1153" s="67" t="s">
        <v>4544</v>
      </c>
      <c r="L1153" s="68"/>
      <c r="M1153" s="64" t="s">
        <v>3950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4456</v>
      </c>
      <c r="D1154" s="60" t="s">
        <v>3652</v>
      </c>
      <c r="E1154" s="66" t="s">
        <v>539</v>
      </c>
      <c r="F1154" s="66" t="s">
        <v>1000</v>
      </c>
      <c r="G1154" s="75">
        <v>0</v>
      </c>
      <c r="H1154" s="75">
        <v>0</v>
      </c>
      <c r="I1154" s="66" t="s">
        <v>1</v>
      </c>
      <c r="J1154" s="66" t="s">
        <v>1598</v>
      </c>
      <c r="K1154" s="67" t="s">
        <v>4544</v>
      </c>
      <c r="L1154" s="68"/>
      <c r="M1154" s="64" t="s">
        <v>3652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4456</v>
      </c>
      <c r="D1155" s="60" t="s">
        <v>3653</v>
      </c>
      <c r="E1155" s="66" t="s">
        <v>539</v>
      </c>
      <c r="F1155" s="66" t="s">
        <v>1001</v>
      </c>
      <c r="G1155" s="75">
        <v>0</v>
      </c>
      <c r="H1155" s="75">
        <v>0</v>
      </c>
      <c r="I1155" s="66" t="s">
        <v>1</v>
      </c>
      <c r="J1155" s="66" t="s">
        <v>1598</v>
      </c>
      <c r="K1155" s="67" t="s">
        <v>4544</v>
      </c>
      <c r="L1155" s="68"/>
      <c r="M1155" s="64" t="s">
        <v>3653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4456</v>
      </c>
      <c r="D1156" s="60" t="s">
        <v>3654</v>
      </c>
      <c r="E1156" s="66" t="s">
        <v>539</v>
      </c>
      <c r="F1156" s="66" t="s">
        <v>1002</v>
      </c>
      <c r="G1156" s="75">
        <v>0</v>
      </c>
      <c r="H1156" s="75">
        <v>0</v>
      </c>
      <c r="I1156" s="66" t="s">
        <v>1</v>
      </c>
      <c r="J1156" s="66" t="s">
        <v>1598</v>
      </c>
      <c r="K1156" s="67" t="s">
        <v>4544</v>
      </c>
      <c r="L1156" s="68"/>
      <c r="M1156" s="64" t="s">
        <v>3654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4455</v>
      </c>
      <c r="D1157" s="60" t="s">
        <v>7</v>
      </c>
      <c r="E1157" s="66" t="s">
        <v>539</v>
      </c>
      <c r="F1157" s="66" t="s">
        <v>1003</v>
      </c>
      <c r="G1157" s="75">
        <v>0</v>
      </c>
      <c r="H1157" s="75">
        <v>0</v>
      </c>
      <c r="I1157" s="66" t="s">
        <v>1</v>
      </c>
      <c r="J1157" s="66" t="s">
        <v>1598</v>
      </c>
      <c r="K1157" s="67" t="s">
        <v>4544</v>
      </c>
      <c r="L1157" s="68"/>
      <c r="M1157" s="64" t="s">
        <v>3951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4455</v>
      </c>
      <c r="D1158" s="60" t="s">
        <v>7</v>
      </c>
      <c r="E1158" s="66" t="s">
        <v>539</v>
      </c>
      <c r="F1158" s="66" t="s">
        <v>1004</v>
      </c>
      <c r="G1158" s="75">
        <v>0</v>
      </c>
      <c r="H1158" s="75">
        <v>0</v>
      </c>
      <c r="I1158" s="66" t="s">
        <v>1</v>
      </c>
      <c r="J1158" s="66" t="s">
        <v>1598</v>
      </c>
      <c r="K1158" s="67" t="s">
        <v>4544</v>
      </c>
      <c r="L1158" s="68"/>
      <c r="M1158" s="64" t="s">
        <v>3952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4456</v>
      </c>
      <c r="D1159" s="60" t="s">
        <v>3655</v>
      </c>
      <c r="E1159" s="66" t="s">
        <v>539</v>
      </c>
      <c r="F1159" s="66" t="s">
        <v>1005</v>
      </c>
      <c r="G1159" s="75">
        <v>0</v>
      </c>
      <c r="H1159" s="75">
        <v>0</v>
      </c>
      <c r="I1159" s="66" t="s">
        <v>1</v>
      </c>
      <c r="J1159" s="66" t="s">
        <v>1598</v>
      </c>
      <c r="K1159" s="67" t="s">
        <v>4544</v>
      </c>
      <c r="L1159" s="68"/>
      <c r="M1159" s="64" t="s">
        <v>3655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4456</v>
      </c>
      <c r="D1160" s="60" t="s">
        <v>2296</v>
      </c>
      <c r="E1160" s="66" t="s">
        <v>539</v>
      </c>
      <c r="F1160" s="66" t="s">
        <v>926</v>
      </c>
      <c r="G1160" s="75">
        <v>0</v>
      </c>
      <c r="H1160" s="75">
        <v>0</v>
      </c>
      <c r="I1160" s="66" t="s">
        <v>1</v>
      </c>
      <c r="J1160" s="66" t="s">
        <v>1598</v>
      </c>
      <c r="K1160" s="67" t="s">
        <v>4544</v>
      </c>
      <c r="L1160" s="68"/>
      <c r="M1160" s="64" t="s">
        <v>2296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4456</v>
      </c>
      <c r="D1161" s="60" t="s">
        <v>1160</v>
      </c>
      <c r="E1161" s="66" t="s">
        <v>539</v>
      </c>
      <c r="F1161" s="66" t="s">
        <v>287</v>
      </c>
      <c r="G1161" s="75">
        <v>0</v>
      </c>
      <c r="H1161" s="75">
        <v>0</v>
      </c>
      <c r="I1161" s="66" t="s">
        <v>1</v>
      </c>
      <c r="J1161" s="66" t="s">
        <v>1598</v>
      </c>
      <c r="K1161" s="67" t="s">
        <v>4544</v>
      </c>
      <c r="L1161" s="68"/>
      <c r="M1161" s="64" t="s">
        <v>1160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4456</v>
      </c>
      <c r="D1162" s="60" t="s">
        <v>1161</v>
      </c>
      <c r="E1162" s="66" t="s">
        <v>539</v>
      </c>
      <c r="F1162" s="66" t="s">
        <v>288</v>
      </c>
      <c r="G1162" s="75">
        <v>0</v>
      </c>
      <c r="H1162" s="75">
        <v>0</v>
      </c>
      <c r="I1162" s="66" t="s">
        <v>1</v>
      </c>
      <c r="J1162" s="66" t="s">
        <v>1598</v>
      </c>
      <c r="K1162" s="67" t="s">
        <v>4544</v>
      </c>
      <c r="L1162" s="68"/>
      <c r="M1162" s="64" t="s">
        <v>1161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4456</v>
      </c>
      <c r="D1163" s="60" t="s">
        <v>1162</v>
      </c>
      <c r="E1163" s="66" t="s">
        <v>539</v>
      </c>
      <c r="F1163" s="66" t="s">
        <v>282</v>
      </c>
      <c r="G1163" s="75">
        <v>0</v>
      </c>
      <c r="H1163" s="75">
        <v>0</v>
      </c>
      <c r="I1163" s="66" t="s">
        <v>1</v>
      </c>
      <c r="J1163" s="66" t="s">
        <v>1598</v>
      </c>
      <c r="K1163" s="67" t="s">
        <v>4544</v>
      </c>
      <c r="L1163" s="68"/>
      <c r="M1163" s="64" t="s">
        <v>1162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4456</v>
      </c>
      <c r="D1164" s="60" t="s">
        <v>1163</v>
      </c>
      <c r="E1164" s="66" t="s">
        <v>539</v>
      </c>
      <c r="F1164" s="66" t="s">
        <v>283</v>
      </c>
      <c r="G1164" s="75">
        <v>0</v>
      </c>
      <c r="H1164" s="75">
        <v>0</v>
      </c>
      <c r="I1164" s="66" t="s">
        <v>1</v>
      </c>
      <c r="J1164" s="66" t="s">
        <v>1598</v>
      </c>
      <c r="K1164" s="67" t="s">
        <v>4544</v>
      </c>
      <c r="L1164" s="68"/>
      <c r="M1164" s="64" t="s">
        <v>1163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4456</v>
      </c>
      <c r="D1165" s="60" t="s">
        <v>1164</v>
      </c>
      <c r="E1165" s="66" t="s">
        <v>539</v>
      </c>
      <c r="F1165" s="66" t="s">
        <v>1006</v>
      </c>
      <c r="G1165" s="75">
        <v>0</v>
      </c>
      <c r="H1165" s="75">
        <v>0</v>
      </c>
      <c r="I1165" s="66" t="s">
        <v>1</v>
      </c>
      <c r="J1165" s="66" t="s">
        <v>1598</v>
      </c>
      <c r="K1165" s="67" t="s">
        <v>4544</v>
      </c>
      <c r="L1165" s="68"/>
      <c r="M1165" s="64" t="s">
        <v>1164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4456</v>
      </c>
      <c r="D1166" s="60" t="s">
        <v>1165</v>
      </c>
      <c r="E1166" s="66" t="s">
        <v>539</v>
      </c>
      <c r="F1166" s="66" t="s">
        <v>1007</v>
      </c>
      <c r="G1166" s="75">
        <v>0</v>
      </c>
      <c r="H1166" s="75">
        <v>0</v>
      </c>
      <c r="I1166" s="66" t="s">
        <v>1</v>
      </c>
      <c r="J1166" s="66" t="s">
        <v>1598</v>
      </c>
      <c r="K1166" s="67" t="s">
        <v>4544</v>
      </c>
      <c r="L1166" s="68"/>
      <c r="M1166" s="64" t="s">
        <v>1165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4456</v>
      </c>
      <c r="D1167" s="60" t="s">
        <v>2367</v>
      </c>
      <c r="E1167" s="66" t="s">
        <v>539</v>
      </c>
      <c r="F1167" s="66" t="s">
        <v>1008</v>
      </c>
      <c r="G1167" s="75">
        <v>0</v>
      </c>
      <c r="H1167" s="75">
        <v>0</v>
      </c>
      <c r="I1167" s="66" t="s">
        <v>1</v>
      </c>
      <c r="J1167" s="66" t="s">
        <v>1598</v>
      </c>
      <c r="K1167" s="67" t="s">
        <v>4544</v>
      </c>
      <c r="L1167" s="68"/>
      <c r="M1167" s="64" t="s">
        <v>2367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4456</v>
      </c>
      <c r="D1168" s="60" t="s">
        <v>2368</v>
      </c>
      <c r="E1168" s="66" t="s">
        <v>539</v>
      </c>
      <c r="F1168" s="66" t="s">
        <v>1009</v>
      </c>
      <c r="G1168" s="75">
        <v>0</v>
      </c>
      <c r="H1168" s="75">
        <v>0</v>
      </c>
      <c r="I1168" s="66" t="s">
        <v>1</v>
      </c>
      <c r="J1168" s="66" t="s">
        <v>1598</v>
      </c>
      <c r="K1168" s="67" t="s">
        <v>4544</v>
      </c>
      <c r="L1168" s="68"/>
      <c r="M1168" s="64" t="s">
        <v>2368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4456</v>
      </c>
      <c r="D1169" s="85" t="s">
        <v>3656</v>
      </c>
      <c r="E1169" s="66" t="s">
        <v>539</v>
      </c>
      <c r="F1169" s="66" t="s">
        <v>1010</v>
      </c>
      <c r="G1169" s="75">
        <v>0</v>
      </c>
      <c r="H1169" s="75">
        <v>0</v>
      </c>
      <c r="I1169" s="66" t="s">
        <v>1</v>
      </c>
      <c r="J1169" s="66" t="s">
        <v>1598</v>
      </c>
      <c r="K1169" s="67" t="s">
        <v>4544</v>
      </c>
      <c r="L1169" s="60" t="s">
        <v>1011</v>
      </c>
      <c r="M1169" s="64" t="s">
        <v>1166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4"/>
      <c r="U1169" s="72"/>
      <c r="V1169" s="72" t="s">
        <v>4722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4456</v>
      </c>
      <c r="D1170" s="60" t="s">
        <v>7</v>
      </c>
      <c r="E1170" s="66" t="s">
        <v>1571</v>
      </c>
      <c r="F1170" s="66" t="s">
        <v>500</v>
      </c>
      <c r="G1170" s="75">
        <v>0</v>
      </c>
      <c r="H1170" s="75">
        <v>0</v>
      </c>
      <c r="I1170" s="66" t="s">
        <v>1</v>
      </c>
      <c r="J1170" s="66" t="s">
        <v>1598</v>
      </c>
      <c r="K1170" s="67" t="s">
        <v>4544</v>
      </c>
      <c r="L1170" s="68"/>
      <c r="M1170" s="64" t="s">
        <v>2408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4455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28</v>
      </c>
      <c r="J1171" s="117" t="s">
        <v>1598</v>
      </c>
      <c r="K1171" s="118" t="s">
        <v>4544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190</v>
      </c>
      <c r="T1171" s="113" t="s">
        <v>2489</v>
      </c>
      <c r="U1171" s="120" t="s">
        <v>2489</v>
      </c>
      <c r="V1171" s="120" t="s">
        <v>2489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4455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28</v>
      </c>
      <c r="J1172" s="117" t="s">
        <v>1598</v>
      </c>
      <c r="K1172" s="118" t="s">
        <v>4544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190</v>
      </c>
      <c r="T1172" s="113" t="s">
        <v>2489</v>
      </c>
      <c r="U1172" s="120" t="s">
        <v>2489</v>
      </c>
      <c r="V1172" s="120" t="s">
        <v>2489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4455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28</v>
      </c>
      <c r="J1173" s="117" t="s">
        <v>1598</v>
      </c>
      <c r="K1173" s="118" t="s">
        <v>4544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190</v>
      </c>
      <c r="T1173" s="113" t="s">
        <v>2489</v>
      </c>
      <c r="U1173" s="120" t="s">
        <v>2489</v>
      </c>
      <c r="V1173" s="120" t="s">
        <v>2489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4455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28</v>
      </c>
      <c r="J1174" s="117" t="s">
        <v>1598</v>
      </c>
      <c r="K1174" s="118" t="s">
        <v>4544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190</v>
      </c>
      <c r="T1174" s="113" t="s">
        <v>2489</v>
      </c>
      <c r="U1174" s="120" t="s">
        <v>2489</v>
      </c>
      <c r="V1174" s="120" t="s">
        <v>2489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4455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28</v>
      </c>
      <c r="J1175" s="117" t="s">
        <v>1598</v>
      </c>
      <c r="K1175" s="118" t="s">
        <v>4544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190</v>
      </c>
      <c r="T1175" s="113" t="s">
        <v>2489</v>
      </c>
      <c r="U1175" s="120" t="s">
        <v>2489</v>
      </c>
      <c r="V1175" s="120" t="s">
        <v>2489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4455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28</v>
      </c>
      <c r="J1176" s="117" t="s">
        <v>1598</v>
      </c>
      <c r="K1176" s="118" t="s">
        <v>4544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190</v>
      </c>
      <c r="T1176" s="113" t="s">
        <v>2489</v>
      </c>
      <c r="U1176" s="120" t="s">
        <v>2489</v>
      </c>
      <c r="V1176" s="120" t="s">
        <v>2489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4455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28</v>
      </c>
      <c r="J1177" s="117" t="s">
        <v>1598</v>
      </c>
      <c r="K1177" s="118" t="s">
        <v>4544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190</v>
      </c>
      <c r="T1177" s="113" t="s">
        <v>2489</v>
      </c>
      <c r="U1177" s="120" t="s">
        <v>2489</v>
      </c>
      <c r="V1177" s="120" t="s">
        <v>2489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4455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28</v>
      </c>
      <c r="J1178" s="117" t="s">
        <v>1598</v>
      </c>
      <c r="K1178" s="118" t="s">
        <v>4544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190</v>
      </c>
      <c r="T1178" s="113" t="s">
        <v>2489</v>
      </c>
      <c r="U1178" s="120" t="s">
        <v>2489</v>
      </c>
      <c r="V1178" s="120" t="s">
        <v>2489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4455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28</v>
      </c>
      <c r="J1179" s="117" t="s">
        <v>1598</v>
      </c>
      <c r="K1179" s="118" t="s">
        <v>4544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190</v>
      </c>
      <c r="T1179" s="113" t="s">
        <v>2489</v>
      </c>
      <c r="U1179" s="120" t="s">
        <v>2489</v>
      </c>
      <c r="V1179" s="120" t="s">
        <v>2489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4455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28</v>
      </c>
      <c r="J1180" s="117" t="s">
        <v>1598</v>
      </c>
      <c r="K1180" s="118" t="s">
        <v>4544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190</v>
      </c>
      <c r="T1180" s="113" t="s">
        <v>2489</v>
      </c>
      <c r="U1180" s="120" t="s">
        <v>2489</v>
      </c>
      <c r="V1180" s="120" t="s">
        <v>2489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4455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28</v>
      </c>
      <c r="J1181" s="117" t="s">
        <v>1598</v>
      </c>
      <c r="K1181" s="118" t="s">
        <v>4544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190</v>
      </c>
      <c r="T1181" s="113" t="s">
        <v>2489</v>
      </c>
      <c r="U1181" s="120" t="s">
        <v>2489</v>
      </c>
      <c r="V1181" s="120" t="s">
        <v>2489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4455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28</v>
      </c>
      <c r="J1182" s="117" t="s">
        <v>1598</v>
      </c>
      <c r="K1182" s="118" t="s">
        <v>4544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190</v>
      </c>
      <c r="T1182" s="113" t="s">
        <v>2489</v>
      </c>
      <c r="U1182" s="120" t="s">
        <v>2489</v>
      </c>
      <c r="V1182" s="120" t="s">
        <v>2489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4455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28</v>
      </c>
      <c r="J1183" s="117" t="s">
        <v>1598</v>
      </c>
      <c r="K1183" s="118" t="s">
        <v>4544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190</v>
      </c>
      <c r="T1183" s="113" t="s">
        <v>2489</v>
      </c>
      <c r="U1183" s="120" t="s">
        <v>2489</v>
      </c>
      <c r="V1183" s="120" t="s">
        <v>2489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4455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28</v>
      </c>
      <c r="J1184" s="117" t="s">
        <v>1598</v>
      </c>
      <c r="K1184" s="118" t="s">
        <v>4544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190</v>
      </c>
      <c r="T1184" s="113" t="s">
        <v>2489</v>
      </c>
      <c r="U1184" s="120" t="s">
        <v>2489</v>
      </c>
      <c r="V1184" s="120" t="s">
        <v>2489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4455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28</v>
      </c>
      <c r="J1185" s="117" t="s">
        <v>1598</v>
      </c>
      <c r="K1185" s="118" t="s">
        <v>4544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190</v>
      </c>
      <c r="T1185" s="113" t="s">
        <v>2489</v>
      </c>
      <c r="U1185" s="120" t="s">
        <v>2489</v>
      </c>
      <c r="V1185" s="120" t="s">
        <v>2489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4455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28</v>
      </c>
      <c r="J1186" s="117" t="s">
        <v>1598</v>
      </c>
      <c r="K1186" s="118" t="s">
        <v>4544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190</v>
      </c>
      <c r="T1186" s="113" t="s">
        <v>2489</v>
      </c>
      <c r="U1186" s="120" t="s">
        <v>2489</v>
      </c>
      <c r="V1186" s="120" t="s">
        <v>2489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4455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28</v>
      </c>
      <c r="J1187" s="117" t="s">
        <v>1598</v>
      </c>
      <c r="K1187" s="118" t="s">
        <v>4544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190</v>
      </c>
      <c r="T1187" s="113" t="s">
        <v>2489</v>
      </c>
      <c r="U1187" s="120" t="s">
        <v>2489</v>
      </c>
      <c r="V1187" s="120" t="s">
        <v>2489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4455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28</v>
      </c>
      <c r="J1188" s="117" t="s">
        <v>1598</v>
      </c>
      <c r="K1188" s="118" t="s">
        <v>4544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190</v>
      </c>
      <c r="T1188" s="113" t="s">
        <v>2489</v>
      </c>
      <c r="U1188" s="120" t="s">
        <v>2489</v>
      </c>
      <c r="V1188" s="120" t="s">
        <v>2489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4455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28</v>
      </c>
      <c r="J1189" s="117" t="s">
        <v>1598</v>
      </c>
      <c r="K1189" s="118" t="s">
        <v>4544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190</v>
      </c>
      <c r="T1189" s="113" t="s">
        <v>2489</v>
      </c>
      <c r="U1189" s="120" t="s">
        <v>2489</v>
      </c>
      <c r="V1189" s="120" t="s">
        <v>2489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4455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28</v>
      </c>
      <c r="J1190" s="117" t="s">
        <v>1598</v>
      </c>
      <c r="K1190" s="118" t="s">
        <v>4544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190</v>
      </c>
      <c r="T1190" s="113" t="s">
        <v>2489</v>
      </c>
      <c r="U1190" s="120" t="s">
        <v>2489</v>
      </c>
      <c r="V1190" s="120" t="s">
        <v>2489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4455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28</v>
      </c>
      <c r="J1191" s="117" t="s">
        <v>1598</v>
      </c>
      <c r="K1191" s="118" t="s">
        <v>4544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190</v>
      </c>
      <c r="T1191" s="113" t="s">
        <v>2489</v>
      </c>
      <c r="U1191" s="120" t="s">
        <v>2489</v>
      </c>
      <c r="V1191" s="120" t="s">
        <v>2489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4455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28</v>
      </c>
      <c r="J1192" s="117" t="s">
        <v>1598</v>
      </c>
      <c r="K1192" s="118" t="s">
        <v>4544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190</v>
      </c>
      <c r="T1192" s="113" t="s">
        <v>2489</v>
      </c>
      <c r="U1192" s="120" t="s">
        <v>2489</v>
      </c>
      <c r="V1192" s="120" t="s">
        <v>2489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4455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28</v>
      </c>
      <c r="J1193" s="117" t="s">
        <v>1598</v>
      </c>
      <c r="K1193" s="118" t="s">
        <v>4544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190</v>
      </c>
      <c r="T1193" s="113" t="s">
        <v>2489</v>
      </c>
      <c r="U1193" s="120" t="s">
        <v>2489</v>
      </c>
      <c r="V1193" s="120" t="s">
        <v>2489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4455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28</v>
      </c>
      <c r="J1194" s="117" t="s">
        <v>1598</v>
      </c>
      <c r="K1194" s="118" t="s">
        <v>4544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190</v>
      </c>
      <c r="T1194" s="113" t="s">
        <v>2489</v>
      </c>
      <c r="U1194" s="120" t="s">
        <v>2489</v>
      </c>
      <c r="V1194" s="120" t="s">
        <v>2489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4455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28</v>
      </c>
      <c r="J1195" s="117" t="s">
        <v>1598</v>
      </c>
      <c r="K1195" s="118" t="s">
        <v>4544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190</v>
      </c>
      <c r="T1195" s="113" t="s">
        <v>2489</v>
      </c>
      <c r="U1195" s="120" t="s">
        <v>2489</v>
      </c>
      <c r="V1195" s="120" t="s">
        <v>2489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4455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28</v>
      </c>
      <c r="J1196" s="117" t="s">
        <v>1598</v>
      </c>
      <c r="K1196" s="118" t="s">
        <v>4544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190</v>
      </c>
      <c r="T1196" s="113" t="s">
        <v>2489</v>
      </c>
      <c r="U1196" s="120" t="s">
        <v>2489</v>
      </c>
      <c r="V1196" s="120" t="s">
        <v>2489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4455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28</v>
      </c>
      <c r="J1197" s="117" t="s">
        <v>1598</v>
      </c>
      <c r="K1197" s="118" t="s">
        <v>4544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190</v>
      </c>
      <c r="T1197" s="113" t="s">
        <v>2489</v>
      </c>
      <c r="U1197" s="120" t="s">
        <v>2489</v>
      </c>
      <c r="V1197" s="120" t="s">
        <v>2489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4455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28</v>
      </c>
      <c r="J1198" s="117" t="s">
        <v>1598</v>
      </c>
      <c r="K1198" s="118" t="s">
        <v>4544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190</v>
      </c>
      <c r="T1198" s="113" t="s">
        <v>2489</v>
      </c>
      <c r="U1198" s="120" t="s">
        <v>2489</v>
      </c>
      <c r="V1198" s="120" t="s">
        <v>2489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2489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2489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2489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2489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3036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4456</v>
      </c>
      <c r="D1202" s="60" t="s">
        <v>1154</v>
      </c>
      <c r="E1202" s="66" t="s">
        <v>511</v>
      </c>
      <c r="F1202" s="66" t="s">
        <v>511</v>
      </c>
      <c r="G1202" s="72">
        <v>0</v>
      </c>
      <c r="H1202" s="72">
        <v>0</v>
      </c>
      <c r="I1202" s="66" t="s">
        <v>119</v>
      </c>
      <c r="J1202" s="66" t="s">
        <v>1598</v>
      </c>
      <c r="K1202" s="67" t="s">
        <v>4544</v>
      </c>
      <c r="L1202" s="68" t="s">
        <v>4821</v>
      </c>
      <c r="M1202" s="64" t="s">
        <v>4743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4" t="s">
        <v>2489</v>
      </c>
      <c r="U1202" s="72" t="s">
        <v>2489</v>
      </c>
      <c r="V1202" s="72" t="s">
        <v>2489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4456</v>
      </c>
      <c r="D1203" s="60" t="s">
        <v>1155</v>
      </c>
      <c r="E1203" s="66" t="s">
        <v>512</v>
      </c>
      <c r="F1203" s="66" t="s">
        <v>512</v>
      </c>
      <c r="G1203" s="72">
        <v>0</v>
      </c>
      <c r="H1203" s="72">
        <v>0</v>
      </c>
      <c r="I1203" s="66" t="s">
        <v>119</v>
      </c>
      <c r="J1203" s="66" t="s">
        <v>1598</v>
      </c>
      <c r="K1203" s="67" t="s">
        <v>4544</v>
      </c>
      <c r="L1203" s="68" t="s">
        <v>4822</v>
      </c>
      <c r="M1203" s="64" t="s">
        <v>4744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4" t="s">
        <v>2489</v>
      </c>
      <c r="U1203" s="72" t="s">
        <v>2489</v>
      </c>
      <c r="V1203" s="72" t="s">
        <v>2489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4456</v>
      </c>
      <c r="D1204" s="60" t="s">
        <v>1156</v>
      </c>
      <c r="E1204" s="66" t="s">
        <v>513</v>
      </c>
      <c r="F1204" s="66" t="s">
        <v>513</v>
      </c>
      <c r="G1204" s="72">
        <v>0</v>
      </c>
      <c r="H1204" s="72">
        <v>0</v>
      </c>
      <c r="I1204" s="66" t="s">
        <v>119</v>
      </c>
      <c r="J1204" s="66" t="s">
        <v>1598</v>
      </c>
      <c r="K1204" s="67" t="s">
        <v>4544</v>
      </c>
      <c r="L1204" s="68" t="s">
        <v>4823</v>
      </c>
      <c r="M1204" s="64" t="s">
        <v>4745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4" t="s">
        <v>2489</v>
      </c>
      <c r="U1204" s="72" t="s">
        <v>2489</v>
      </c>
      <c r="V1204" s="72" t="s">
        <v>2489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4456</v>
      </c>
      <c r="D1205" s="60" t="s">
        <v>1153</v>
      </c>
      <c r="E1205" s="66" t="s">
        <v>507</v>
      </c>
      <c r="F1205" s="66" t="s">
        <v>507</v>
      </c>
      <c r="G1205" s="72">
        <v>0</v>
      </c>
      <c r="H1205" s="72">
        <v>0</v>
      </c>
      <c r="I1205" s="66" t="s">
        <v>119</v>
      </c>
      <c r="J1205" s="66" t="s">
        <v>1598</v>
      </c>
      <c r="K1205" s="67" t="s">
        <v>4544</v>
      </c>
      <c r="L1205" s="68" t="s">
        <v>4824</v>
      </c>
      <c r="M1205" s="64" t="s">
        <v>4746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4" t="s">
        <v>2489</v>
      </c>
      <c r="U1205" s="72" t="s">
        <v>2489</v>
      </c>
      <c r="V1205" s="72" t="s">
        <v>2489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4456</v>
      </c>
      <c r="D1206" s="60" t="s">
        <v>1149</v>
      </c>
      <c r="E1206" s="66" t="s">
        <v>355</v>
      </c>
      <c r="F1206" s="66" t="s">
        <v>355</v>
      </c>
      <c r="G1206" s="72">
        <v>0</v>
      </c>
      <c r="H1206" s="72">
        <v>0</v>
      </c>
      <c r="I1206" s="66" t="s">
        <v>119</v>
      </c>
      <c r="J1206" s="66" t="s">
        <v>1598</v>
      </c>
      <c r="K1206" s="67" t="s">
        <v>4544</v>
      </c>
      <c r="L1206" s="68" t="s">
        <v>3292</v>
      </c>
      <c r="M1206" s="64" t="s">
        <v>4747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4" t="s">
        <v>2489</v>
      </c>
      <c r="U1206" s="72" t="s">
        <v>2489</v>
      </c>
      <c r="V1206" s="72" t="s">
        <v>2489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4456</v>
      </c>
      <c r="D1207" s="60" t="s">
        <v>1150</v>
      </c>
      <c r="E1207" s="66" t="s">
        <v>356</v>
      </c>
      <c r="F1207" s="66" t="s">
        <v>356</v>
      </c>
      <c r="G1207" s="72">
        <v>0</v>
      </c>
      <c r="H1207" s="72">
        <v>0</v>
      </c>
      <c r="I1207" s="66" t="s">
        <v>119</v>
      </c>
      <c r="J1207" s="66" t="s">
        <v>1598</v>
      </c>
      <c r="K1207" s="67" t="s">
        <v>4544</v>
      </c>
      <c r="L1207" s="68" t="s">
        <v>4825</v>
      </c>
      <c r="M1207" s="64" t="s">
        <v>4748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4" t="s">
        <v>2489</v>
      </c>
      <c r="U1207" s="72" t="s">
        <v>2489</v>
      </c>
      <c r="V1207" s="72" t="s">
        <v>2489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4456</v>
      </c>
      <c r="D1208" s="60" t="s">
        <v>1151</v>
      </c>
      <c r="E1208" s="66" t="s">
        <v>357</v>
      </c>
      <c r="F1208" s="66" t="s">
        <v>357</v>
      </c>
      <c r="G1208" s="72">
        <v>0</v>
      </c>
      <c r="H1208" s="72">
        <v>0</v>
      </c>
      <c r="I1208" s="66" t="s">
        <v>119</v>
      </c>
      <c r="J1208" s="66" t="s">
        <v>1598</v>
      </c>
      <c r="K1208" s="67" t="s">
        <v>4544</v>
      </c>
      <c r="L1208" s="68" t="s">
        <v>4826</v>
      </c>
      <c r="M1208" s="64" t="s">
        <v>4749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4" t="s">
        <v>2489</v>
      </c>
      <c r="U1208" s="72" t="s">
        <v>2489</v>
      </c>
      <c r="V1208" s="72" t="s">
        <v>2489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4456</v>
      </c>
      <c r="D1209" s="60" t="s">
        <v>1152</v>
      </c>
      <c r="E1209" s="66" t="s">
        <v>358</v>
      </c>
      <c r="F1209" s="66" t="s">
        <v>358</v>
      </c>
      <c r="G1209" s="72">
        <v>0</v>
      </c>
      <c r="H1209" s="72">
        <v>0</v>
      </c>
      <c r="I1209" s="66" t="s">
        <v>119</v>
      </c>
      <c r="J1209" s="66" t="s">
        <v>1598</v>
      </c>
      <c r="K1209" s="67" t="s">
        <v>4544</v>
      </c>
      <c r="L1209" s="68" t="s">
        <v>4827</v>
      </c>
      <c r="M1209" s="64" t="s">
        <v>4750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4" t="s">
        <v>2489</v>
      </c>
      <c r="U1209" s="72" t="s">
        <v>2489</v>
      </c>
      <c r="V1209" s="72" t="s">
        <v>2489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4456</v>
      </c>
      <c r="D1210" s="60" t="s">
        <v>1143</v>
      </c>
      <c r="E1210" s="66" t="s">
        <v>176</v>
      </c>
      <c r="F1210" s="66" t="s">
        <v>176</v>
      </c>
      <c r="G1210" s="72">
        <v>0</v>
      </c>
      <c r="H1210" s="72">
        <v>0</v>
      </c>
      <c r="I1210" s="66" t="s">
        <v>119</v>
      </c>
      <c r="J1210" s="66" t="s">
        <v>1598</v>
      </c>
      <c r="K1210" s="67" t="s">
        <v>4544</v>
      </c>
      <c r="L1210" s="68" t="s">
        <v>4828</v>
      </c>
      <c r="M1210" s="64" t="s">
        <v>4751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4" t="s">
        <v>2489</v>
      </c>
      <c r="U1210" s="72" t="s">
        <v>2489</v>
      </c>
      <c r="V1210" s="72" t="s">
        <v>2489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4456</v>
      </c>
      <c r="D1211" s="60" t="s">
        <v>1140</v>
      </c>
      <c r="E1211" s="66" t="s">
        <v>144</v>
      </c>
      <c r="F1211" s="66" t="s">
        <v>144</v>
      </c>
      <c r="G1211" s="72">
        <v>0</v>
      </c>
      <c r="H1211" s="72">
        <v>0</v>
      </c>
      <c r="I1211" s="66" t="s">
        <v>119</v>
      </c>
      <c r="J1211" s="66" t="s">
        <v>1598</v>
      </c>
      <c r="K1211" s="67" t="s">
        <v>4544</v>
      </c>
      <c r="L1211" s="68" t="s">
        <v>4829</v>
      </c>
      <c r="M1211" s="64" t="s">
        <v>4752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4" t="s">
        <v>2489</v>
      </c>
      <c r="U1211" s="72" t="s">
        <v>2489</v>
      </c>
      <c r="V1211" s="72" t="s">
        <v>2489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4456</v>
      </c>
      <c r="D1212" s="60" t="s">
        <v>1141</v>
      </c>
      <c r="E1212" s="66" t="s">
        <v>157</v>
      </c>
      <c r="F1212" s="66" t="s">
        <v>157</v>
      </c>
      <c r="G1212" s="72">
        <v>0</v>
      </c>
      <c r="H1212" s="72">
        <v>0</v>
      </c>
      <c r="I1212" s="66" t="s">
        <v>119</v>
      </c>
      <c r="J1212" s="66" t="s">
        <v>1598</v>
      </c>
      <c r="K1212" s="67" t="s">
        <v>4544</v>
      </c>
      <c r="L1212" s="68" t="s">
        <v>4830</v>
      </c>
      <c r="M1212" s="64" t="s">
        <v>4753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4" t="s">
        <v>2489</v>
      </c>
      <c r="U1212" s="72" t="s">
        <v>2489</v>
      </c>
      <c r="V1212" s="72" t="s">
        <v>2489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4456</v>
      </c>
      <c r="D1213" s="60" t="s">
        <v>1142</v>
      </c>
      <c r="E1213" s="66" t="s">
        <v>164</v>
      </c>
      <c r="F1213" s="66" t="s">
        <v>164</v>
      </c>
      <c r="G1213" s="72">
        <v>0</v>
      </c>
      <c r="H1213" s="72">
        <v>0</v>
      </c>
      <c r="I1213" s="66" t="s">
        <v>119</v>
      </c>
      <c r="J1213" s="66" t="s">
        <v>1598</v>
      </c>
      <c r="K1213" s="67" t="s">
        <v>4544</v>
      </c>
      <c r="L1213" s="68" t="s">
        <v>4831</v>
      </c>
      <c r="M1213" s="64" t="s">
        <v>4754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4" t="s">
        <v>2489</v>
      </c>
      <c r="U1213" s="72" t="s">
        <v>2489</v>
      </c>
      <c r="V1213" s="72" t="s">
        <v>2489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4455</v>
      </c>
      <c r="D1214" s="60" t="s">
        <v>7</v>
      </c>
      <c r="E1214" s="66" t="s">
        <v>4739</v>
      </c>
      <c r="F1214" s="66" t="s">
        <v>4739</v>
      </c>
      <c r="G1214" s="72">
        <v>0</v>
      </c>
      <c r="H1214" s="72">
        <v>0</v>
      </c>
      <c r="I1214" s="66" t="s">
        <v>119</v>
      </c>
      <c r="J1214" s="66" t="s">
        <v>1598</v>
      </c>
      <c r="K1214" s="67" t="s">
        <v>4544</v>
      </c>
      <c r="L1214" s="68"/>
      <c r="M1214" s="64" t="s">
        <v>4756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4" t="s">
        <v>2489</v>
      </c>
      <c r="U1214" s="72" t="s">
        <v>2489</v>
      </c>
      <c r="V1214" s="72" t="s">
        <v>2489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4455</v>
      </c>
      <c r="D1215" s="60" t="s">
        <v>7</v>
      </c>
      <c r="E1215" s="66" t="s">
        <v>75</v>
      </c>
      <c r="F1215" s="66" t="s">
        <v>75</v>
      </c>
      <c r="G1215" s="72">
        <v>0</v>
      </c>
      <c r="H1215" s="72">
        <v>0</v>
      </c>
      <c r="I1215" s="66" t="s">
        <v>119</v>
      </c>
      <c r="J1215" s="66" t="s">
        <v>1598</v>
      </c>
      <c r="K1215" s="67" t="s">
        <v>4544</v>
      </c>
      <c r="L1215" s="68"/>
      <c r="M1215" s="64" t="s">
        <v>4757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4" t="s">
        <v>2489</v>
      </c>
      <c r="U1215" s="72" t="s">
        <v>2489</v>
      </c>
      <c r="V1215" s="72" t="s">
        <v>2489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4455</v>
      </c>
      <c r="D1216" s="60" t="s">
        <v>7</v>
      </c>
      <c r="E1216" s="66" t="s">
        <v>4740</v>
      </c>
      <c r="F1216" s="66" t="s">
        <v>4740</v>
      </c>
      <c r="G1216" s="72">
        <v>0</v>
      </c>
      <c r="H1216" s="72">
        <v>0</v>
      </c>
      <c r="I1216" s="66" t="s">
        <v>119</v>
      </c>
      <c r="J1216" s="66" t="s">
        <v>1598</v>
      </c>
      <c r="K1216" s="67" t="s">
        <v>4544</v>
      </c>
      <c r="L1216" s="68"/>
      <c r="M1216" s="64" t="s">
        <v>4758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4" t="s">
        <v>2489</v>
      </c>
      <c r="U1216" s="72" t="s">
        <v>2489</v>
      </c>
      <c r="V1216" s="72" t="s">
        <v>2489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4455</v>
      </c>
      <c r="D1217" s="60" t="s">
        <v>7</v>
      </c>
      <c r="E1217" s="66" t="s">
        <v>4741</v>
      </c>
      <c r="F1217" s="66" t="s">
        <v>4741</v>
      </c>
      <c r="G1217" s="72">
        <v>0</v>
      </c>
      <c r="H1217" s="72">
        <v>0</v>
      </c>
      <c r="I1217" s="66" t="s">
        <v>119</v>
      </c>
      <c r="J1217" s="66" t="s">
        <v>1598</v>
      </c>
      <c r="K1217" s="67" t="s">
        <v>4544</v>
      </c>
      <c r="L1217" s="68"/>
      <c r="M1217" s="64" t="s">
        <v>4759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4" t="s">
        <v>2489</v>
      </c>
      <c r="U1217" s="72" t="s">
        <v>2489</v>
      </c>
      <c r="V1217" s="72" t="s">
        <v>2489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4455</v>
      </c>
      <c r="D1218" s="60" t="s">
        <v>7</v>
      </c>
      <c r="E1218" s="66" t="s">
        <v>4742</v>
      </c>
      <c r="F1218" s="66" t="s">
        <v>4742</v>
      </c>
      <c r="G1218" s="72">
        <v>0</v>
      </c>
      <c r="H1218" s="72">
        <v>0</v>
      </c>
      <c r="I1218" s="66" t="s">
        <v>119</v>
      </c>
      <c r="J1218" s="66" t="s">
        <v>1598</v>
      </c>
      <c r="K1218" s="67" t="s">
        <v>4544</v>
      </c>
      <c r="L1218" s="68"/>
      <c r="M1218" s="64" t="s">
        <v>4760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4" t="s">
        <v>2489</v>
      </c>
      <c r="U1218" s="72" t="s">
        <v>2489</v>
      </c>
      <c r="V1218" s="72" t="s">
        <v>2489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4455</v>
      </c>
      <c r="D1219" s="60" t="s">
        <v>7</v>
      </c>
      <c r="E1219" s="66" t="s">
        <v>1213</v>
      </c>
      <c r="F1219" s="66" t="s">
        <v>1213</v>
      </c>
      <c r="G1219" s="72">
        <v>0</v>
      </c>
      <c r="H1219" s="72">
        <v>0</v>
      </c>
      <c r="I1219" s="66" t="s">
        <v>119</v>
      </c>
      <c r="J1219" s="66" t="s">
        <v>1598</v>
      </c>
      <c r="K1219" s="67" t="s">
        <v>4544</v>
      </c>
      <c r="L1219" s="68"/>
      <c r="M1219" s="64" t="s">
        <v>4761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4" t="s">
        <v>2489</v>
      </c>
      <c r="U1219" s="72" t="s">
        <v>2489</v>
      </c>
      <c r="V1219" s="72" t="s">
        <v>2489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4455</v>
      </c>
      <c r="D1220" s="60" t="s">
        <v>7</v>
      </c>
      <c r="E1220" s="66" t="s">
        <v>4775</v>
      </c>
      <c r="F1220" s="66" t="s">
        <v>4775</v>
      </c>
      <c r="G1220" s="72">
        <v>0</v>
      </c>
      <c r="H1220" s="72">
        <v>0</v>
      </c>
      <c r="I1220" s="66" t="s">
        <v>119</v>
      </c>
      <c r="J1220" s="66" t="s">
        <v>1598</v>
      </c>
      <c r="K1220" s="67" t="s">
        <v>4544</v>
      </c>
      <c r="L1220" s="68"/>
      <c r="M1220" s="64" t="s">
        <v>4762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4" t="s">
        <v>2489</v>
      </c>
      <c r="U1220" s="72" t="s">
        <v>2489</v>
      </c>
      <c r="V1220" s="72" t="s">
        <v>2489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4455</v>
      </c>
      <c r="D1221" s="60" t="s">
        <v>7</v>
      </c>
      <c r="E1221" s="66" t="s">
        <v>4776</v>
      </c>
      <c r="F1221" s="66" t="s">
        <v>4776</v>
      </c>
      <c r="G1221" s="72">
        <v>0</v>
      </c>
      <c r="H1221" s="72">
        <v>0</v>
      </c>
      <c r="I1221" s="66" t="s">
        <v>119</v>
      </c>
      <c r="J1221" s="66" t="s">
        <v>1598</v>
      </c>
      <c r="K1221" s="67" t="s">
        <v>4544</v>
      </c>
      <c r="L1221" s="68"/>
      <c r="M1221" s="64" t="s">
        <v>4763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4" t="s">
        <v>2489</v>
      </c>
      <c r="U1221" s="72" t="s">
        <v>2489</v>
      </c>
      <c r="V1221" s="72" t="s">
        <v>2489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4455</v>
      </c>
      <c r="D1222" s="60" t="s">
        <v>7</v>
      </c>
      <c r="E1222" s="66" t="s">
        <v>118</v>
      </c>
      <c r="F1222" s="66" t="s">
        <v>118</v>
      </c>
      <c r="G1222" s="72">
        <v>0</v>
      </c>
      <c r="H1222" s="72">
        <v>0</v>
      </c>
      <c r="I1222" s="66" t="s">
        <v>119</v>
      </c>
      <c r="J1222" s="66" t="s">
        <v>1598</v>
      </c>
      <c r="K1222" s="67" t="s">
        <v>4544</v>
      </c>
      <c r="L1222" s="68"/>
      <c r="M1222" s="64" t="s">
        <v>4764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4455</v>
      </c>
      <c r="D1223" s="60" t="s">
        <v>7</v>
      </c>
      <c r="E1223" s="66" t="s">
        <v>156</v>
      </c>
      <c r="F1223" s="66" t="s">
        <v>156</v>
      </c>
      <c r="G1223" s="72">
        <v>0</v>
      </c>
      <c r="H1223" s="72">
        <v>0</v>
      </c>
      <c r="I1223" s="66" t="s">
        <v>119</v>
      </c>
      <c r="J1223" s="66" t="s">
        <v>1598</v>
      </c>
      <c r="K1223" s="67" t="s">
        <v>4544</v>
      </c>
      <c r="L1223" s="68"/>
      <c r="M1223" s="64" t="s">
        <v>4765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4455</v>
      </c>
      <c r="D1224" s="60" t="s">
        <v>7</v>
      </c>
      <c r="E1224" s="66" t="s">
        <v>1394</v>
      </c>
      <c r="F1224" s="66" t="s">
        <v>4774</v>
      </c>
      <c r="G1224" s="72">
        <v>0</v>
      </c>
      <c r="H1224" s="72">
        <v>0</v>
      </c>
      <c r="I1224" s="66" t="s">
        <v>119</v>
      </c>
      <c r="J1224" s="66" t="s">
        <v>1598</v>
      </c>
      <c r="K1224" s="67" t="s">
        <v>4544</v>
      </c>
      <c r="L1224" s="68"/>
      <c r="M1224" s="64" t="s">
        <v>4766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4455</v>
      </c>
      <c r="D1225" s="60" t="s">
        <v>7</v>
      </c>
      <c r="E1225" s="66" t="s">
        <v>1401</v>
      </c>
      <c r="F1225" s="66" t="s">
        <v>1402</v>
      </c>
      <c r="G1225" s="72">
        <v>0</v>
      </c>
      <c r="H1225" s="72">
        <v>0</v>
      </c>
      <c r="I1225" s="66" t="s">
        <v>119</v>
      </c>
      <c r="J1225" s="66" t="s">
        <v>1598</v>
      </c>
      <c r="K1225" s="67" t="s">
        <v>4544</v>
      </c>
      <c r="L1225" s="68"/>
      <c r="M1225" s="64" t="s">
        <v>4767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4455</v>
      </c>
      <c r="D1226" s="60" t="s">
        <v>7</v>
      </c>
      <c r="E1226" s="66" t="s">
        <v>1404</v>
      </c>
      <c r="F1226" s="66" t="s">
        <v>1404</v>
      </c>
      <c r="G1226" s="72">
        <v>0</v>
      </c>
      <c r="H1226" s="72">
        <v>0</v>
      </c>
      <c r="I1226" s="66" t="s">
        <v>119</v>
      </c>
      <c r="J1226" s="66" t="s">
        <v>1598</v>
      </c>
      <c r="K1226" s="67" t="s">
        <v>4544</v>
      </c>
      <c r="L1226" s="68"/>
      <c r="M1226" s="64" t="s">
        <v>4768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4455</v>
      </c>
      <c r="D1227" s="60" t="s">
        <v>7</v>
      </c>
      <c r="E1227" s="66" t="s">
        <v>275</v>
      </c>
      <c r="F1227" s="66" t="s">
        <v>275</v>
      </c>
      <c r="G1227" s="72">
        <v>0</v>
      </c>
      <c r="H1227" s="72">
        <v>0</v>
      </c>
      <c r="I1227" s="66" t="s">
        <v>119</v>
      </c>
      <c r="J1227" s="66" t="s">
        <v>1598</v>
      </c>
      <c r="K1227" s="67" t="s">
        <v>4544</v>
      </c>
      <c r="L1227" s="68"/>
      <c r="M1227" s="64" t="s">
        <v>4769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4455</v>
      </c>
      <c r="D1228" s="60" t="s">
        <v>7</v>
      </c>
      <c r="E1228" s="168" t="s">
        <v>4738</v>
      </c>
      <c r="F1228" s="168" t="s">
        <v>4738</v>
      </c>
      <c r="G1228" s="72">
        <v>0</v>
      </c>
      <c r="H1228" s="72">
        <v>0</v>
      </c>
      <c r="I1228" s="66" t="s">
        <v>119</v>
      </c>
      <c r="J1228" s="66" t="s">
        <v>1598</v>
      </c>
      <c r="K1228" s="67" t="s">
        <v>4544</v>
      </c>
      <c r="L1228" s="68"/>
      <c r="M1228" s="64" t="s">
        <v>4755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4455</v>
      </c>
      <c r="D1229" s="60" t="s">
        <v>7</v>
      </c>
      <c r="E1229" s="168" t="s">
        <v>1356</v>
      </c>
      <c r="F1229" s="168" t="s">
        <v>4832</v>
      </c>
      <c r="G1229" s="72">
        <v>0</v>
      </c>
      <c r="H1229" s="72">
        <v>0</v>
      </c>
      <c r="I1229" s="66" t="s">
        <v>119</v>
      </c>
      <c r="J1229" s="66" t="s">
        <v>1598</v>
      </c>
      <c r="K1229" s="67" t="s">
        <v>4544</v>
      </c>
      <c r="L1229" s="68"/>
      <c r="M1229" s="64" t="s">
        <v>4770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4455</v>
      </c>
      <c r="D1230" s="60" t="s">
        <v>7</v>
      </c>
      <c r="E1230" s="168" t="s">
        <v>1357</v>
      </c>
      <c r="F1230" s="168" t="s">
        <v>4833</v>
      </c>
      <c r="G1230" s="72">
        <v>0</v>
      </c>
      <c r="H1230" s="72">
        <v>0</v>
      </c>
      <c r="I1230" s="66" t="s">
        <v>119</v>
      </c>
      <c r="J1230" s="66" t="s">
        <v>1598</v>
      </c>
      <c r="K1230" s="67" t="s">
        <v>4544</v>
      </c>
      <c r="L1230" s="68"/>
      <c r="M1230" s="64" t="s">
        <v>4771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4455</v>
      </c>
      <c r="D1231" s="60" t="s">
        <v>7</v>
      </c>
      <c r="E1231" s="168" t="s">
        <v>1358</v>
      </c>
      <c r="F1231" s="168" t="s">
        <v>4834</v>
      </c>
      <c r="G1231" s="72">
        <v>0</v>
      </c>
      <c r="H1231" s="72">
        <v>0</v>
      </c>
      <c r="I1231" s="66" t="s">
        <v>119</v>
      </c>
      <c r="J1231" s="66" t="s">
        <v>1598</v>
      </c>
      <c r="K1231" s="67" t="s">
        <v>4544</v>
      </c>
      <c r="L1231" s="68"/>
      <c r="M1231" s="64" t="s">
        <v>4772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4455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28</v>
      </c>
      <c r="J1232" s="117" t="s">
        <v>1598</v>
      </c>
      <c r="K1232" s="118" t="s">
        <v>4544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190</v>
      </c>
      <c r="T1232" s="113" t="s">
        <v>2489</v>
      </c>
      <c r="U1232" s="120" t="s">
        <v>2489</v>
      </c>
      <c r="V1232" s="120" t="s">
        <v>2489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4455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28</v>
      </c>
      <c r="J1233" s="117" t="s">
        <v>1598</v>
      </c>
      <c r="K1233" s="118" t="s">
        <v>4544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190</v>
      </c>
      <c r="T1233" s="113" t="s">
        <v>2489</v>
      </c>
      <c r="U1233" s="120" t="s">
        <v>2489</v>
      </c>
      <c r="V1233" s="120" t="s">
        <v>2489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2489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2489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4" t="s">
        <v>2489</v>
      </c>
      <c r="U1234" s="92" t="s">
        <v>2489</v>
      </c>
      <c r="V1234" s="92" t="s">
        <v>2489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2489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2489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4" t="s">
        <v>2489</v>
      </c>
      <c r="U1235" s="92" t="s">
        <v>2489</v>
      </c>
      <c r="V1235" s="92" t="s">
        <v>2489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3037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4" t="s">
        <v>2489</v>
      </c>
      <c r="U1236" s="92" t="s">
        <v>2489</v>
      </c>
      <c r="V1236" s="92" t="s">
        <v>2489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4455</v>
      </c>
      <c r="D1237" s="60" t="s">
        <v>7</v>
      </c>
      <c r="E1237" s="66" t="s">
        <v>33</v>
      </c>
      <c r="F1237" s="66" t="s">
        <v>33</v>
      </c>
      <c r="G1237" s="65">
        <v>0</v>
      </c>
      <c r="H1237" s="65">
        <v>0</v>
      </c>
      <c r="I1237" s="66" t="s">
        <v>16</v>
      </c>
      <c r="J1237" s="66" t="s">
        <v>1598</v>
      </c>
      <c r="K1237" s="67" t="s">
        <v>4544</v>
      </c>
      <c r="L1237" s="68"/>
      <c r="M1237" s="64" t="s">
        <v>1660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4" t="s">
        <v>2489</v>
      </c>
      <c r="U1237" s="72" t="s">
        <v>2489</v>
      </c>
      <c r="V1237" s="72" t="s">
        <v>2489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4455</v>
      </c>
      <c r="D1238" s="60" t="s">
        <v>7</v>
      </c>
      <c r="E1238" s="86" t="s">
        <v>1228</v>
      </c>
      <c r="F1238" s="86" t="s">
        <v>1228</v>
      </c>
      <c r="G1238" s="72">
        <v>0</v>
      </c>
      <c r="H1238" s="72">
        <v>0</v>
      </c>
      <c r="I1238" s="66" t="s">
        <v>3</v>
      </c>
      <c r="J1238" s="66" t="s">
        <v>1597</v>
      </c>
      <c r="K1238" s="67" t="s">
        <v>4709</v>
      </c>
      <c r="L1238" s="68"/>
      <c r="M1238" s="91" t="s">
        <v>1657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4" t="s">
        <v>2489</v>
      </c>
      <c r="U1238" s="72" t="s">
        <v>2489</v>
      </c>
      <c r="V1238" s="72" t="s">
        <v>2489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>//</v>
      </c>
      <c r="AC1238" s="113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4455</v>
      </c>
      <c r="D1239" s="60" t="s">
        <v>7</v>
      </c>
      <c r="E1239" s="86" t="s">
        <v>2609</v>
      </c>
      <c r="F1239" s="86" t="s">
        <v>2609</v>
      </c>
      <c r="G1239" s="72">
        <v>0</v>
      </c>
      <c r="H1239" s="72">
        <v>0</v>
      </c>
      <c r="I1239" s="66" t="s">
        <v>3</v>
      </c>
      <c r="J1239" s="66" t="s">
        <v>1597</v>
      </c>
      <c r="K1239" s="67" t="s">
        <v>4709</v>
      </c>
      <c r="L1239" s="68"/>
      <c r="M1239" s="91" t="s">
        <v>1656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4" t="s">
        <v>2489</v>
      </c>
      <c r="U1239" s="72" t="s">
        <v>2489</v>
      </c>
      <c r="V1239" s="72" t="s">
        <v>2489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>//</v>
      </c>
      <c r="AC1239" s="113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4455</v>
      </c>
      <c r="D1240" s="60" t="s">
        <v>7</v>
      </c>
      <c r="E1240" s="86" t="s">
        <v>2610</v>
      </c>
      <c r="F1240" s="86" t="s">
        <v>2610</v>
      </c>
      <c r="G1240" s="72">
        <v>0</v>
      </c>
      <c r="H1240" s="72">
        <v>0</v>
      </c>
      <c r="I1240" s="66" t="s">
        <v>3</v>
      </c>
      <c r="J1240" s="66" t="s">
        <v>1597</v>
      </c>
      <c r="K1240" s="67" t="s">
        <v>4709</v>
      </c>
      <c r="L1240" s="68"/>
      <c r="M1240" s="64" t="s">
        <v>1658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4" t="s">
        <v>2489</v>
      </c>
      <c r="U1240" s="72" t="s">
        <v>2489</v>
      </c>
      <c r="V1240" s="72" t="s">
        <v>2489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>//</v>
      </c>
      <c r="AC1240" s="113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4455</v>
      </c>
      <c r="D1241" s="60" t="s">
        <v>7</v>
      </c>
      <c r="E1241" s="66" t="s">
        <v>1229</v>
      </c>
      <c r="F1241" s="66" t="s">
        <v>1229</v>
      </c>
      <c r="G1241" s="72">
        <v>0</v>
      </c>
      <c r="H1241" s="72">
        <v>0</v>
      </c>
      <c r="I1241" s="66" t="s">
        <v>3</v>
      </c>
      <c r="J1241" s="66" t="s">
        <v>1597</v>
      </c>
      <c r="K1241" s="67" t="s">
        <v>4709</v>
      </c>
      <c r="L1241" s="68"/>
      <c r="M1241" s="64" t="s">
        <v>1659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4" t="s">
        <v>2489</v>
      </c>
      <c r="U1241" s="72" t="s">
        <v>2489</v>
      </c>
      <c r="V1241" s="72" t="s">
        <v>2489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>//</v>
      </c>
      <c r="AC1241" s="113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4455</v>
      </c>
      <c r="D1242" s="60" t="s">
        <v>7</v>
      </c>
      <c r="E1242" s="66" t="s">
        <v>39</v>
      </c>
      <c r="F1242" s="66" t="s">
        <v>39</v>
      </c>
      <c r="G1242" s="72">
        <v>0</v>
      </c>
      <c r="H1242" s="72">
        <v>0</v>
      </c>
      <c r="I1242" s="66" t="s">
        <v>16</v>
      </c>
      <c r="J1242" s="66" t="s">
        <v>1598</v>
      </c>
      <c r="K1242" s="67" t="s">
        <v>4544</v>
      </c>
      <c r="L1242" s="68"/>
      <c r="M1242" s="64" t="s">
        <v>1676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4" t="s">
        <v>2489</v>
      </c>
      <c r="U1242" s="72" t="s">
        <v>2489</v>
      </c>
      <c r="V1242" s="72" t="s">
        <v>2489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4455</v>
      </c>
      <c r="D1243" s="60" t="s">
        <v>7</v>
      </c>
      <c r="E1243" s="86" t="s">
        <v>1236</v>
      </c>
      <c r="F1243" s="86" t="s">
        <v>1236</v>
      </c>
      <c r="G1243" s="72">
        <v>0</v>
      </c>
      <c r="H1243" s="72">
        <v>0</v>
      </c>
      <c r="I1243" s="66" t="s">
        <v>3</v>
      </c>
      <c r="J1243" s="66" t="s">
        <v>1597</v>
      </c>
      <c r="K1243" s="67" t="s">
        <v>4709</v>
      </c>
      <c r="L1243" s="68"/>
      <c r="M1243" s="91" t="s">
        <v>1673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4" t="s">
        <v>2489</v>
      </c>
      <c r="U1243" s="72" t="s">
        <v>2489</v>
      </c>
      <c r="V1243" s="72" t="s">
        <v>2489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>//</v>
      </c>
      <c r="AC1243" s="113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4455</v>
      </c>
      <c r="D1244" s="60" t="s">
        <v>7</v>
      </c>
      <c r="E1244" s="86" t="s">
        <v>2611</v>
      </c>
      <c r="F1244" s="86" t="s">
        <v>2611</v>
      </c>
      <c r="G1244" s="72">
        <v>0</v>
      </c>
      <c r="H1244" s="72">
        <v>0</v>
      </c>
      <c r="I1244" s="66" t="s">
        <v>3</v>
      </c>
      <c r="J1244" s="66" t="s">
        <v>1597</v>
      </c>
      <c r="K1244" s="67" t="s">
        <v>4709</v>
      </c>
      <c r="L1244" s="68"/>
      <c r="M1244" s="91" t="s">
        <v>1672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4" t="s">
        <v>2489</v>
      </c>
      <c r="U1244" s="72" t="s">
        <v>2489</v>
      </c>
      <c r="V1244" s="72" t="s">
        <v>2489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>//</v>
      </c>
      <c r="AC1244" s="113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4455</v>
      </c>
      <c r="D1245" s="60" t="s">
        <v>7</v>
      </c>
      <c r="E1245" s="86" t="s">
        <v>2612</v>
      </c>
      <c r="F1245" s="86" t="s">
        <v>2612</v>
      </c>
      <c r="G1245" s="72">
        <v>0</v>
      </c>
      <c r="H1245" s="72">
        <v>0</v>
      </c>
      <c r="I1245" s="66" t="s">
        <v>3</v>
      </c>
      <c r="J1245" s="66" t="s">
        <v>1597</v>
      </c>
      <c r="K1245" s="67" t="s">
        <v>4709</v>
      </c>
      <c r="L1245" s="68"/>
      <c r="M1245" s="64" t="s">
        <v>1674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4" t="s">
        <v>2489</v>
      </c>
      <c r="U1245" s="72" t="s">
        <v>2489</v>
      </c>
      <c r="V1245" s="72" t="s">
        <v>2489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>//</v>
      </c>
      <c r="AC1245" s="113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4455</v>
      </c>
      <c r="D1246" s="60" t="s">
        <v>7</v>
      </c>
      <c r="E1246" s="66" t="s">
        <v>1237</v>
      </c>
      <c r="F1246" s="66" t="s">
        <v>1237</v>
      </c>
      <c r="G1246" s="72">
        <v>0</v>
      </c>
      <c r="H1246" s="72">
        <v>0</v>
      </c>
      <c r="I1246" s="66" t="s">
        <v>3</v>
      </c>
      <c r="J1246" s="66" t="s">
        <v>1597</v>
      </c>
      <c r="K1246" s="67" t="s">
        <v>4709</v>
      </c>
      <c r="L1246" s="68"/>
      <c r="M1246" s="64" t="s">
        <v>1675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4" t="s">
        <v>2489</v>
      </c>
      <c r="U1246" s="72" t="s">
        <v>2489</v>
      </c>
      <c r="V1246" s="72" t="s">
        <v>2489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>//</v>
      </c>
      <c r="AC1246" s="113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4455</v>
      </c>
      <c r="D1247" s="60" t="s">
        <v>7</v>
      </c>
      <c r="E1247" s="66" t="s">
        <v>97</v>
      </c>
      <c r="F1247" s="66" t="s">
        <v>97</v>
      </c>
      <c r="G1247" s="72">
        <v>0</v>
      </c>
      <c r="H1247" s="72">
        <v>0</v>
      </c>
      <c r="I1247" s="66" t="s">
        <v>16</v>
      </c>
      <c r="J1247" s="66" t="s">
        <v>1598</v>
      </c>
      <c r="K1247" s="67" t="s">
        <v>4544</v>
      </c>
      <c r="L1247" s="68"/>
      <c r="M1247" s="64" t="s">
        <v>1759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4" t="s">
        <v>2489</v>
      </c>
      <c r="U1247" s="72" t="s">
        <v>2489</v>
      </c>
      <c r="V1247" s="72" t="s">
        <v>2489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4455</v>
      </c>
      <c r="D1248" s="60" t="s">
        <v>7</v>
      </c>
      <c r="E1248" s="86" t="s">
        <v>1290</v>
      </c>
      <c r="F1248" s="86" t="s">
        <v>1290</v>
      </c>
      <c r="G1248" s="72">
        <v>0</v>
      </c>
      <c r="H1248" s="72">
        <v>0</v>
      </c>
      <c r="I1248" s="66" t="s">
        <v>3</v>
      </c>
      <c r="J1248" s="66" t="s">
        <v>1597</v>
      </c>
      <c r="K1248" s="67" t="s">
        <v>4709</v>
      </c>
      <c r="L1248" s="68"/>
      <c r="M1248" s="91" t="s">
        <v>1756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4" t="s">
        <v>2489</v>
      </c>
      <c r="U1248" s="72" t="s">
        <v>2489</v>
      </c>
      <c r="V1248" s="72" t="s">
        <v>2489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>//</v>
      </c>
      <c r="AC1248" s="113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4455</v>
      </c>
      <c r="D1249" s="60" t="s">
        <v>7</v>
      </c>
      <c r="E1249" s="86" t="s">
        <v>2613</v>
      </c>
      <c r="F1249" s="86" t="s">
        <v>2613</v>
      </c>
      <c r="G1249" s="72">
        <v>0</v>
      </c>
      <c r="H1249" s="72">
        <v>0</v>
      </c>
      <c r="I1249" s="66" t="s">
        <v>3</v>
      </c>
      <c r="J1249" s="66" t="s">
        <v>1597</v>
      </c>
      <c r="K1249" s="67" t="s">
        <v>4709</v>
      </c>
      <c r="L1249" s="68"/>
      <c r="M1249" s="91" t="s">
        <v>1755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4" t="s">
        <v>2489</v>
      </c>
      <c r="U1249" s="72" t="s">
        <v>2489</v>
      </c>
      <c r="V1249" s="72" t="s">
        <v>2489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>//</v>
      </c>
      <c r="AC1249" s="113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4455</v>
      </c>
      <c r="D1250" s="60" t="s">
        <v>7</v>
      </c>
      <c r="E1250" s="86" t="s">
        <v>2614</v>
      </c>
      <c r="F1250" s="86" t="s">
        <v>2614</v>
      </c>
      <c r="G1250" s="72">
        <v>0</v>
      </c>
      <c r="H1250" s="72">
        <v>0</v>
      </c>
      <c r="I1250" s="66" t="s">
        <v>3</v>
      </c>
      <c r="J1250" s="66" t="s">
        <v>1597</v>
      </c>
      <c r="K1250" s="67" t="s">
        <v>4709</v>
      </c>
      <c r="L1250" s="68"/>
      <c r="M1250" s="64" t="s">
        <v>1757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4" t="s">
        <v>2489</v>
      </c>
      <c r="U1250" s="72" t="s">
        <v>2489</v>
      </c>
      <c r="V1250" s="72" t="s">
        <v>2489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>//</v>
      </c>
      <c r="AC1250" s="113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4455</v>
      </c>
      <c r="D1251" s="60" t="s">
        <v>7</v>
      </c>
      <c r="E1251" s="66" t="s">
        <v>1291</v>
      </c>
      <c r="F1251" s="66" t="s">
        <v>1291</v>
      </c>
      <c r="G1251" s="72">
        <v>0</v>
      </c>
      <c r="H1251" s="72">
        <v>0</v>
      </c>
      <c r="I1251" s="66" t="s">
        <v>3</v>
      </c>
      <c r="J1251" s="66" t="s">
        <v>1597</v>
      </c>
      <c r="K1251" s="67" t="s">
        <v>4709</v>
      </c>
      <c r="L1251" s="68"/>
      <c r="M1251" s="64" t="s">
        <v>1758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4" t="s">
        <v>2489</v>
      </c>
      <c r="U1251" s="72" t="s">
        <v>2489</v>
      </c>
      <c r="V1251" s="72" t="s">
        <v>2489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>//</v>
      </c>
      <c r="AC1251" s="113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4455</v>
      </c>
      <c r="D1252" s="60" t="s">
        <v>7</v>
      </c>
      <c r="E1252" s="66" t="s">
        <v>122</v>
      </c>
      <c r="F1252" s="66" t="s">
        <v>122</v>
      </c>
      <c r="G1252" s="72">
        <v>0</v>
      </c>
      <c r="H1252" s="72">
        <v>0</v>
      </c>
      <c r="I1252" s="66" t="s">
        <v>16</v>
      </c>
      <c r="J1252" s="66" t="s">
        <v>1598</v>
      </c>
      <c r="K1252" s="67" t="s">
        <v>4544</v>
      </c>
      <c r="L1252" s="68"/>
      <c r="M1252" s="64" t="s">
        <v>1795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4" t="s">
        <v>2489</v>
      </c>
      <c r="U1252" s="72" t="s">
        <v>2489</v>
      </c>
      <c r="V1252" s="72" t="s">
        <v>2489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5086</v>
      </c>
      <c r="D1253" s="60" t="s">
        <v>7</v>
      </c>
      <c r="E1253" s="66" t="s">
        <v>1299</v>
      </c>
      <c r="F1253" s="66" t="s">
        <v>1299</v>
      </c>
      <c r="G1253" s="72">
        <v>0</v>
      </c>
      <c r="H1253" s="72">
        <v>0</v>
      </c>
      <c r="I1253" s="66" t="s">
        <v>3</v>
      </c>
      <c r="J1253" s="66" t="s">
        <v>1597</v>
      </c>
      <c r="K1253" s="67" t="s">
        <v>4709</v>
      </c>
      <c r="L1253" s="68"/>
      <c r="M1253" s="64" t="s">
        <v>1783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4" t="s">
        <v>2489</v>
      </c>
      <c r="U1253" s="72" t="s">
        <v>2489</v>
      </c>
      <c r="V1253" s="72" t="s">
        <v>2489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5087</v>
      </c>
      <c r="D1254" s="60" t="s">
        <v>7</v>
      </c>
      <c r="E1254" s="86" t="s">
        <v>2615</v>
      </c>
      <c r="F1254" s="86" t="s">
        <v>2615</v>
      </c>
      <c r="G1254" s="72">
        <v>0</v>
      </c>
      <c r="H1254" s="72">
        <v>0</v>
      </c>
      <c r="I1254" s="66" t="s">
        <v>3</v>
      </c>
      <c r="J1254" s="66" t="s">
        <v>1597</v>
      </c>
      <c r="K1254" s="67" t="s">
        <v>4709</v>
      </c>
      <c r="L1254" s="68"/>
      <c r="M1254" s="91" t="s">
        <v>1785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4" t="s">
        <v>2489</v>
      </c>
      <c r="U1254" s="72" t="s">
        <v>2489</v>
      </c>
      <c r="V1254" s="72" t="s">
        <v>2489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>//</v>
      </c>
      <c r="AC1254" s="113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5088</v>
      </c>
      <c r="D1255" s="60" t="s">
        <v>7</v>
      </c>
      <c r="E1255" s="86" t="s">
        <v>2616</v>
      </c>
      <c r="F1255" s="86" t="s">
        <v>2616</v>
      </c>
      <c r="G1255" s="72">
        <v>0</v>
      </c>
      <c r="H1255" s="72">
        <v>0</v>
      </c>
      <c r="I1255" s="66" t="s">
        <v>3</v>
      </c>
      <c r="J1255" s="66" t="s">
        <v>1597</v>
      </c>
      <c r="K1255" s="67" t="s">
        <v>4709</v>
      </c>
      <c r="L1255" s="68"/>
      <c r="M1255" s="91" t="s">
        <v>1784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4" t="s">
        <v>2489</v>
      </c>
      <c r="U1255" s="72" t="s">
        <v>2489</v>
      </c>
      <c r="V1255" s="72" t="s">
        <v>2489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>//</v>
      </c>
      <c r="AC1255" s="113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5089</v>
      </c>
      <c r="D1256" s="60" t="s">
        <v>7</v>
      </c>
      <c r="E1256" s="66" t="s">
        <v>1300</v>
      </c>
      <c r="F1256" s="66" t="s">
        <v>1300</v>
      </c>
      <c r="G1256" s="72">
        <v>0</v>
      </c>
      <c r="H1256" s="72">
        <v>0</v>
      </c>
      <c r="I1256" s="66" t="s">
        <v>3</v>
      </c>
      <c r="J1256" s="66" t="s">
        <v>1597</v>
      </c>
      <c r="K1256" s="67" t="s">
        <v>4709</v>
      </c>
      <c r="L1256" s="68"/>
      <c r="M1256" s="64" t="s">
        <v>1786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4" t="s">
        <v>2489</v>
      </c>
      <c r="U1256" s="72" t="s">
        <v>2489</v>
      </c>
      <c r="V1256" s="72" t="s">
        <v>2489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>//</v>
      </c>
      <c r="AC1256" s="113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4455</v>
      </c>
      <c r="D1257" s="60" t="s">
        <v>7</v>
      </c>
      <c r="E1257" s="66" t="s">
        <v>1311</v>
      </c>
      <c r="F1257" s="66" t="s">
        <v>1311</v>
      </c>
      <c r="G1257" s="72">
        <v>0</v>
      </c>
      <c r="H1257" s="72">
        <v>0</v>
      </c>
      <c r="I1257" s="66" t="s">
        <v>16</v>
      </c>
      <c r="J1257" s="66" t="s">
        <v>1598</v>
      </c>
      <c r="K1257" s="67" t="s">
        <v>4544</v>
      </c>
      <c r="L1257" s="68"/>
      <c r="M1257" s="64" t="s">
        <v>1813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4" t="s">
        <v>2489</v>
      </c>
      <c r="U1257" s="72" t="s">
        <v>2489</v>
      </c>
      <c r="V1257" s="72" t="s">
        <v>2489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4455</v>
      </c>
      <c r="D1258" s="60" t="s">
        <v>7</v>
      </c>
      <c r="E1258" s="86" t="s">
        <v>131</v>
      </c>
      <c r="F1258" s="86" t="s">
        <v>131</v>
      </c>
      <c r="G1258" s="72">
        <v>0</v>
      </c>
      <c r="H1258" s="72">
        <v>0</v>
      </c>
      <c r="I1258" s="66" t="s">
        <v>3</v>
      </c>
      <c r="J1258" s="66" t="s">
        <v>1597</v>
      </c>
      <c r="K1258" s="67" t="s">
        <v>4709</v>
      </c>
      <c r="L1258" s="68"/>
      <c r="M1258" s="91" t="s">
        <v>1810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4" t="s">
        <v>2489</v>
      </c>
      <c r="U1258" s="72" t="s">
        <v>2489</v>
      </c>
      <c r="V1258" s="72" t="s">
        <v>2489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>//</v>
      </c>
      <c r="AC1258" s="113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4455</v>
      </c>
      <c r="D1259" s="60" t="s">
        <v>7</v>
      </c>
      <c r="E1259" s="86" t="s">
        <v>2617</v>
      </c>
      <c r="F1259" s="86" t="s">
        <v>2617</v>
      </c>
      <c r="G1259" s="72">
        <v>0</v>
      </c>
      <c r="H1259" s="72">
        <v>0</v>
      </c>
      <c r="I1259" s="66" t="s">
        <v>3</v>
      </c>
      <c r="J1259" s="66" t="s">
        <v>1597</v>
      </c>
      <c r="K1259" s="67" t="s">
        <v>4709</v>
      </c>
      <c r="L1259" s="68"/>
      <c r="M1259" s="91" t="s">
        <v>1809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4" t="s">
        <v>2489</v>
      </c>
      <c r="U1259" s="72" t="s">
        <v>2489</v>
      </c>
      <c r="V1259" s="72" t="s">
        <v>2489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>//</v>
      </c>
      <c r="AC1259" s="113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4455</v>
      </c>
      <c r="D1260" s="60" t="s">
        <v>7</v>
      </c>
      <c r="E1260" s="86" t="s">
        <v>2618</v>
      </c>
      <c r="F1260" s="86" t="s">
        <v>2618</v>
      </c>
      <c r="G1260" s="72">
        <v>0</v>
      </c>
      <c r="H1260" s="72">
        <v>0</v>
      </c>
      <c r="I1260" s="66" t="s">
        <v>3</v>
      </c>
      <c r="J1260" s="66" t="s">
        <v>1597</v>
      </c>
      <c r="K1260" s="67" t="s">
        <v>4709</v>
      </c>
      <c r="L1260" s="68"/>
      <c r="M1260" s="64" t="s">
        <v>1811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4" t="s">
        <v>2489</v>
      </c>
      <c r="U1260" s="72" t="s">
        <v>2489</v>
      </c>
      <c r="V1260" s="72" t="s">
        <v>2489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>//</v>
      </c>
      <c r="AC1260" s="113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4455</v>
      </c>
      <c r="D1261" s="60" t="s">
        <v>7</v>
      </c>
      <c r="E1261" s="66" t="s">
        <v>132</v>
      </c>
      <c r="F1261" s="66" t="s">
        <v>132</v>
      </c>
      <c r="G1261" s="72">
        <v>0</v>
      </c>
      <c r="H1261" s="72">
        <v>0</v>
      </c>
      <c r="I1261" s="66" t="s">
        <v>3</v>
      </c>
      <c r="J1261" s="66" t="s">
        <v>1597</v>
      </c>
      <c r="K1261" s="67" t="s">
        <v>4709</v>
      </c>
      <c r="L1261" s="68"/>
      <c r="M1261" s="64" t="s">
        <v>1812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4" t="s">
        <v>2489</v>
      </c>
      <c r="U1261" s="72" t="s">
        <v>2489</v>
      </c>
      <c r="V1261" s="72" t="s">
        <v>2489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>//</v>
      </c>
      <c r="AC1261" s="113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4455</v>
      </c>
      <c r="D1262" s="60" t="s">
        <v>7</v>
      </c>
      <c r="E1262" s="66" t="s">
        <v>142</v>
      </c>
      <c r="F1262" s="66" t="s">
        <v>142</v>
      </c>
      <c r="G1262" s="72">
        <v>0</v>
      </c>
      <c r="H1262" s="72">
        <v>0</v>
      </c>
      <c r="I1262" s="66" t="s">
        <v>16</v>
      </c>
      <c r="J1262" s="66" t="s">
        <v>1598</v>
      </c>
      <c r="K1262" s="67" t="s">
        <v>4544</v>
      </c>
      <c r="L1262" s="68"/>
      <c r="M1262" s="64" t="s">
        <v>1830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4" t="s">
        <v>2489</v>
      </c>
      <c r="U1262" s="72" t="s">
        <v>2489</v>
      </c>
      <c r="V1262" s="72" t="s">
        <v>2489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4455</v>
      </c>
      <c r="D1263" s="60" t="s">
        <v>7</v>
      </c>
      <c r="E1263" s="87" t="s">
        <v>1315</v>
      </c>
      <c r="F1263" s="87" t="s">
        <v>1315</v>
      </c>
      <c r="G1263" s="72">
        <v>0</v>
      </c>
      <c r="H1263" s="72">
        <v>0</v>
      </c>
      <c r="I1263" s="66" t="s">
        <v>3</v>
      </c>
      <c r="J1263" s="66" t="s">
        <v>1597</v>
      </c>
      <c r="K1263" s="67" t="s">
        <v>4709</v>
      </c>
      <c r="L1263" s="68"/>
      <c r="M1263" s="91" t="s">
        <v>1827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4" t="s">
        <v>2489</v>
      </c>
      <c r="U1263" s="72" t="s">
        <v>2489</v>
      </c>
      <c r="V1263" s="72" t="s">
        <v>2489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>//</v>
      </c>
      <c r="AC1263" s="113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4455</v>
      </c>
      <c r="D1264" s="60" t="s">
        <v>7</v>
      </c>
      <c r="E1264" s="87" t="s">
        <v>2619</v>
      </c>
      <c r="F1264" s="87" t="s">
        <v>2619</v>
      </c>
      <c r="G1264" s="72">
        <v>0</v>
      </c>
      <c r="H1264" s="72">
        <v>0</v>
      </c>
      <c r="I1264" s="66" t="s">
        <v>3</v>
      </c>
      <c r="J1264" s="66" t="s">
        <v>1597</v>
      </c>
      <c r="K1264" s="67" t="s">
        <v>4709</v>
      </c>
      <c r="L1264" s="68"/>
      <c r="M1264" s="91" t="s">
        <v>1826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4" t="s">
        <v>2489</v>
      </c>
      <c r="U1264" s="72" t="s">
        <v>2489</v>
      </c>
      <c r="V1264" s="72" t="s">
        <v>2489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>//</v>
      </c>
      <c r="AC1264" s="113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4455</v>
      </c>
      <c r="D1265" s="60" t="s">
        <v>7</v>
      </c>
      <c r="E1265" s="87" t="s">
        <v>2620</v>
      </c>
      <c r="F1265" s="87" t="s">
        <v>2620</v>
      </c>
      <c r="G1265" s="72">
        <v>0</v>
      </c>
      <c r="H1265" s="72">
        <v>0</v>
      </c>
      <c r="I1265" s="66" t="s">
        <v>3</v>
      </c>
      <c r="J1265" s="66" t="s">
        <v>1597</v>
      </c>
      <c r="K1265" s="67" t="s">
        <v>4709</v>
      </c>
      <c r="L1265" s="68"/>
      <c r="M1265" s="64" t="s">
        <v>1828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4" t="s">
        <v>2489</v>
      </c>
      <c r="U1265" s="72" t="s">
        <v>2489</v>
      </c>
      <c r="V1265" s="72" t="s">
        <v>2489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>//</v>
      </c>
      <c r="AC1265" s="113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4455</v>
      </c>
      <c r="D1266" s="60" t="s">
        <v>7</v>
      </c>
      <c r="E1266" s="66" t="s">
        <v>1316</v>
      </c>
      <c r="F1266" s="66" t="s">
        <v>1316</v>
      </c>
      <c r="G1266" s="72">
        <v>0</v>
      </c>
      <c r="H1266" s="72">
        <v>0</v>
      </c>
      <c r="I1266" s="66" t="s">
        <v>3</v>
      </c>
      <c r="J1266" s="66" t="s">
        <v>1597</v>
      </c>
      <c r="K1266" s="67" t="s">
        <v>4709</v>
      </c>
      <c r="L1266" s="68"/>
      <c r="M1266" s="64" t="s">
        <v>1829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4" t="s">
        <v>2489</v>
      </c>
      <c r="U1266" s="72" t="s">
        <v>2489</v>
      </c>
      <c r="V1266" s="72" t="s">
        <v>2489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>//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4455</v>
      </c>
      <c r="D1267" s="60" t="s">
        <v>7</v>
      </c>
      <c r="E1267" s="66" t="s">
        <v>180</v>
      </c>
      <c r="F1267" s="66" t="s">
        <v>180</v>
      </c>
      <c r="G1267" s="72">
        <v>0</v>
      </c>
      <c r="H1267" s="72">
        <v>0</v>
      </c>
      <c r="I1267" s="66" t="s">
        <v>16</v>
      </c>
      <c r="J1267" s="66" t="s">
        <v>1598</v>
      </c>
      <c r="K1267" s="67" t="s">
        <v>4544</v>
      </c>
      <c r="L1267" s="68"/>
      <c r="M1267" s="64" t="s">
        <v>1880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4" t="s">
        <v>2489</v>
      </c>
      <c r="U1267" s="72" t="s">
        <v>2489</v>
      </c>
      <c r="V1267" s="72" t="s">
        <v>2489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4455</v>
      </c>
      <c r="D1268" s="60" t="s">
        <v>7</v>
      </c>
      <c r="E1268" s="66" t="s">
        <v>1335</v>
      </c>
      <c r="F1268" s="66" t="s">
        <v>1335</v>
      </c>
      <c r="G1268" s="72">
        <v>0</v>
      </c>
      <c r="H1268" s="72">
        <v>0</v>
      </c>
      <c r="I1268" s="66" t="s">
        <v>3</v>
      </c>
      <c r="J1268" s="66" t="s">
        <v>1597</v>
      </c>
      <c r="K1268" s="67" t="s">
        <v>4709</v>
      </c>
      <c r="L1268" s="68"/>
      <c r="M1268" s="91" t="s">
        <v>1877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4" t="s">
        <v>2489</v>
      </c>
      <c r="U1268" s="72" t="s">
        <v>2489</v>
      </c>
      <c r="V1268" s="72" t="s">
        <v>2489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>//</v>
      </c>
      <c r="AC1268" s="113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4455</v>
      </c>
      <c r="D1269" s="60" t="s">
        <v>7</v>
      </c>
      <c r="E1269" s="66" t="s">
        <v>2643</v>
      </c>
      <c r="F1269" s="66" t="s">
        <v>2643</v>
      </c>
      <c r="G1269" s="72">
        <v>0</v>
      </c>
      <c r="H1269" s="72">
        <v>0</v>
      </c>
      <c r="I1269" s="66" t="s">
        <v>3</v>
      </c>
      <c r="J1269" s="66" t="s">
        <v>1597</v>
      </c>
      <c r="K1269" s="67" t="s">
        <v>4709</v>
      </c>
      <c r="L1269" s="68"/>
      <c r="M1269" s="91" t="s">
        <v>1876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4" t="s">
        <v>2489</v>
      </c>
      <c r="U1269" s="72" t="s">
        <v>2489</v>
      </c>
      <c r="V1269" s="72" t="s">
        <v>2489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>//</v>
      </c>
      <c r="AC1269" s="113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4455</v>
      </c>
      <c r="D1270" s="60" t="s">
        <v>7</v>
      </c>
      <c r="E1270" s="66" t="s">
        <v>2644</v>
      </c>
      <c r="F1270" s="66" t="s">
        <v>2644</v>
      </c>
      <c r="G1270" s="72">
        <v>0</v>
      </c>
      <c r="H1270" s="72">
        <v>0</v>
      </c>
      <c r="I1270" s="66" t="s">
        <v>3</v>
      </c>
      <c r="J1270" s="66" t="s">
        <v>1597</v>
      </c>
      <c r="K1270" s="67" t="s">
        <v>4709</v>
      </c>
      <c r="L1270" s="68"/>
      <c r="M1270" s="64" t="s">
        <v>1878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4" t="s">
        <v>2489</v>
      </c>
      <c r="U1270" s="72" t="s">
        <v>2489</v>
      </c>
      <c r="V1270" s="72" t="s">
        <v>2489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>//</v>
      </c>
      <c r="AC1270" s="113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4455</v>
      </c>
      <c r="D1271" s="60" t="s">
        <v>7</v>
      </c>
      <c r="E1271" s="66" t="s">
        <v>1336</v>
      </c>
      <c r="F1271" s="66" t="s">
        <v>1336</v>
      </c>
      <c r="G1271" s="72">
        <v>0</v>
      </c>
      <c r="H1271" s="72">
        <v>0</v>
      </c>
      <c r="I1271" s="66" t="s">
        <v>3</v>
      </c>
      <c r="J1271" s="66" t="s">
        <v>1597</v>
      </c>
      <c r="K1271" s="67" t="s">
        <v>4709</v>
      </c>
      <c r="L1271" s="68"/>
      <c r="M1271" s="64" t="s">
        <v>1879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4" t="s">
        <v>2489</v>
      </c>
      <c r="U1271" s="72" t="s">
        <v>2489</v>
      </c>
      <c r="V1271" s="72" t="s">
        <v>2489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>//</v>
      </c>
      <c r="AC1271" s="113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4455</v>
      </c>
      <c r="D1272" s="60" t="s">
        <v>7</v>
      </c>
      <c r="E1272" s="66" t="s">
        <v>196</v>
      </c>
      <c r="F1272" s="66" t="s">
        <v>196</v>
      </c>
      <c r="G1272" s="72">
        <v>0</v>
      </c>
      <c r="H1272" s="72">
        <v>0</v>
      </c>
      <c r="I1272" s="66" t="s">
        <v>16</v>
      </c>
      <c r="J1272" s="66" t="s">
        <v>1598</v>
      </c>
      <c r="K1272" s="67" t="s">
        <v>4544</v>
      </c>
      <c r="L1272" s="68"/>
      <c r="M1272" s="64" t="s">
        <v>1901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4" t="s">
        <v>2489</v>
      </c>
      <c r="U1272" s="72" t="s">
        <v>2489</v>
      </c>
      <c r="V1272" s="72" t="s">
        <v>2489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4455</v>
      </c>
      <c r="D1273" s="60" t="s">
        <v>7</v>
      </c>
      <c r="E1273" s="87" t="s">
        <v>1348</v>
      </c>
      <c r="F1273" s="87" t="s">
        <v>1348</v>
      </c>
      <c r="G1273" s="72">
        <v>0</v>
      </c>
      <c r="H1273" s="72">
        <v>0</v>
      </c>
      <c r="I1273" s="66" t="s">
        <v>3</v>
      </c>
      <c r="J1273" s="66" t="s">
        <v>1597</v>
      </c>
      <c r="K1273" s="67" t="s">
        <v>4709</v>
      </c>
      <c r="L1273" s="68"/>
      <c r="M1273" s="91" t="s">
        <v>1898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4" t="s">
        <v>2489</v>
      </c>
      <c r="U1273" s="72" t="s">
        <v>2489</v>
      </c>
      <c r="V1273" s="72" t="s">
        <v>2489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>//</v>
      </c>
      <c r="AC1273" s="113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4455</v>
      </c>
      <c r="D1274" s="60" t="s">
        <v>7</v>
      </c>
      <c r="E1274" s="87" t="s">
        <v>2621</v>
      </c>
      <c r="F1274" s="87" t="s">
        <v>2621</v>
      </c>
      <c r="G1274" s="72">
        <v>0</v>
      </c>
      <c r="H1274" s="72">
        <v>0</v>
      </c>
      <c r="I1274" s="66" t="s">
        <v>3</v>
      </c>
      <c r="J1274" s="66" t="s">
        <v>1597</v>
      </c>
      <c r="K1274" s="67" t="s">
        <v>4709</v>
      </c>
      <c r="L1274" s="68"/>
      <c r="M1274" s="91" t="s">
        <v>1897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4" t="s">
        <v>2489</v>
      </c>
      <c r="U1274" s="72" t="s">
        <v>2489</v>
      </c>
      <c r="V1274" s="72" t="s">
        <v>2489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>//</v>
      </c>
      <c r="AC1274" s="113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4455</v>
      </c>
      <c r="D1275" s="60" t="s">
        <v>7</v>
      </c>
      <c r="E1275" s="87" t="s">
        <v>2622</v>
      </c>
      <c r="F1275" s="87" t="s">
        <v>2622</v>
      </c>
      <c r="G1275" s="72">
        <v>0</v>
      </c>
      <c r="H1275" s="72">
        <v>0</v>
      </c>
      <c r="I1275" s="66" t="s">
        <v>3</v>
      </c>
      <c r="J1275" s="66" t="s">
        <v>1597</v>
      </c>
      <c r="K1275" s="67" t="s">
        <v>4709</v>
      </c>
      <c r="L1275" s="68"/>
      <c r="M1275" s="64" t="s">
        <v>1899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4" t="s">
        <v>2489</v>
      </c>
      <c r="U1275" s="72" t="s">
        <v>2489</v>
      </c>
      <c r="V1275" s="72" t="s">
        <v>2489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>//</v>
      </c>
      <c r="AC1275" s="113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4455</v>
      </c>
      <c r="D1276" s="60" t="s">
        <v>7</v>
      </c>
      <c r="E1276" s="66" t="s">
        <v>1349</v>
      </c>
      <c r="F1276" s="66" t="s">
        <v>1349</v>
      </c>
      <c r="G1276" s="72">
        <v>0</v>
      </c>
      <c r="H1276" s="72">
        <v>0</v>
      </c>
      <c r="I1276" s="66" t="s">
        <v>3</v>
      </c>
      <c r="J1276" s="66" t="s">
        <v>1597</v>
      </c>
      <c r="K1276" s="67" t="s">
        <v>4709</v>
      </c>
      <c r="L1276" s="68"/>
      <c r="M1276" s="64" t="s">
        <v>1900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4" t="s">
        <v>2489</v>
      </c>
      <c r="U1276" s="72" t="s">
        <v>2489</v>
      </c>
      <c r="V1276" s="72" t="s">
        <v>2489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>//</v>
      </c>
      <c r="AC1276" s="113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4455</v>
      </c>
      <c r="D1277" s="60" t="s">
        <v>7</v>
      </c>
      <c r="E1277" s="66" t="s">
        <v>1387</v>
      </c>
      <c r="F1277" s="66" t="s">
        <v>1387</v>
      </c>
      <c r="G1277" s="72">
        <v>0</v>
      </c>
      <c r="H1277" s="72">
        <v>0</v>
      </c>
      <c r="I1277" s="66" t="s">
        <v>16</v>
      </c>
      <c r="J1277" s="66" t="s">
        <v>1598</v>
      </c>
      <c r="K1277" s="67" t="s">
        <v>4544</v>
      </c>
      <c r="L1277" s="68"/>
      <c r="M1277" s="64" t="s">
        <v>1969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4" t="s">
        <v>2489</v>
      </c>
      <c r="U1277" s="72" t="s">
        <v>2489</v>
      </c>
      <c r="V1277" s="72" t="s">
        <v>2489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4455</v>
      </c>
      <c r="D1278" s="60" t="s">
        <v>7</v>
      </c>
      <c r="E1278" s="87" t="s">
        <v>243</v>
      </c>
      <c r="F1278" s="87" t="s">
        <v>243</v>
      </c>
      <c r="G1278" s="72">
        <v>0</v>
      </c>
      <c r="H1278" s="72">
        <v>0</v>
      </c>
      <c r="I1278" s="66" t="s">
        <v>3</v>
      </c>
      <c r="J1278" s="66" t="s">
        <v>1597</v>
      </c>
      <c r="K1278" s="67" t="s">
        <v>4709</v>
      </c>
      <c r="L1278" s="68"/>
      <c r="M1278" s="91" t="s">
        <v>1966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4" t="s">
        <v>2489</v>
      </c>
      <c r="U1278" s="72" t="s">
        <v>2489</v>
      </c>
      <c r="V1278" s="72" t="s">
        <v>2489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>//</v>
      </c>
      <c r="AC1278" s="113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4455</v>
      </c>
      <c r="D1279" s="60" t="s">
        <v>7</v>
      </c>
      <c r="E1279" s="87" t="s">
        <v>2623</v>
      </c>
      <c r="F1279" s="87" t="s">
        <v>2623</v>
      </c>
      <c r="G1279" s="72">
        <v>0</v>
      </c>
      <c r="H1279" s="72">
        <v>0</v>
      </c>
      <c r="I1279" s="66" t="s">
        <v>3</v>
      </c>
      <c r="J1279" s="66" t="s">
        <v>1597</v>
      </c>
      <c r="K1279" s="67" t="s">
        <v>4709</v>
      </c>
      <c r="L1279" s="68"/>
      <c r="M1279" s="91" t="s">
        <v>1965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4" t="s">
        <v>2489</v>
      </c>
      <c r="U1279" s="72" t="s">
        <v>2489</v>
      </c>
      <c r="V1279" s="72" t="s">
        <v>2489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>//</v>
      </c>
      <c r="AC1279" s="113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4455</v>
      </c>
      <c r="D1280" s="60" t="s">
        <v>7</v>
      </c>
      <c r="E1280" s="87" t="s">
        <v>2624</v>
      </c>
      <c r="F1280" s="87" t="s">
        <v>2624</v>
      </c>
      <c r="G1280" s="72">
        <v>0</v>
      </c>
      <c r="H1280" s="72">
        <v>0</v>
      </c>
      <c r="I1280" s="66" t="s">
        <v>3</v>
      </c>
      <c r="J1280" s="66" t="s">
        <v>1597</v>
      </c>
      <c r="K1280" s="67" t="s">
        <v>4709</v>
      </c>
      <c r="L1280" s="68"/>
      <c r="M1280" s="64" t="s">
        <v>1967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4" t="s">
        <v>2489</v>
      </c>
      <c r="U1280" s="72" t="s">
        <v>2489</v>
      </c>
      <c r="V1280" s="72" t="s">
        <v>2489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>//</v>
      </c>
      <c r="AC1280" s="113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4455</v>
      </c>
      <c r="D1281" s="60" t="s">
        <v>7</v>
      </c>
      <c r="E1281" s="66" t="s">
        <v>244</v>
      </c>
      <c r="F1281" s="66" t="s">
        <v>244</v>
      </c>
      <c r="G1281" s="72">
        <v>0</v>
      </c>
      <c r="H1281" s="72">
        <v>0</v>
      </c>
      <c r="I1281" s="66" t="s">
        <v>3</v>
      </c>
      <c r="J1281" s="66" t="s">
        <v>1597</v>
      </c>
      <c r="K1281" s="67" t="s">
        <v>4709</v>
      </c>
      <c r="L1281" s="68"/>
      <c r="M1281" s="64" t="s">
        <v>1968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4" t="s">
        <v>2489</v>
      </c>
      <c r="U1281" s="72" t="s">
        <v>2489</v>
      </c>
      <c r="V1281" s="72" t="s">
        <v>2489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>//</v>
      </c>
      <c r="AC1281" s="113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4455</v>
      </c>
      <c r="D1282" s="60" t="s">
        <v>7</v>
      </c>
      <c r="E1282" s="66" t="s">
        <v>246</v>
      </c>
      <c r="F1282" s="66" t="s">
        <v>246</v>
      </c>
      <c r="G1282" s="72">
        <v>0</v>
      </c>
      <c r="H1282" s="72">
        <v>0</v>
      </c>
      <c r="I1282" s="66" t="s">
        <v>16</v>
      </c>
      <c r="J1282" s="66" t="s">
        <v>1598</v>
      </c>
      <c r="K1282" s="67" t="s">
        <v>4544</v>
      </c>
      <c r="L1282" s="68"/>
      <c r="M1282" s="64" t="s">
        <v>1978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4" t="s">
        <v>2489</v>
      </c>
      <c r="U1282" s="72" t="s">
        <v>2489</v>
      </c>
      <c r="V1282" s="72" t="s">
        <v>2489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5033</v>
      </c>
      <c r="D1283" s="60" t="s">
        <v>7</v>
      </c>
      <c r="E1283" s="87" t="s">
        <v>1391</v>
      </c>
      <c r="F1283" s="87" t="s">
        <v>1391</v>
      </c>
      <c r="G1283" s="72">
        <v>0</v>
      </c>
      <c r="H1283" s="72">
        <v>0</v>
      </c>
      <c r="I1283" s="66" t="s">
        <v>3</v>
      </c>
      <c r="J1283" s="66" t="s">
        <v>1597</v>
      </c>
      <c r="K1283" s="67" t="s">
        <v>4709</v>
      </c>
      <c r="L1283" s="68"/>
      <c r="M1283" s="91" t="s">
        <v>1975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4" t="s">
        <v>2489</v>
      </c>
      <c r="U1283" s="72" t="s">
        <v>2489</v>
      </c>
      <c r="V1283" s="72" t="s">
        <v>2489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5034</v>
      </c>
      <c r="D1284" s="60" t="s">
        <v>7</v>
      </c>
      <c r="E1284" s="87" t="s">
        <v>2625</v>
      </c>
      <c r="F1284" s="87" t="s">
        <v>2625</v>
      </c>
      <c r="G1284" s="72">
        <v>0</v>
      </c>
      <c r="H1284" s="72">
        <v>0</v>
      </c>
      <c r="I1284" s="66" t="s">
        <v>3</v>
      </c>
      <c r="J1284" s="66" t="s">
        <v>1597</v>
      </c>
      <c r="K1284" s="67" t="s">
        <v>4709</v>
      </c>
      <c r="L1284" s="68"/>
      <c r="M1284" s="91" t="s">
        <v>1974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4" t="s">
        <v>2489</v>
      </c>
      <c r="U1284" s="72" t="s">
        <v>2489</v>
      </c>
      <c r="V1284" s="72" t="s">
        <v>2489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5035</v>
      </c>
      <c r="D1285" s="60" t="s">
        <v>7</v>
      </c>
      <c r="E1285" s="87" t="s">
        <v>2626</v>
      </c>
      <c r="F1285" s="87" t="s">
        <v>2626</v>
      </c>
      <c r="G1285" s="72">
        <v>0</v>
      </c>
      <c r="H1285" s="72">
        <v>0</v>
      </c>
      <c r="I1285" s="66" t="s">
        <v>3</v>
      </c>
      <c r="J1285" s="66" t="s">
        <v>1597</v>
      </c>
      <c r="K1285" s="67" t="s">
        <v>4709</v>
      </c>
      <c r="L1285" s="68"/>
      <c r="M1285" s="64" t="s">
        <v>1976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4" t="s">
        <v>2489</v>
      </c>
      <c r="U1285" s="72" t="s">
        <v>2489</v>
      </c>
      <c r="V1285" s="72" t="s">
        <v>2489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5036</v>
      </c>
      <c r="D1286" s="60" t="s">
        <v>7</v>
      </c>
      <c r="E1286" s="66" t="s">
        <v>1392</v>
      </c>
      <c r="F1286" s="66" t="s">
        <v>1392</v>
      </c>
      <c r="G1286" s="72">
        <v>0</v>
      </c>
      <c r="H1286" s="72">
        <v>0</v>
      </c>
      <c r="I1286" s="66" t="s">
        <v>3</v>
      </c>
      <c r="J1286" s="66" t="s">
        <v>1597</v>
      </c>
      <c r="K1286" s="67" t="s">
        <v>4709</v>
      </c>
      <c r="L1286" s="68"/>
      <c r="M1286" s="64" t="s">
        <v>1977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4" t="s">
        <v>2489</v>
      </c>
      <c r="U1286" s="72" t="s">
        <v>2489</v>
      </c>
      <c r="V1286" s="72" t="s">
        <v>2489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4455</v>
      </c>
      <c r="D1287" s="60" t="s">
        <v>7</v>
      </c>
      <c r="E1287" s="66" t="s">
        <v>264</v>
      </c>
      <c r="F1287" s="66" t="s">
        <v>264</v>
      </c>
      <c r="G1287" s="72">
        <v>0</v>
      </c>
      <c r="H1287" s="72">
        <v>0</v>
      </c>
      <c r="I1287" s="66" t="s">
        <v>16</v>
      </c>
      <c r="J1287" s="66" t="s">
        <v>1598</v>
      </c>
      <c r="K1287" s="67" t="s">
        <v>4544</v>
      </c>
      <c r="L1287" s="68"/>
      <c r="M1287" s="64" t="s">
        <v>2005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4" t="s">
        <v>2489</v>
      </c>
      <c r="U1287" s="72" t="s">
        <v>2489</v>
      </c>
      <c r="V1287" s="72" t="s">
        <v>2489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4455</v>
      </c>
      <c r="D1288" s="60" t="s">
        <v>7</v>
      </c>
      <c r="E1288" s="87" t="s">
        <v>1407</v>
      </c>
      <c r="F1288" s="87" t="s">
        <v>1407</v>
      </c>
      <c r="G1288" s="72">
        <v>0</v>
      </c>
      <c r="H1288" s="72">
        <v>0</v>
      </c>
      <c r="I1288" s="66" t="s">
        <v>3</v>
      </c>
      <c r="J1288" s="66" t="s">
        <v>1597</v>
      </c>
      <c r="K1288" s="67" t="s">
        <v>4709</v>
      </c>
      <c r="L1288" s="68"/>
      <c r="M1288" s="91" t="s">
        <v>2002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4" t="s">
        <v>2489</v>
      </c>
      <c r="U1288" s="72" t="s">
        <v>2489</v>
      </c>
      <c r="V1288" s="72" t="s">
        <v>2489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>//</v>
      </c>
      <c r="AC1288" s="113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4455</v>
      </c>
      <c r="D1289" s="60" t="s">
        <v>7</v>
      </c>
      <c r="E1289" s="87" t="s">
        <v>2627</v>
      </c>
      <c r="F1289" s="87" t="s">
        <v>2627</v>
      </c>
      <c r="G1289" s="72">
        <v>0</v>
      </c>
      <c r="H1289" s="72">
        <v>0</v>
      </c>
      <c r="I1289" s="66" t="s">
        <v>3</v>
      </c>
      <c r="J1289" s="66" t="s">
        <v>1597</v>
      </c>
      <c r="K1289" s="67" t="s">
        <v>4709</v>
      </c>
      <c r="L1289" s="68"/>
      <c r="M1289" s="91" t="s">
        <v>2001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4" t="s">
        <v>2489</v>
      </c>
      <c r="U1289" s="72" t="s">
        <v>2489</v>
      </c>
      <c r="V1289" s="72" t="s">
        <v>2489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>//</v>
      </c>
      <c r="AC1289" s="113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4455</v>
      </c>
      <c r="D1290" s="60" t="s">
        <v>7</v>
      </c>
      <c r="E1290" s="87" t="s">
        <v>2628</v>
      </c>
      <c r="F1290" s="87" t="s">
        <v>2628</v>
      </c>
      <c r="G1290" s="72">
        <v>0</v>
      </c>
      <c r="H1290" s="72">
        <v>0</v>
      </c>
      <c r="I1290" s="66" t="s">
        <v>3</v>
      </c>
      <c r="J1290" s="66" t="s">
        <v>1597</v>
      </c>
      <c r="K1290" s="67" t="s">
        <v>4709</v>
      </c>
      <c r="L1290" s="68"/>
      <c r="M1290" s="64" t="s">
        <v>2003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4" t="s">
        <v>2489</v>
      </c>
      <c r="U1290" s="72" t="s">
        <v>2489</v>
      </c>
      <c r="V1290" s="72" t="s">
        <v>2489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>//</v>
      </c>
      <c r="AC1290" s="113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4455</v>
      </c>
      <c r="D1291" s="60" t="s">
        <v>7</v>
      </c>
      <c r="E1291" s="66" t="s">
        <v>1408</v>
      </c>
      <c r="F1291" s="66" t="s">
        <v>1408</v>
      </c>
      <c r="G1291" s="72">
        <v>0</v>
      </c>
      <c r="H1291" s="72">
        <v>0</v>
      </c>
      <c r="I1291" s="66" t="s">
        <v>3</v>
      </c>
      <c r="J1291" s="66" t="s">
        <v>1597</v>
      </c>
      <c r="K1291" s="67" t="s">
        <v>4709</v>
      </c>
      <c r="L1291" s="68"/>
      <c r="M1291" s="64" t="s">
        <v>2004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4" t="s">
        <v>2489</v>
      </c>
      <c r="U1291" s="72" t="s">
        <v>2489</v>
      </c>
      <c r="V1291" s="72" t="s">
        <v>2489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>//</v>
      </c>
      <c r="AC1291" s="113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4455</v>
      </c>
      <c r="D1292" s="60" t="s">
        <v>7</v>
      </c>
      <c r="E1292" s="66" t="s">
        <v>373</v>
      </c>
      <c r="F1292" s="66" t="s">
        <v>373</v>
      </c>
      <c r="G1292" s="72">
        <v>0</v>
      </c>
      <c r="H1292" s="72">
        <v>0</v>
      </c>
      <c r="I1292" s="66" t="s">
        <v>16</v>
      </c>
      <c r="J1292" s="66" t="s">
        <v>1598</v>
      </c>
      <c r="K1292" s="67" t="s">
        <v>4544</v>
      </c>
      <c r="L1292" s="68"/>
      <c r="M1292" s="64" t="s">
        <v>2154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4" t="s">
        <v>2489</v>
      </c>
      <c r="U1292" s="72" t="s">
        <v>2489</v>
      </c>
      <c r="V1292" s="72" t="s">
        <v>2489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5058</v>
      </c>
      <c r="D1293" s="60" t="s">
        <v>7</v>
      </c>
      <c r="E1293" s="66" t="s">
        <v>1477</v>
      </c>
      <c r="F1293" s="66" t="s">
        <v>1477</v>
      </c>
      <c r="G1293" s="72">
        <v>0</v>
      </c>
      <c r="H1293" s="72">
        <v>0</v>
      </c>
      <c r="I1293" s="66" t="s">
        <v>3</v>
      </c>
      <c r="J1293" s="66" t="s">
        <v>1597</v>
      </c>
      <c r="K1293" s="67" t="s">
        <v>4709</v>
      </c>
      <c r="L1293" s="68"/>
      <c r="M1293" s="64" t="s">
        <v>2148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4" t="s">
        <v>2489</v>
      </c>
      <c r="U1293" s="72" t="s">
        <v>2489</v>
      </c>
      <c r="V1293" s="72" t="s">
        <v>2489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>//</v>
      </c>
      <c r="AC1293" s="113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5059</v>
      </c>
      <c r="D1294" s="60" t="s">
        <v>7</v>
      </c>
      <c r="E1294" s="86" t="s">
        <v>2631</v>
      </c>
      <c r="F1294" s="86" t="s">
        <v>2631</v>
      </c>
      <c r="G1294" s="72">
        <v>0</v>
      </c>
      <c r="H1294" s="72">
        <v>0</v>
      </c>
      <c r="I1294" s="66" t="s">
        <v>3</v>
      </c>
      <c r="J1294" s="66" t="s">
        <v>1597</v>
      </c>
      <c r="K1294" s="67" t="s">
        <v>4709</v>
      </c>
      <c r="L1294" s="68"/>
      <c r="M1294" s="91" t="s">
        <v>2150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4" t="s">
        <v>2489</v>
      </c>
      <c r="U1294" s="72" t="s">
        <v>2489</v>
      </c>
      <c r="V1294" s="72" t="s">
        <v>2489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>//</v>
      </c>
      <c r="AC1294" s="113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5060</v>
      </c>
      <c r="D1295" s="60" t="s">
        <v>7</v>
      </c>
      <c r="E1295" s="86" t="s">
        <v>2632</v>
      </c>
      <c r="F1295" s="86" t="s">
        <v>2632</v>
      </c>
      <c r="G1295" s="72">
        <v>0</v>
      </c>
      <c r="H1295" s="72">
        <v>0</v>
      </c>
      <c r="I1295" s="66" t="s">
        <v>3</v>
      </c>
      <c r="J1295" s="66" t="s">
        <v>1597</v>
      </c>
      <c r="K1295" s="67" t="s">
        <v>4709</v>
      </c>
      <c r="L1295" s="68"/>
      <c r="M1295" s="91" t="s">
        <v>2149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4" t="s">
        <v>2489</v>
      </c>
      <c r="U1295" s="72" t="s">
        <v>2489</v>
      </c>
      <c r="V1295" s="72" t="s">
        <v>2489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>//</v>
      </c>
      <c r="AC1295" s="113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5061</v>
      </c>
      <c r="D1296" s="60" t="s">
        <v>7</v>
      </c>
      <c r="E1296" s="66" t="s">
        <v>1478</v>
      </c>
      <c r="F1296" s="66" t="s">
        <v>1478</v>
      </c>
      <c r="G1296" s="72">
        <v>0</v>
      </c>
      <c r="H1296" s="72">
        <v>0</v>
      </c>
      <c r="I1296" s="66" t="s">
        <v>3</v>
      </c>
      <c r="J1296" s="66" t="s">
        <v>1597</v>
      </c>
      <c r="K1296" s="67" t="s">
        <v>4709</v>
      </c>
      <c r="L1296" s="68"/>
      <c r="M1296" s="64" t="s">
        <v>2151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4" t="s">
        <v>2489</v>
      </c>
      <c r="U1296" s="72" t="s">
        <v>2489</v>
      </c>
      <c r="V1296" s="72" t="s">
        <v>2489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>//</v>
      </c>
      <c r="AC1296" s="113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4455</v>
      </c>
      <c r="D1297" s="60" t="s">
        <v>7</v>
      </c>
      <c r="E1297" s="66" t="s">
        <v>383</v>
      </c>
      <c r="F1297" s="66" t="s">
        <v>383</v>
      </c>
      <c r="G1297" s="72">
        <v>0</v>
      </c>
      <c r="H1297" s="72">
        <v>0</v>
      </c>
      <c r="I1297" s="66" t="s">
        <v>16</v>
      </c>
      <c r="J1297" s="66" t="s">
        <v>1598</v>
      </c>
      <c r="K1297" s="67" t="s">
        <v>4544</v>
      </c>
      <c r="L1297" s="68"/>
      <c r="M1297" s="64" t="s">
        <v>2171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4" t="s">
        <v>2489</v>
      </c>
      <c r="U1297" s="72" t="s">
        <v>2489</v>
      </c>
      <c r="V1297" s="72" t="s">
        <v>2489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4455</v>
      </c>
      <c r="D1298" s="60" t="s">
        <v>7</v>
      </c>
      <c r="E1298" s="87" t="s">
        <v>1486</v>
      </c>
      <c r="F1298" s="87" t="s">
        <v>1486</v>
      </c>
      <c r="G1298" s="72">
        <v>0</v>
      </c>
      <c r="H1298" s="72">
        <v>0</v>
      </c>
      <c r="I1298" s="66" t="s">
        <v>3</v>
      </c>
      <c r="J1298" s="66" t="s">
        <v>1597</v>
      </c>
      <c r="K1298" s="67" t="s">
        <v>4709</v>
      </c>
      <c r="L1298" s="68"/>
      <c r="M1298" s="91" t="s">
        <v>2168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4" t="s">
        <v>2489</v>
      </c>
      <c r="U1298" s="72" t="s">
        <v>2489</v>
      </c>
      <c r="V1298" s="72" t="s">
        <v>2489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>//</v>
      </c>
      <c r="AC1298" s="113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4455</v>
      </c>
      <c r="D1299" s="60" t="s">
        <v>7</v>
      </c>
      <c r="E1299" s="87" t="s">
        <v>2629</v>
      </c>
      <c r="F1299" s="87" t="s">
        <v>2629</v>
      </c>
      <c r="G1299" s="72">
        <v>0</v>
      </c>
      <c r="H1299" s="72">
        <v>0</v>
      </c>
      <c r="I1299" s="66" t="s">
        <v>3</v>
      </c>
      <c r="J1299" s="66" t="s">
        <v>1597</v>
      </c>
      <c r="K1299" s="67" t="s">
        <v>4709</v>
      </c>
      <c r="L1299" s="68"/>
      <c r="M1299" s="91" t="s">
        <v>2167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4" t="s">
        <v>2489</v>
      </c>
      <c r="U1299" s="72" t="s">
        <v>2489</v>
      </c>
      <c r="V1299" s="72" t="s">
        <v>2489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>//</v>
      </c>
      <c r="AC1299" s="113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4455</v>
      </c>
      <c r="D1300" s="60" t="s">
        <v>7</v>
      </c>
      <c r="E1300" s="87" t="s">
        <v>2630</v>
      </c>
      <c r="F1300" s="87" t="s">
        <v>2630</v>
      </c>
      <c r="G1300" s="72">
        <v>0</v>
      </c>
      <c r="H1300" s="72">
        <v>0</v>
      </c>
      <c r="I1300" s="66" t="s">
        <v>3</v>
      </c>
      <c r="J1300" s="66" t="s">
        <v>1597</v>
      </c>
      <c r="K1300" s="67" t="s">
        <v>4709</v>
      </c>
      <c r="L1300" s="68"/>
      <c r="M1300" s="64" t="s">
        <v>2169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4" t="s">
        <v>2489</v>
      </c>
      <c r="U1300" s="72" t="s">
        <v>2489</v>
      </c>
      <c r="V1300" s="72" t="s">
        <v>2489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>//</v>
      </c>
      <c r="AC1300" s="113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4455</v>
      </c>
      <c r="D1301" s="60" t="s">
        <v>7</v>
      </c>
      <c r="E1301" s="66" t="s">
        <v>1487</v>
      </c>
      <c r="F1301" s="66" t="s">
        <v>1487</v>
      </c>
      <c r="G1301" s="72">
        <v>0</v>
      </c>
      <c r="H1301" s="72">
        <v>0</v>
      </c>
      <c r="I1301" s="66" t="s">
        <v>3</v>
      </c>
      <c r="J1301" s="66" t="s">
        <v>1597</v>
      </c>
      <c r="K1301" s="67" t="s">
        <v>4709</v>
      </c>
      <c r="L1301" s="68"/>
      <c r="M1301" s="64" t="s">
        <v>2170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4" t="s">
        <v>2489</v>
      </c>
      <c r="U1301" s="72" t="s">
        <v>2489</v>
      </c>
      <c r="V1301" s="72" t="s">
        <v>2489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>//</v>
      </c>
      <c r="AC1301" s="113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4455</v>
      </c>
      <c r="D1302" s="60" t="s">
        <v>7</v>
      </c>
      <c r="E1302" s="66" t="s">
        <v>1529</v>
      </c>
      <c r="F1302" s="66" t="s">
        <v>1529</v>
      </c>
      <c r="G1302" s="75">
        <v>0</v>
      </c>
      <c r="H1302" s="75">
        <v>0</v>
      </c>
      <c r="I1302" s="66" t="s">
        <v>16</v>
      </c>
      <c r="J1302" s="66" t="s">
        <v>1598</v>
      </c>
      <c r="K1302" s="67" t="s">
        <v>4544</v>
      </c>
      <c r="L1302" s="68"/>
      <c r="M1302" s="64" t="s">
        <v>2277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4" t="s">
        <v>2489</v>
      </c>
      <c r="U1302" s="72" t="s">
        <v>2489</v>
      </c>
      <c r="V1302" s="72" t="s">
        <v>2489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5062</v>
      </c>
      <c r="D1303" s="60" t="s">
        <v>7</v>
      </c>
      <c r="E1303" s="87" t="s">
        <v>2647</v>
      </c>
      <c r="F1303" s="87" t="s">
        <v>2647</v>
      </c>
      <c r="G1303" s="75">
        <v>0</v>
      </c>
      <c r="H1303" s="75">
        <v>0</v>
      </c>
      <c r="I1303" s="66" t="s">
        <v>3</v>
      </c>
      <c r="J1303" s="66" t="s">
        <v>1597</v>
      </c>
      <c r="K1303" s="67" t="s">
        <v>4709</v>
      </c>
      <c r="L1303" s="68"/>
      <c r="M1303" s="91" t="s">
        <v>2274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4" t="s">
        <v>2489</v>
      </c>
      <c r="U1303" s="72" t="s">
        <v>2489</v>
      </c>
      <c r="V1303" s="72" t="s">
        <v>2489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>//</v>
      </c>
      <c r="AC1303" s="113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5063</v>
      </c>
      <c r="D1304" s="60" t="s">
        <v>7</v>
      </c>
      <c r="E1304" s="87" t="s">
        <v>2638</v>
      </c>
      <c r="F1304" s="87" t="s">
        <v>2638</v>
      </c>
      <c r="G1304" s="75">
        <v>0</v>
      </c>
      <c r="H1304" s="75">
        <v>0</v>
      </c>
      <c r="I1304" s="66" t="s">
        <v>3</v>
      </c>
      <c r="J1304" s="66" t="s">
        <v>1597</v>
      </c>
      <c r="K1304" s="67" t="s">
        <v>4709</v>
      </c>
      <c r="L1304" s="68"/>
      <c r="M1304" s="91" t="s">
        <v>2273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4" t="s">
        <v>2489</v>
      </c>
      <c r="U1304" s="72" t="s">
        <v>2489</v>
      </c>
      <c r="V1304" s="72" t="s">
        <v>2489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>//</v>
      </c>
      <c r="AC1304" s="113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5064</v>
      </c>
      <c r="D1305" s="60" t="s">
        <v>7</v>
      </c>
      <c r="E1305" s="87" t="s">
        <v>2639</v>
      </c>
      <c r="F1305" s="87" t="s">
        <v>2639</v>
      </c>
      <c r="G1305" s="75">
        <v>0</v>
      </c>
      <c r="H1305" s="75">
        <v>0</v>
      </c>
      <c r="I1305" s="66" t="s">
        <v>3</v>
      </c>
      <c r="J1305" s="66" t="s">
        <v>1597</v>
      </c>
      <c r="K1305" s="67" t="s">
        <v>4709</v>
      </c>
      <c r="L1305" s="68"/>
      <c r="M1305" s="64" t="s">
        <v>2275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4" t="s">
        <v>2489</v>
      </c>
      <c r="U1305" s="72" t="s">
        <v>2489</v>
      </c>
      <c r="V1305" s="72" t="s">
        <v>2489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>//</v>
      </c>
      <c r="AC1305" s="113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5065</v>
      </c>
      <c r="D1306" s="60" t="s">
        <v>7</v>
      </c>
      <c r="E1306" s="66" t="s">
        <v>1528</v>
      </c>
      <c r="F1306" s="66" t="s">
        <v>1528</v>
      </c>
      <c r="G1306" s="75">
        <v>0</v>
      </c>
      <c r="H1306" s="75">
        <v>0</v>
      </c>
      <c r="I1306" s="66" t="s">
        <v>3</v>
      </c>
      <c r="J1306" s="66" t="s">
        <v>1597</v>
      </c>
      <c r="K1306" s="67" t="s">
        <v>4709</v>
      </c>
      <c r="L1306" s="68"/>
      <c r="M1306" s="64" t="s">
        <v>2276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4" t="s">
        <v>2489</v>
      </c>
      <c r="U1306" s="72" t="s">
        <v>2489</v>
      </c>
      <c r="V1306" s="72" t="s">
        <v>2489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>//</v>
      </c>
      <c r="AC1306" s="113" t="str">
        <f t="shared" si="379"/>
        <v>(CHI^2)^MINUS_1</v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4455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28</v>
      </c>
      <c r="J1307" s="117" t="s">
        <v>1598</v>
      </c>
      <c r="K1307" s="118" t="s">
        <v>4544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246</v>
      </c>
      <c r="T1307" s="113" t="s">
        <v>2489</v>
      </c>
      <c r="U1307" s="120" t="s">
        <v>2489</v>
      </c>
      <c r="V1307" s="120" t="s">
        <v>2489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4455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28</v>
      </c>
      <c r="J1308" s="117" t="s">
        <v>1598</v>
      </c>
      <c r="K1308" s="118" t="s">
        <v>4544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246</v>
      </c>
      <c r="T1308" s="113" t="s">
        <v>2489</v>
      </c>
      <c r="U1308" s="120" t="s">
        <v>2489</v>
      </c>
      <c r="V1308" s="120" t="s">
        <v>2489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4455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28</v>
      </c>
      <c r="J1309" s="117" t="s">
        <v>1598</v>
      </c>
      <c r="K1309" s="118" t="s">
        <v>4544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246</v>
      </c>
      <c r="T1309" s="113" t="s">
        <v>2489</v>
      </c>
      <c r="U1309" s="120" t="s">
        <v>2489</v>
      </c>
      <c r="V1309" s="120" t="s">
        <v>2489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4455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28</v>
      </c>
      <c r="J1310" s="117" t="s">
        <v>1598</v>
      </c>
      <c r="K1310" s="118" t="s">
        <v>4544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246</v>
      </c>
      <c r="T1310" s="113" t="s">
        <v>2489</v>
      </c>
      <c r="U1310" s="120" t="s">
        <v>2489</v>
      </c>
      <c r="V1310" s="120" t="s">
        <v>2489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4455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28</v>
      </c>
      <c r="J1311" s="117" t="s">
        <v>1598</v>
      </c>
      <c r="K1311" s="118" t="s">
        <v>4544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246</v>
      </c>
      <c r="T1311" s="113" t="s">
        <v>2489</v>
      </c>
      <c r="U1311" s="120" t="s">
        <v>2489</v>
      </c>
      <c r="V1311" s="120" t="s">
        <v>2489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4455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28</v>
      </c>
      <c r="J1312" s="117" t="s">
        <v>1598</v>
      </c>
      <c r="K1312" s="118" t="s">
        <v>4544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246</v>
      </c>
      <c r="T1312" s="113" t="s">
        <v>2489</v>
      </c>
      <c r="U1312" s="120" t="s">
        <v>2489</v>
      </c>
      <c r="V1312" s="120" t="s">
        <v>2489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4455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28</v>
      </c>
      <c r="J1313" s="117" t="s">
        <v>1598</v>
      </c>
      <c r="K1313" s="118" t="s">
        <v>4544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246</v>
      </c>
      <c r="T1313" s="113" t="s">
        <v>2489</v>
      </c>
      <c r="U1313" s="120" t="s">
        <v>2489</v>
      </c>
      <c r="V1313" s="120" t="s">
        <v>2489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4455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28</v>
      </c>
      <c r="J1314" s="117" t="s">
        <v>1598</v>
      </c>
      <c r="K1314" s="118" t="s">
        <v>4544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246</v>
      </c>
      <c r="T1314" s="113" t="s">
        <v>2489</v>
      </c>
      <c r="U1314" s="120" t="s">
        <v>2489</v>
      </c>
      <c r="V1314" s="120" t="s">
        <v>2489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4455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28</v>
      </c>
      <c r="J1315" s="117" t="s">
        <v>1598</v>
      </c>
      <c r="K1315" s="118" t="s">
        <v>4544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246</v>
      </c>
      <c r="T1315" s="113" t="s">
        <v>2489</v>
      </c>
      <c r="U1315" s="120" t="s">
        <v>2489</v>
      </c>
      <c r="V1315" s="120" t="s">
        <v>2489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4455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28</v>
      </c>
      <c r="J1316" s="117" t="s">
        <v>1598</v>
      </c>
      <c r="K1316" s="118" t="s">
        <v>4544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246</v>
      </c>
      <c r="T1316" s="113" t="s">
        <v>2489</v>
      </c>
      <c r="U1316" s="120" t="s">
        <v>2489</v>
      </c>
      <c r="V1316" s="120" t="s">
        <v>2489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4455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28</v>
      </c>
      <c r="J1317" s="117" t="s">
        <v>1598</v>
      </c>
      <c r="K1317" s="118" t="s">
        <v>4544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246</v>
      </c>
      <c r="T1317" s="113" t="s">
        <v>2489</v>
      </c>
      <c r="U1317" s="120" t="s">
        <v>2489</v>
      </c>
      <c r="V1317" s="120" t="s">
        <v>2489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4455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28</v>
      </c>
      <c r="J1318" s="117" t="s">
        <v>1598</v>
      </c>
      <c r="K1318" s="118" t="s">
        <v>4544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246</v>
      </c>
      <c r="T1318" s="113" t="s">
        <v>2489</v>
      </c>
      <c r="U1318" s="120" t="s">
        <v>2489</v>
      </c>
      <c r="V1318" s="120" t="s">
        <v>2489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4455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28</v>
      </c>
      <c r="J1319" s="117" t="s">
        <v>1598</v>
      </c>
      <c r="K1319" s="118" t="s">
        <v>4544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246</v>
      </c>
      <c r="T1319" s="113" t="s">
        <v>2489</v>
      </c>
      <c r="U1319" s="120" t="s">
        <v>2489</v>
      </c>
      <c r="V1319" s="120" t="s">
        <v>2489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4455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28</v>
      </c>
      <c r="J1320" s="117" t="s">
        <v>1598</v>
      </c>
      <c r="K1320" s="118" t="s">
        <v>4544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246</v>
      </c>
      <c r="T1320" s="113" t="s">
        <v>2489</v>
      </c>
      <c r="U1320" s="120" t="s">
        <v>2489</v>
      </c>
      <c r="V1320" s="120" t="s">
        <v>2489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4455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28</v>
      </c>
      <c r="J1321" s="117" t="s">
        <v>1598</v>
      </c>
      <c r="K1321" s="118" t="s">
        <v>4544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246</v>
      </c>
      <c r="T1321" s="113" t="s">
        <v>2489</v>
      </c>
      <c r="U1321" s="120" t="s">
        <v>2489</v>
      </c>
      <c r="V1321" s="120" t="s">
        <v>2489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4455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28</v>
      </c>
      <c r="J1322" s="117" t="s">
        <v>1598</v>
      </c>
      <c r="K1322" s="118" t="s">
        <v>4544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246</v>
      </c>
      <c r="T1322" s="113" t="s">
        <v>2489</v>
      </c>
      <c r="U1322" s="120" t="s">
        <v>2489</v>
      </c>
      <c r="V1322" s="120" t="s">
        <v>2489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4455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28</v>
      </c>
      <c r="J1323" s="117" t="s">
        <v>1598</v>
      </c>
      <c r="K1323" s="118" t="s">
        <v>4544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246</v>
      </c>
      <c r="T1323" s="113" t="s">
        <v>2489</v>
      </c>
      <c r="U1323" s="120" t="s">
        <v>2489</v>
      </c>
      <c r="V1323" s="120" t="s">
        <v>2489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4455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28</v>
      </c>
      <c r="J1324" s="117" t="s">
        <v>1598</v>
      </c>
      <c r="K1324" s="118" t="s">
        <v>4544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246</v>
      </c>
      <c r="T1324" s="113" t="s">
        <v>2489</v>
      </c>
      <c r="U1324" s="120" t="s">
        <v>2489</v>
      </c>
      <c r="V1324" s="120" t="s">
        <v>2489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4455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28</v>
      </c>
      <c r="J1325" s="117" t="s">
        <v>1598</v>
      </c>
      <c r="K1325" s="118" t="s">
        <v>4544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246</v>
      </c>
      <c r="T1325" s="113" t="s">
        <v>2489</v>
      </c>
      <c r="U1325" s="120" t="s">
        <v>2489</v>
      </c>
      <c r="V1325" s="120" t="s">
        <v>2489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4455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28</v>
      </c>
      <c r="J1326" s="117" t="s">
        <v>1598</v>
      </c>
      <c r="K1326" s="118" t="s">
        <v>4544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246</v>
      </c>
      <c r="T1326" s="113" t="s">
        <v>2489</v>
      </c>
      <c r="U1326" s="120" t="s">
        <v>2489</v>
      </c>
      <c r="V1326" s="120" t="s">
        <v>2489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2489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2489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4" t="s">
        <v>2489</v>
      </c>
      <c r="U1327" s="92" t="s">
        <v>2489</v>
      </c>
      <c r="V1327" s="92" t="s">
        <v>2489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2489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2489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4" t="s">
        <v>2489</v>
      </c>
      <c r="U1328" s="92" t="s">
        <v>2489</v>
      </c>
      <c r="V1328" s="92" t="s">
        <v>2489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3038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4" t="s">
        <v>2489</v>
      </c>
      <c r="U1329" s="92" t="s">
        <v>2489</v>
      </c>
      <c r="V1329" s="92" t="s">
        <v>2489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4243</v>
      </c>
      <c r="D1330" s="60" t="s">
        <v>12</v>
      </c>
      <c r="E1330" s="66" t="s">
        <v>1227</v>
      </c>
      <c r="F1330" s="66" t="s">
        <v>1227</v>
      </c>
      <c r="G1330" s="65">
        <v>1</v>
      </c>
      <c r="H1330" s="65">
        <v>1023</v>
      </c>
      <c r="I1330" s="66" t="s">
        <v>3</v>
      </c>
      <c r="J1330" s="66" t="s">
        <v>1597</v>
      </c>
      <c r="K1330" s="67" t="s">
        <v>4709</v>
      </c>
      <c r="L1330" s="68"/>
      <c r="M1330" s="64" t="s">
        <v>1655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4" t="s">
        <v>2489</v>
      </c>
      <c r="U1330" s="72" t="s">
        <v>2489</v>
      </c>
      <c r="V1330" s="72" t="s">
        <v>2489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>//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4243</v>
      </c>
      <c r="D1331" s="60" t="s">
        <v>95</v>
      </c>
      <c r="E1331" s="66" t="s">
        <v>96</v>
      </c>
      <c r="F1331" s="66" t="s">
        <v>96</v>
      </c>
      <c r="G1331" s="72">
        <v>0</v>
      </c>
      <c r="H1331" s="72">
        <v>0</v>
      </c>
      <c r="I1331" s="66" t="s">
        <v>3</v>
      </c>
      <c r="J1331" s="66" t="s">
        <v>1597</v>
      </c>
      <c r="K1331" s="67" t="s">
        <v>4709</v>
      </c>
      <c r="L1331" s="68"/>
      <c r="M1331" s="64" t="s">
        <v>1754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4" t="s">
        <v>2489</v>
      </c>
      <c r="U1331" s="72" t="s">
        <v>2489</v>
      </c>
      <c r="V1331" s="72" t="s">
        <v>2489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>//</v>
      </c>
      <c r="AC1331" s="113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4243</v>
      </c>
      <c r="D1332" s="60" t="s">
        <v>181</v>
      </c>
      <c r="E1332" s="66" t="s">
        <v>182</v>
      </c>
      <c r="F1332" s="66" t="s">
        <v>182</v>
      </c>
      <c r="G1332" s="72">
        <v>0</v>
      </c>
      <c r="H1332" s="72">
        <v>0</v>
      </c>
      <c r="I1332" s="66" t="s">
        <v>3</v>
      </c>
      <c r="J1332" s="66" t="s">
        <v>1597</v>
      </c>
      <c r="K1332" s="67" t="s">
        <v>4709</v>
      </c>
      <c r="L1332" s="68"/>
      <c r="M1332" s="64" t="s">
        <v>1881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4" t="s">
        <v>2489</v>
      </c>
      <c r="U1332" s="72" t="s">
        <v>2489</v>
      </c>
      <c r="V1332" s="72" t="s">
        <v>2489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>//</v>
      </c>
      <c r="AC1332" s="113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4243</v>
      </c>
      <c r="D1333" s="60" t="s">
        <v>194</v>
      </c>
      <c r="E1333" s="66" t="s">
        <v>195</v>
      </c>
      <c r="F1333" s="66" t="s">
        <v>195</v>
      </c>
      <c r="G1333" s="72">
        <v>0</v>
      </c>
      <c r="H1333" s="72">
        <v>0</v>
      </c>
      <c r="I1333" s="66" t="s">
        <v>3</v>
      </c>
      <c r="J1333" s="66" t="s">
        <v>1597</v>
      </c>
      <c r="K1333" s="67" t="s">
        <v>4709</v>
      </c>
      <c r="L1333" s="68"/>
      <c r="M1333" s="64" t="s">
        <v>1896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4" t="s">
        <v>2489</v>
      </c>
      <c r="U1333" s="72" t="s">
        <v>2489</v>
      </c>
      <c r="V1333" s="72" t="s">
        <v>2489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>//</v>
      </c>
      <c r="AC1333" s="113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4243</v>
      </c>
      <c r="D1334" s="60" t="s">
        <v>3021</v>
      </c>
      <c r="E1334" s="66" t="s">
        <v>250</v>
      </c>
      <c r="F1334" s="66" t="s">
        <v>250</v>
      </c>
      <c r="G1334" s="72">
        <v>0</v>
      </c>
      <c r="H1334" s="72">
        <v>0</v>
      </c>
      <c r="I1334" s="66" t="s">
        <v>3</v>
      </c>
      <c r="J1334" s="66" t="s">
        <v>1597</v>
      </c>
      <c r="K1334" s="67" t="s">
        <v>4709</v>
      </c>
      <c r="L1334" s="68"/>
      <c r="M1334" s="64" t="s">
        <v>1985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4" t="s">
        <v>2489</v>
      </c>
      <c r="U1334" s="72" t="s">
        <v>2489</v>
      </c>
      <c r="V1334" s="72" t="s">
        <v>2489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>//</v>
      </c>
      <c r="AC1334" s="113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4243</v>
      </c>
      <c r="D1335" s="60" t="s">
        <v>266</v>
      </c>
      <c r="E1335" s="66" t="s">
        <v>267</v>
      </c>
      <c r="F1335" s="66" t="s">
        <v>267</v>
      </c>
      <c r="G1335" s="72">
        <v>0</v>
      </c>
      <c r="H1335" s="72">
        <v>0</v>
      </c>
      <c r="I1335" s="66" t="s">
        <v>3</v>
      </c>
      <c r="J1335" s="66" t="s">
        <v>1597</v>
      </c>
      <c r="K1335" s="67" t="s">
        <v>4709</v>
      </c>
      <c r="L1335" s="68"/>
      <c r="M1335" s="64" t="s">
        <v>2008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4" t="s">
        <v>2489</v>
      </c>
      <c r="U1335" s="72" t="s">
        <v>2489</v>
      </c>
      <c r="V1335" s="72" t="s">
        <v>2489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>//</v>
      </c>
      <c r="AC1335" s="113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4243</v>
      </c>
      <c r="D1336" s="60" t="s">
        <v>3022</v>
      </c>
      <c r="E1336" s="66" t="s">
        <v>1034</v>
      </c>
      <c r="F1336" s="66" t="s">
        <v>1034</v>
      </c>
      <c r="G1336" s="75">
        <v>0</v>
      </c>
      <c r="H1336" s="75">
        <v>0</v>
      </c>
      <c r="I1336" s="66" t="s">
        <v>3</v>
      </c>
      <c r="J1336" s="66" t="s">
        <v>1597</v>
      </c>
      <c r="K1336" s="67" t="s">
        <v>4709</v>
      </c>
      <c r="L1336" s="68"/>
      <c r="M1336" s="64" t="s">
        <v>2394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4" t="s">
        <v>2489</v>
      </c>
      <c r="U1336" s="72" t="s">
        <v>2489</v>
      </c>
      <c r="V1336" s="72" t="s">
        <v>2489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>//</v>
      </c>
      <c r="AC1336" s="113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4243</v>
      </c>
      <c r="D1337" s="60" t="s">
        <v>3023</v>
      </c>
      <c r="E1337" s="66" t="s">
        <v>1035</v>
      </c>
      <c r="F1337" s="66" t="s">
        <v>1035</v>
      </c>
      <c r="G1337" s="75">
        <v>0</v>
      </c>
      <c r="H1337" s="75">
        <v>0</v>
      </c>
      <c r="I1337" s="66" t="s">
        <v>3</v>
      </c>
      <c r="J1337" s="66" t="s">
        <v>1597</v>
      </c>
      <c r="K1337" s="67" t="s">
        <v>4709</v>
      </c>
      <c r="L1337" s="68"/>
      <c r="M1337" s="64" t="s">
        <v>2395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4" t="s">
        <v>2489</v>
      </c>
      <c r="U1337" s="72" t="s">
        <v>2489</v>
      </c>
      <c r="V1337" s="72" t="s">
        <v>2489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>//</v>
      </c>
      <c r="AC1337" s="113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4243</v>
      </c>
      <c r="D1338" s="60" t="s">
        <v>3024</v>
      </c>
      <c r="E1338" s="66" t="s">
        <v>1036</v>
      </c>
      <c r="F1338" s="66" t="s">
        <v>1036</v>
      </c>
      <c r="G1338" s="75">
        <v>0</v>
      </c>
      <c r="H1338" s="75">
        <v>0</v>
      </c>
      <c r="I1338" s="66" t="s">
        <v>3</v>
      </c>
      <c r="J1338" s="66" t="s">
        <v>1597</v>
      </c>
      <c r="K1338" s="67" t="s">
        <v>4709</v>
      </c>
      <c r="L1338" s="68"/>
      <c r="M1338" s="64" t="s">
        <v>2396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4" t="s">
        <v>2489</v>
      </c>
      <c r="U1338" s="72" t="s">
        <v>2489</v>
      </c>
      <c r="V1338" s="72" t="s">
        <v>2489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>//</v>
      </c>
      <c r="AC1338" s="113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4243</v>
      </c>
      <c r="D1339" s="60" t="s">
        <v>3025</v>
      </c>
      <c r="E1339" s="66" t="s">
        <v>1037</v>
      </c>
      <c r="F1339" s="66" t="s">
        <v>1037</v>
      </c>
      <c r="G1339" s="75">
        <v>0</v>
      </c>
      <c r="H1339" s="75">
        <v>0</v>
      </c>
      <c r="I1339" s="66" t="s">
        <v>3</v>
      </c>
      <c r="J1339" s="66" t="s">
        <v>1597</v>
      </c>
      <c r="K1339" s="67" t="s">
        <v>4709</v>
      </c>
      <c r="L1339" s="68"/>
      <c r="M1339" s="64" t="s">
        <v>2397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4" t="s">
        <v>2489</v>
      </c>
      <c r="U1339" s="72" t="s">
        <v>2489</v>
      </c>
      <c r="V1339" s="72" t="s">
        <v>2489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>//</v>
      </c>
      <c r="AC1339" s="113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4243</v>
      </c>
      <c r="D1340" s="60" t="s">
        <v>3026</v>
      </c>
      <c r="E1340" s="66" t="s">
        <v>1570</v>
      </c>
      <c r="F1340" s="66" t="s">
        <v>1570</v>
      </c>
      <c r="G1340" s="75">
        <v>0</v>
      </c>
      <c r="H1340" s="75">
        <v>0</v>
      </c>
      <c r="I1340" s="66" t="s">
        <v>3</v>
      </c>
      <c r="J1340" s="66" t="s">
        <v>1597</v>
      </c>
      <c r="K1340" s="67" t="s">
        <v>4709</v>
      </c>
      <c r="L1340" s="68"/>
      <c r="M1340" s="64" t="s">
        <v>2398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4" t="s">
        <v>2489</v>
      </c>
      <c r="U1340" s="72" t="s">
        <v>2489</v>
      </c>
      <c r="V1340" s="72" t="s">
        <v>2489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>//</v>
      </c>
      <c r="AC1340" s="113" t="str">
        <f t="shared" si="395"/>
        <v>ROOTF</v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4455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28</v>
      </c>
      <c r="J1341" s="66" t="s">
        <v>1597</v>
      </c>
      <c r="K1341" s="118" t="s">
        <v>4544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257</v>
      </c>
      <c r="T1341" s="113" t="s">
        <v>2489</v>
      </c>
      <c r="U1341" s="120" t="s">
        <v>2489</v>
      </c>
      <c r="V1341" s="120" t="s">
        <v>2489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4455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28</v>
      </c>
      <c r="J1342" s="66" t="s">
        <v>1597</v>
      </c>
      <c r="K1342" s="118" t="s">
        <v>4544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257</v>
      </c>
      <c r="T1342" s="113" t="s">
        <v>2489</v>
      </c>
      <c r="U1342" s="120" t="s">
        <v>2489</v>
      </c>
      <c r="V1342" s="120" t="s">
        <v>2489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4455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28</v>
      </c>
      <c r="J1343" s="66" t="s">
        <v>1597</v>
      </c>
      <c r="K1343" s="118" t="s">
        <v>4544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257</v>
      </c>
      <c r="T1343" s="113" t="s">
        <v>2489</v>
      </c>
      <c r="U1343" s="120" t="s">
        <v>2489</v>
      </c>
      <c r="V1343" s="120" t="s">
        <v>2489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4455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28</v>
      </c>
      <c r="J1344" s="66" t="s">
        <v>1597</v>
      </c>
      <c r="K1344" s="118" t="s">
        <v>4544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257</v>
      </c>
      <c r="T1344" s="113" t="s">
        <v>2489</v>
      </c>
      <c r="U1344" s="120" t="s">
        <v>2489</v>
      </c>
      <c r="V1344" s="120" t="s">
        <v>2489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4455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28</v>
      </c>
      <c r="J1345" s="66" t="s">
        <v>1597</v>
      </c>
      <c r="K1345" s="118" t="s">
        <v>4544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257</v>
      </c>
      <c r="T1345" s="113" t="s">
        <v>2489</v>
      </c>
      <c r="U1345" s="120" t="s">
        <v>2489</v>
      </c>
      <c r="V1345" s="120" t="s">
        <v>2489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2489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2489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4" t="s">
        <v>2489</v>
      </c>
      <c r="U1346" s="92" t="s">
        <v>2489</v>
      </c>
      <c r="V1346" s="92" t="s">
        <v>2489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2489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2489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4" t="s">
        <v>2489</v>
      </c>
      <c r="U1347" s="92" t="s">
        <v>2489</v>
      </c>
      <c r="V1347" s="92" t="s">
        <v>2489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3039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4" t="s">
        <v>2489</v>
      </c>
      <c r="U1348" s="92" t="s">
        <v>2489</v>
      </c>
      <c r="V1348" s="92" t="s">
        <v>2489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4455</v>
      </c>
      <c r="D1349" s="60" t="s">
        <v>7</v>
      </c>
      <c r="E1349" s="66" t="s">
        <v>1215</v>
      </c>
      <c r="F1349" s="66" t="s">
        <v>1215</v>
      </c>
      <c r="G1349" s="65">
        <v>0</v>
      </c>
      <c r="H1349" s="65">
        <v>0</v>
      </c>
      <c r="I1349" s="66" t="s">
        <v>16</v>
      </c>
      <c r="J1349" s="66" t="s">
        <v>1598</v>
      </c>
      <c r="K1349" s="67" t="s">
        <v>4544</v>
      </c>
      <c r="L1349" s="68"/>
      <c r="M1349" s="64" t="s">
        <v>1630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4" t="s">
        <v>2489</v>
      </c>
      <c r="U1349" s="72" t="s">
        <v>2489</v>
      </c>
      <c r="V1349" s="72" t="s">
        <v>2489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4455</v>
      </c>
      <c r="D1350" s="60" t="s">
        <v>7</v>
      </c>
      <c r="E1350" s="66" t="s">
        <v>15</v>
      </c>
      <c r="F1350" s="66" t="s">
        <v>15</v>
      </c>
      <c r="G1350" s="72">
        <v>0</v>
      </c>
      <c r="H1350" s="72">
        <v>0</v>
      </c>
      <c r="I1350" s="66" t="s">
        <v>16</v>
      </c>
      <c r="J1350" s="66" t="s">
        <v>1598</v>
      </c>
      <c r="K1350" s="67" t="s">
        <v>4544</v>
      </c>
      <c r="L1350" s="68"/>
      <c r="M1350" s="64" t="s">
        <v>1636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4" t="s">
        <v>2489</v>
      </c>
      <c r="U1350" s="72" t="s">
        <v>2489</v>
      </c>
      <c r="V1350" s="72" t="s">
        <v>2489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4455</v>
      </c>
      <c r="D1351" s="60" t="s">
        <v>7</v>
      </c>
      <c r="E1351" s="66" t="s">
        <v>2538</v>
      </c>
      <c r="F1351" s="66" t="s">
        <v>2538</v>
      </c>
      <c r="G1351" s="72">
        <v>0</v>
      </c>
      <c r="H1351" s="72">
        <v>0</v>
      </c>
      <c r="I1351" s="66" t="s">
        <v>16</v>
      </c>
      <c r="J1351" s="66" t="s">
        <v>1598</v>
      </c>
      <c r="K1351" s="67" t="s">
        <v>4544</v>
      </c>
      <c r="L1351" s="68"/>
      <c r="M1351" s="64" t="s">
        <v>2532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4" t="s">
        <v>2489</v>
      </c>
      <c r="U1351" s="72" t="s">
        <v>2489</v>
      </c>
      <c r="V1351" s="72" t="s">
        <v>2489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4455</v>
      </c>
      <c r="D1352" s="71" t="s">
        <v>3268</v>
      </c>
      <c r="E1352" s="168" t="s">
        <v>2498</v>
      </c>
      <c r="F1352" s="168" t="s">
        <v>2498</v>
      </c>
      <c r="G1352" s="72">
        <v>0</v>
      </c>
      <c r="H1352" s="72">
        <v>0</v>
      </c>
      <c r="I1352" s="66" t="s">
        <v>16</v>
      </c>
      <c r="J1352" s="66" t="s">
        <v>1598</v>
      </c>
      <c r="K1352" s="67" t="s">
        <v>4544</v>
      </c>
      <c r="L1352" s="68"/>
      <c r="M1352" s="64" t="s">
        <v>1647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4" t="s">
        <v>2489</v>
      </c>
      <c r="U1352" s="72" t="s">
        <v>2489</v>
      </c>
      <c r="V1352" s="72" t="s">
        <v>2489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4455</v>
      </c>
      <c r="D1353" s="60" t="s">
        <v>7</v>
      </c>
      <c r="E1353" s="168" t="s">
        <v>34</v>
      </c>
      <c r="F1353" s="168" t="s">
        <v>34</v>
      </c>
      <c r="G1353" s="72">
        <v>0</v>
      </c>
      <c r="H1353" s="72">
        <v>0</v>
      </c>
      <c r="I1353" s="66" t="s">
        <v>16</v>
      </c>
      <c r="J1353" s="66" t="s">
        <v>1598</v>
      </c>
      <c r="K1353" s="67" t="s">
        <v>4544</v>
      </c>
      <c r="L1353" s="68"/>
      <c r="M1353" s="64" t="s">
        <v>1661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4" t="s">
        <v>2489</v>
      </c>
      <c r="U1353" s="72" t="s">
        <v>2489</v>
      </c>
      <c r="V1353" s="72" t="s">
        <v>2489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4455</v>
      </c>
      <c r="D1354" s="71" t="s">
        <v>3268</v>
      </c>
      <c r="E1354" s="168" t="s">
        <v>1234</v>
      </c>
      <c r="F1354" s="168" t="s">
        <v>1235</v>
      </c>
      <c r="G1354" s="72">
        <v>0</v>
      </c>
      <c r="H1354" s="72">
        <v>0</v>
      </c>
      <c r="I1354" s="66" t="s">
        <v>16</v>
      </c>
      <c r="J1354" s="66" t="s">
        <v>1598</v>
      </c>
      <c r="K1354" s="67" t="s">
        <v>4544</v>
      </c>
      <c r="L1354" s="60" t="s">
        <v>1610</v>
      </c>
      <c r="M1354" s="64" t="s">
        <v>1671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4" t="s">
        <v>2489</v>
      </c>
      <c r="U1354" s="72" t="s">
        <v>2489</v>
      </c>
      <c r="V1354" s="72" t="s">
        <v>2489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4455</v>
      </c>
      <c r="D1355" s="60" t="s">
        <v>7</v>
      </c>
      <c r="E1355" s="168" t="s">
        <v>1238</v>
      </c>
      <c r="F1355" s="168" t="s">
        <v>1238</v>
      </c>
      <c r="G1355" s="72">
        <v>0</v>
      </c>
      <c r="H1355" s="72">
        <v>0</v>
      </c>
      <c r="I1355" s="66" t="s">
        <v>16</v>
      </c>
      <c r="J1355" s="66" t="s">
        <v>1598</v>
      </c>
      <c r="K1355" s="67" t="s">
        <v>4544</v>
      </c>
      <c r="L1355" s="68"/>
      <c r="M1355" s="64" t="s">
        <v>1680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4" t="s">
        <v>2489</v>
      </c>
      <c r="U1355" s="72" t="s">
        <v>2489</v>
      </c>
      <c r="V1355" s="72" t="s">
        <v>2489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4455</v>
      </c>
      <c r="D1356" s="60" t="s">
        <v>7</v>
      </c>
      <c r="E1356" s="168" t="s">
        <v>1242</v>
      </c>
      <c r="F1356" s="168" t="s">
        <v>1242</v>
      </c>
      <c r="G1356" s="72">
        <v>0</v>
      </c>
      <c r="H1356" s="72">
        <v>0</v>
      </c>
      <c r="I1356" s="66" t="s">
        <v>16</v>
      </c>
      <c r="J1356" s="66" t="s">
        <v>1598</v>
      </c>
      <c r="K1356" s="67" t="s">
        <v>4544</v>
      </c>
      <c r="L1356" s="68"/>
      <c r="M1356" s="64" t="s">
        <v>1684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4" t="s">
        <v>2489</v>
      </c>
      <c r="U1356" s="72" t="s">
        <v>2489</v>
      </c>
      <c r="V1356" s="72" t="s">
        <v>2489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4455</v>
      </c>
      <c r="D1357" s="60" t="s">
        <v>7</v>
      </c>
      <c r="E1357" s="169" t="s">
        <v>2782</v>
      </c>
      <c r="F1357" s="169" t="s">
        <v>2782</v>
      </c>
      <c r="G1357" s="78">
        <v>0</v>
      </c>
      <c r="H1357" s="78">
        <v>0</v>
      </c>
      <c r="I1357" s="66" t="s">
        <v>16</v>
      </c>
      <c r="J1357" s="66" t="s">
        <v>1598</v>
      </c>
      <c r="K1357" s="67" t="s">
        <v>4544</v>
      </c>
      <c r="L1357" s="68"/>
      <c r="M1357" s="64" t="s">
        <v>2781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257</v>
      </c>
      <c r="T1357" s="94" t="s">
        <v>2489</v>
      </c>
      <c r="U1357" s="72" t="s">
        <v>2489</v>
      </c>
      <c r="V1357" s="72" t="s">
        <v>2489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4455</v>
      </c>
      <c r="D1358" s="60" t="s">
        <v>7</v>
      </c>
      <c r="E1358" s="168" t="s">
        <v>1246</v>
      </c>
      <c r="F1358" s="168" t="s">
        <v>1246</v>
      </c>
      <c r="G1358" s="72">
        <v>0</v>
      </c>
      <c r="H1358" s="72">
        <v>0</v>
      </c>
      <c r="I1358" s="66" t="s">
        <v>16</v>
      </c>
      <c r="J1358" s="66" t="s">
        <v>1598</v>
      </c>
      <c r="K1358" s="67" t="s">
        <v>4544</v>
      </c>
      <c r="L1358" s="68"/>
      <c r="M1358" s="64" t="s">
        <v>1691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4" t="s">
        <v>2489</v>
      </c>
      <c r="U1358" s="72" t="s">
        <v>2489</v>
      </c>
      <c r="V1358" s="72" t="s">
        <v>2489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4455</v>
      </c>
      <c r="D1359" s="71" t="s">
        <v>3268</v>
      </c>
      <c r="E1359" s="168" t="s">
        <v>54</v>
      </c>
      <c r="F1359" s="168" t="s">
        <v>54</v>
      </c>
      <c r="G1359" s="72">
        <v>0</v>
      </c>
      <c r="H1359" s="72">
        <v>0</v>
      </c>
      <c r="I1359" s="66" t="s">
        <v>16</v>
      </c>
      <c r="J1359" s="66" t="s">
        <v>1598</v>
      </c>
      <c r="K1359" s="67" t="s">
        <v>4544</v>
      </c>
      <c r="L1359" s="73" t="s">
        <v>2549</v>
      </c>
      <c r="M1359" s="64" t="s">
        <v>2547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4" t="s">
        <v>2489</v>
      </c>
      <c r="U1359" s="72" t="s">
        <v>2489</v>
      </c>
      <c r="V1359" s="72" t="s">
        <v>2489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4455</v>
      </c>
      <c r="D1360" s="60" t="s">
        <v>7</v>
      </c>
      <c r="E1360" s="168" t="s">
        <v>1255</v>
      </c>
      <c r="F1360" s="168" t="s">
        <v>1255</v>
      </c>
      <c r="G1360" s="72">
        <v>0</v>
      </c>
      <c r="H1360" s="72">
        <v>0</v>
      </c>
      <c r="I1360" s="66" t="s">
        <v>16</v>
      </c>
      <c r="J1360" s="66" t="s">
        <v>1598</v>
      </c>
      <c r="K1360" s="67" t="s">
        <v>4544</v>
      </c>
      <c r="L1360" s="68"/>
      <c r="M1360" s="64" t="s">
        <v>1703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4" t="s">
        <v>2489</v>
      </c>
      <c r="U1360" s="72" t="s">
        <v>2489</v>
      </c>
      <c r="V1360" s="72" t="s">
        <v>2489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4455</v>
      </c>
      <c r="D1361" s="60" t="s">
        <v>7</v>
      </c>
      <c r="E1361" s="168" t="s">
        <v>63</v>
      </c>
      <c r="F1361" s="168" t="s">
        <v>63</v>
      </c>
      <c r="G1361" s="72">
        <v>0</v>
      </c>
      <c r="H1361" s="72">
        <v>0</v>
      </c>
      <c r="I1361" s="66" t="s">
        <v>16</v>
      </c>
      <c r="J1361" s="66" t="s">
        <v>1598</v>
      </c>
      <c r="K1361" s="67" t="s">
        <v>4544</v>
      </c>
      <c r="L1361" s="68"/>
      <c r="M1361" s="64" t="s">
        <v>1704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257</v>
      </c>
      <c r="T1361" s="94" t="s">
        <v>2489</v>
      </c>
      <c r="U1361" s="72" t="s">
        <v>2489</v>
      </c>
      <c r="V1361" s="72" t="s">
        <v>2489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4455</v>
      </c>
      <c r="D1362" s="60" t="s">
        <v>7</v>
      </c>
      <c r="E1362" s="168" t="s">
        <v>1259</v>
      </c>
      <c r="F1362" s="168" t="s">
        <v>1259</v>
      </c>
      <c r="G1362" s="72">
        <v>0</v>
      </c>
      <c r="H1362" s="72">
        <v>0</v>
      </c>
      <c r="I1362" s="66" t="s">
        <v>16</v>
      </c>
      <c r="J1362" s="66" t="s">
        <v>1598</v>
      </c>
      <c r="K1362" s="67" t="s">
        <v>4544</v>
      </c>
      <c r="L1362" s="68"/>
      <c r="M1362" s="64" t="s">
        <v>1710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257</v>
      </c>
      <c r="T1362" s="94" t="s">
        <v>2489</v>
      </c>
      <c r="U1362" s="72" t="s">
        <v>2489</v>
      </c>
      <c r="V1362" s="72" t="s">
        <v>2489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4455</v>
      </c>
      <c r="D1363" s="60" t="s">
        <v>7</v>
      </c>
      <c r="E1363" s="168" t="s">
        <v>76</v>
      </c>
      <c r="F1363" s="168" t="s">
        <v>76</v>
      </c>
      <c r="G1363" s="72">
        <v>0</v>
      </c>
      <c r="H1363" s="72">
        <v>0</v>
      </c>
      <c r="I1363" s="66" t="s">
        <v>16</v>
      </c>
      <c r="J1363" s="66" t="s">
        <v>1598</v>
      </c>
      <c r="K1363" s="67" t="s">
        <v>4544</v>
      </c>
      <c r="L1363" s="68"/>
      <c r="M1363" s="64" t="s">
        <v>1721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257</v>
      </c>
      <c r="T1363" s="94" t="s">
        <v>2489</v>
      </c>
      <c r="U1363" s="72" t="s">
        <v>2489</v>
      </c>
      <c r="V1363" s="72" t="s">
        <v>2489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4455</v>
      </c>
      <c r="D1364" s="60" t="s">
        <v>7</v>
      </c>
      <c r="E1364" s="168" t="s">
        <v>77</v>
      </c>
      <c r="F1364" s="168" t="s">
        <v>77</v>
      </c>
      <c r="G1364" s="72">
        <v>0</v>
      </c>
      <c r="H1364" s="72">
        <v>0</v>
      </c>
      <c r="I1364" s="66" t="s">
        <v>16</v>
      </c>
      <c r="J1364" s="66" t="s">
        <v>1598</v>
      </c>
      <c r="K1364" s="67" t="s">
        <v>4544</v>
      </c>
      <c r="L1364" s="68"/>
      <c r="M1364" s="64" t="s">
        <v>2533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257</v>
      </c>
      <c r="T1364" s="94" t="s">
        <v>2489</v>
      </c>
      <c r="U1364" s="72" t="s">
        <v>2489</v>
      </c>
      <c r="V1364" s="72" t="s">
        <v>2489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4455</v>
      </c>
      <c r="D1365" s="60" t="s">
        <v>7</v>
      </c>
      <c r="E1365" s="168" t="s">
        <v>1279</v>
      </c>
      <c r="F1365" s="168" t="s">
        <v>1279</v>
      </c>
      <c r="G1365" s="72">
        <v>0</v>
      </c>
      <c r="H1365" s="72">
        <v>0</v>
      </c>
      <c r="I1365" s="66" t="s">
        <v>16</v>
      </c>
      <c r="J1365" s="66" t="s">
        <v>1598</v>
      </c>
      <c r="K1365" s="67" t="s">
        <v>4544</v>
      </c>
      <c r="L1365" s="68"/>
      <c r="M1365" s="64" t="s">
        <v>1744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257</v>
      </c>
      <c r="T1365" s="94" t="s">
        <v>2489</v>
      </c>
      <c r="U1365" s="72" t="s">
        <v>2489</v>
      </c>
      <c r="V1365" s="72" t="s">
        <v>2489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4455</v>
      </c>
      <c r="D1366" s="60" t="s">
        <v>7</v>
      </c>
      <c r="E1366" s="168" t="s">
        <v>1289</v>
      </c>
      <c r="F1366" s="168" t="s">
        <v>1289</v>
      </c>
      <c r="G1366" s="72">
        <v>0</v>
      </c>
      <c r="H1366" s="72">
        <v>0</v>
      </c>
      <c r="I1366" s="66" t="s">
        <v>16</v>
      </c>
      <c r="J1366" s="66" t="s">
        <v>1598</v>
      </c>
      <c r="K1366" s="67" t="s">
        <v>4544</v>
      </c>
      <c r="L1366" s="68"/>
      <c r="M1366" s="64" t="s">
        <v>1753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257</v>
      </c>
      <c r="T1366" s="94" t="s">
        <v>2489</v>
      </c>
      <c r="U1366" s="72" t="s">
        <v>2489</v>
      </c>
      <c r="V1366" s="72" t="s">
        <v>2489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4455</v>
      </c>
      <c r="D1367" s="71" t="s">
        <v>3268</v>
      </c>
      <c r="E1367" s="168" t="s">
        <v>2496</v>
      </c>
      <c r="F1367" s="168" t="s">
        <v>2496</v>
      </c>
      <c r="G1367" s="72">
        <v>0</v>
      </c>
      <c r="H1367" s="72">
        <v>0</v>
      </c>
      <c r="I1367" s="66" t="s">
        <v>16</v>
      </c>
      <c r="J1367" s="66" t="s">
        <v>1598</v>
      </c>
      <c r="K1367" s="67" t="s">
        <v>4544</v>
      </c>
      <c r="L1367" s="68"/>
      <c r="M1367" s="64" t="s">
        <v>1763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257</v>
      </c>
      <c r="T1367" s="94" t="s">
        <v>2489</v>
      </c>
      <c r="U1367" s="72" t="s">
        <v>2489</v>
      </c>
      <c r="V1367" s="72" t="s">
        <v>2489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4455</v>
      </c>
      <c r="D1368" s="60" t="s">
        <v>7</v>
      </c>
      <c r="E1368" s="168" t="s">
        <v>102</v>
      </c>
      <c r="F1368" s="168" t="s">
        <v>102</v>
      </c>
      <c r="G1368" s="72">
        <v>0</v>
      </c>
      <c r="H1368" s="72">
        <v>0</v>
      </c>
      <c r="I1368" s="66" t="s">
        <v>16</v>
      </c>
      <c r="J1368" s="66" t="s">
        <v>1598</v>
      </c>
      <c r="K1368" s="67" t="s">
        <v>4544</v>
      </c>
      <c r="L1368" s="68"/>
      <c r="M1368" s="64" t="s">
        <v>1766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257</v>
      </c>
      <c r="T1368" s="94" t="s">
        <v>2489</v>
      </c>
      <c r="U1368" s="72" t="s">
        <v>2489</v>
      </c>
      <c r="V1368" s="72" t="s">
        <v>2489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4455</v>
      </c>
      <c r="D1369" s="60" t="s">
        <v>7</v>
      </c>
      <c r="E1369" s="168" t="s">
        <v>1294</v>
      </c>
      <c r="F1369" s="168" t="s">
        <v>1294</v>
      </c>
      <c r="G1369" s="72">
        <v>0</v>
      </c>
      <c r="H1369" s="72">
        <v>0</v>
      </c>
      <c r="I1369" s="66" t="s">
        <v>16</v>
      </c>
      <c r="J1369" s="66" t="s">
        <v>1598</v>
      </c>
      <c r="K1369" s="67" t="s">
        <v>4544</v>
      </c>
      <c r="L1369" s="68"/>
      <c r="M1369" s="64" t="s">
        <v>1775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257</v>
      </c>
      <c r="T1369" s="94" t="s">
        <v>2489</v>
      </c>
      <c r="U1369" s="72" t="s">
        <v>2489</v>
      </c>
      <c r="V1369" s="72" t="s">
        <v>2489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4455</v>
      </c>
      <c r="D1370" s="60" t="s">
        <v>7</v>
      </c>
      <c r="E1370" s="168" t="s">
        <v>109</v>
      </c>
      <c r="F1370" s="168" t="s">
        <v>109</v>
      </c>
      <c r="G1370" s="72">
        <v>0</v>
      </c>
      <c r="H1370" s="72">
        <v>0</v>
      </c>
      <c r="I1370" s="66" t="s">
        <v>16</v>
      </c>
      <c r="J1370" s="66" t="s">
        <v>1598</v>
      </c>
      <c r="K1370" s="67" t="s">
        <v>4544</v>
      </c>
      <c r="L1370" s="68"/>
      <c r="M1370" s="64" t="s">
        <v>2534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257</v>
      </c>
      <c r="T1370" s="94" t="s">
        <v>2489</v>
      </c>
      <c r="U1370" s="72" t="s">
        <v>2489</v>
      </c>
      <c r="V1370" s="72" t="s">
        <v>2489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4455</v>
      </c>
      <c r="D1371" s="60" t="s">
        <v>7</v>
      </c>
      <c r="E1371" s="168" t="s">
        <v>1295</v>
      </c>
      <c r="F1371" s="168" t="s">
        <v>1295</v>
      </c>
      <c r="G1371" s="72">
        <v>0</v>
      </c>
      <c r="H1371" s="72">
        <v>0</v>
      </c>
      <c r="I1371" s="66" t="s">
        <v>16</v>
      </c>
      <c r="J1371" s="66" t="s">
        <v>1598</v>
      </c>
      <c r="K1371" s="67" t="s">
        <v>4544</v>
      </c>
      <c r="L1371" s="68"/>
      <c r="M1371" s="64" t="s">
        <v>1777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257</v>
      </c>
      <c r="T1371" s="94" t="s">
        <v>2489</v>
      </c>
      <c r="U1371" s="72" t="s">
        <v>2489</v>
      </c>
      <c r="V1371" s="72" t="s">
        <v>2489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4455</v>
      </c>
      <c r="D1372" s="60" t="s">
        <v>7</v>
      </c>
      <c r="E1372" s="168" t="s">
        <v>1296</v>
      </c>
      <c r="F1372" s="168" t="s">
        <v>1296</v>
      </c>
      <c r="G1372" s="72">
        <v>0</v>
      </c>
      <c r="H1372" s="72">
        <v>0</v>
      </c>
      <c r="I1372" s="66" t="s">
        <v>16</v>
      </c>
      <c r="J1372" s="66" t="s">
        <v>1598</v>
      </c>
      <c r="K1372" s="67" t="s">
        <v>4544</v>
      </c>
      <c r="L1372" s="68"/>
      <c r="M1372" s="64" t="s">
        <v>1778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257</v>
      </c>
      <c r="T1372" s="94" t="s">
        <v>2489</v>
      </c>
      <c r="U1372" s="72" t="s">
        <v>2489</v>
      </c>
      <c r="V1372" s="72" t="s">
        <v>2489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4455</v>
      </c>
      <c r="D1373" s="60" t="s">
        <v>7</v>
      </c>
      <c r="E1373" s="168" t="s">
        <v>123</v>
      </c>
      <c r="F1373" s="168" t="s">
        <v>123</v>
      </c>
      <c r="G1373" s="72">
        <v>0</v>
      </c>
      <c r="H1373" s="72">
        <v>0</v>
      </c>
      <c r="I1373" s="66" t="s">
        <v>16</v>
      </c>
      <c r="J1373" s="66" t="s">
        <v>1598</v>
      </c>
      <c r="K1373" s="67" t="s">
        <v>4544</v>
      </c>
      <c r="L1373" s="68"/>
      <c r="M1373" s="64" t="s">
        <v>1796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257</v>
      </c>
      <c r="T1373" s="94" t="s">
        <v>2489</v>
      </c>
      <c r="U1373" s="72" t="s">
        <v>2489</v>
      </c>
      <c r="V1373" s="72" t="s">
        <v>2489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4455</v>
      </c>
      <c r="D1374" s="60" t="s">
        <v>7</v>
      </c>
      <c r="E1374" s="168" t="s">
        <v>1306</v>
      </c>
      <c r="F1374" s="168" t="s">
        <v>1306</v>
      </c>
      <c r="G1374" s="72">
        <v>0</v>
      </c>
      <c r="H1374" s="72">
        <v>0</v>
      </c>
      <c r="I1374" s="66" t="s">
        <v>16</v>
      </c>
      <c r="J1374" s="66" t="s">
        <v>1598</v>
      </c>
      <c r="K1374" s="67" t="s">
        <v>4544</v>
      </c>
      <c r="L1374" s="68"/>
      <c r="M1374" s="64" t="s">
        <v>1797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257</v>
      </c>
      <c r="T1374" s="94" t="s">
        <v>2489</v>
      </c>
      <c r="U1374" s="72" t="s">
        <v>2489</v>
      </c>
      <c r="V1374" s="72" t="s">
        <v>2489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4455</v>
      </c>
      <c r="D1375" s="60" t="s">
        <v>7</v>
      </c>
      <c r="E1375" s="168" t="s">
        <v>125</v>
      </c>
      <c r="F1375" s="168" t="s">
        <v>125</v>
      </c>
      <c r="G1375" s="72">
        <v>0</v>
      </c>
      <c r="H1375" s="72">
        <v>0</v>
      </c>
      <c r="I1375" s="66" t="s">
        <v>16</v>
      </c>
      <c r="J1375" s="66" t="s">
        <v>1598</v>
      </c>
      <c r="K1375" s="67" t="s">
        <v>4544</v>
      </c>
      <c r="L1375" s="68"/>
      <c r="M1375" s="64" t="s">
        <v>1800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257</v>
      </c>
      <c r="T1375" s="94" t="s">
        <v>2489</v>
      </c>
      <c r="U1375" s="72" t="s">
        <v>2489</v>
      </c>
      <c r="V1375" s="72" t="s">
        <v>2489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4455</v>
      </c>
      <c r="D1376" s="60" t="s">
        <v>7</v>
      </c>
      <c r="E1376" s="168" t="s">
        <v>148</v>
      </c>
      <c r="F1376" s="168" t="s">
        <v>148</v>
      </c>
      <c r="G1376" s="72">
        <v>0</v>
      </c>
      <c r="H1376" s="72">
        <v>0</v>
      </c>
      <c r="I1376" s="66" t="s">
        <v>16</v>
      </c>
      <c r="J1376" s="66" t="s">
        <v>1598</v>
      </c>
      <c r="K1376" s="67" t="s">
        <v>4544</v>
      </c>
      <c r="L1376" s="68"/>
      <c r="M1376" s="64" t="s">
        <v>2535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257</v>
      </c>
      <c r="T1376" s="94" t="s">
        <v>2489</v>
      </c>
      <c r="U1376" s="72" t="s">
        <v>2489</v>
      </c>
      <c r="V1376" s="72" t="s">
        <v>2489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4455</v>
      </c>
      <c r="D1377" s="60" t="s">
        <v>7</v>
      </c>
      <c r="E1377" s="168" t="s">
        <v>150</v>
      </c>
      <c r="F1377" s="168" t="s">
        <v>150</v>
      </c>
      <c r="G1377" s="72">
        <v>0</v>
      </c>
      <c r="H1377" s="72">
        <v>0</v>
      </c>
      <c r="I1377" s="66" t="s">
        <v>16</v>
      </c>
      <c r="J1377" s="66" t="s">
        <v>1598</v>
      </c>
      <c r="K1377" s="67" t="s">
        <v>4544</v>
      </c>
      <c r="L1377" s="68"/>
      <c r="M1377" s="64" t="s">
        <v>1836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257</v>
      </c>
      <c r="T1377" s="94" t="s">
        <v>2489</v>
      </c>
      <c r="U1377" s="72" t="s">
        <v>2489</v>
      </c>
      <c r="V1377" s="72" t="s">
        <v>2489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4455</v>
      </c>
      <c r="D1378" s="60" t="s">
        <v>7</v>
      </c>
      <c r="E1378" s="168" t="s">
        <v>151</v>
      </c>
      <c r="F1378" s="168" t="s">
        <v>151</v>
      </c>
      <c r="G1378" s="72">
        <v>0</v>
      </c>
      <c r="H1378" s="72">
        <v>0</v>
      </c>
      <c r="I1378" s="66" t="s">
        <v>16</v>
      </c>
      <c r="J1378" s="66" t="s">
        <v>1598</v>
      </c>
      <c r="K1378" s="67" t="s">
        <v>4544</v>
      </c>
      <c r="L1378" s="68"/>
      <c r="M1378" s="64" t="s">
        <v>1838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257</v>
      </c>
      <c r="T1378" s="94" t="s">
        <v>3018</v>
      </c>
      <c r="U1378" s="72" t="s">
        <v>2489</v>
      </c>
      <c r="V1378" s="72" t="s">
        <v>2489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4455</v>
      </c>
      <c r="D1379" s="60" t="s">
        <v>7</v>
      </c>
      <c r="E1379" s="168" t="s">
        <v>1325</v>
      </c>
      <c r="F1379" s="168" t="s">
        <v>1325</v>
      </c>
      <c r="G1379" s="72">
        <v>0</v>
      </c>
      <c r="H1379" s="72">
        <v>0</v>
      </c>
      <c r="I1379" s="66" t="s">
        <v>16</v>
      </c>
      <c r="J1379" s="66" t="s">
        <v>1598</v>
      </c>
      <c r="K1379" s="67" t="s">
        <v>4544</v>
      </c>
      <c r="L1379" s="68"/>
      <c r="M1379" s="64" t="s">
        <v>1849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257</v>
      </c>
      <c r="T1379" s="94" t="s">
        <v>2489</v>
      </c>
      <c r="U1379" s="72" t="s">
        <v>2489</v>
      </c>
      <c r="V1379" s="72" t="s">
        <v>2489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4455</v>
      </c>
      <c r="D1380" s="60" t="s">
        <v>7</v>
      </c>
      <c r="E1380" s="168" t="s">
        <v>197</v>
      </c>
      <c r="F1380" s="168" t="s">
        <v>197</v>
      </c>
      <c r="G1380" s="72">
        <v>0</v>
      </c>
      <c r="H1380" s="72">
        <v>0</v>
      </c>
      <c r="I1380" s="66" t="s">
        <v>16</v>
      </c>
      <c r="J1380" s="66" t="s">
        <v>1598</v>
      </c>
      <c r="K1380" s="67" t="s">
        <v>4544</v>
      </c>
      <c r="L1380" s="68"/>
      <c r="M1380" s="64" t="s">
        <v>1903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257</v>
      </c>
      <c r="T1380" s="94" t="s">
        <v>2489</v>
      </c>
      <c r="U1380" s="72" t="s">
        <v>2489</v>
      </c>
      <c r="V1380" s="72" t="s">
        <v>2489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4455</v>
      </c>
      <c r="D1381" s="60" t="s">
        <v>7</v>
      </c>
      <c r="E1381" s="168" t="s">
        <v>1354</v>
      </c>
      <c r="F1381" s="168" t="s">
        <v>1354</v>
      </c>
      <c r="G1381" s="72">
        <v>0</v>
      </c>
      <c r="H1381" s="72">
        <v>0</v>
      </c>
      <c r="I1381" s="66" t="s">
        <v>16</v>
      </c>
      <c r="J1381" s="66" t="s">
        <v>1598</v>
      </c>
      <c r="K1381" s="67" t="s">
        <v>4544</v>
      </c>
      <c r="L1381" s="68"/>
      <c r="M1381" s="64" t="s">
        <v>1910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257</v>
      </c>
      <c r="T1381" s="94" t="s">
        <v>2489</v>
      </c>
      <c r="U1381" s="72" t="s">
        <v>2489</v>
      </c>
      <c r="V1381" s="72" t="s">
        <v>2489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4455</v>
      </c>
      <c r="D1382" s="60" t="s">
        <v>7</v>
      </c>
      <c r="E1382" s="168" t="s">
        <v>201</v>
      </c>
      <c r="F1382" s="168" t="s">
        <v>201</v>
      </c>
      <c r="G1382" s="72">
        <v>0</v>
      </c>
      <c r="H1382" s="72">
        <v>0</v>
      </c>
      <c r="I1382" s="66" t="s">
        <v>16</v>
      </c>
      <c r="J1382" s="66" t="s">
        <v>1598</v>
      </c>
      <c r="K1382" s="67" t="s">
        <v>4544</v>
      </c>
      <c r="L1382" s="68"/>
      <c r="M1382" s="64" t="s">
        <v>1912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257</v>
      </c>
      <c r="T1382" s="94" t="s">
        <v>2489</v>
      </c>
      <c r="U1382" s="72" t="s">
        <v>2489</v>
      </c>
      <c r="V1382" s="72" t="s">
        <v>2489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4455</v>
      </c>
      <c r="D1383" s="60" t="s">
        <v>7</v>
      </c>
      <c r="E1383" s="168" t="s">
        <v>1360</v>
      </c>
      <c r="F1383" s="168" t="s">
        <v>1360</v>
      </c>
      <c r="G1383" s="72">
        <v>0</v>
      </c>
      <c r="H1383" s="72">
        <v>0</v>
      </c>
      <c r="I1383" s="66" t="s">
        <v>16</v>
      </c>
      <c r="J1383" s="66" t="s">
        <v>1598</v>
      </c>
      <c r="K1383" s="67" t="s">
        <v>4544</v>
      </c>
      <c r="L1383" s="68"/>
      <c r="M1383" s="64" t="s">
        <v>1917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257</v>
      </c>
      <c r="T1383" s="94" t="s">
        <v>2489</v>
      </c>
      <c r="U1383" s="72" t="s">
        <v>2489</v>
      </c>
      <c r="V1383" s="72" t="s">
        <v>2489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4455</v>
      </c>
      <c r="D1384" s="60" t="s">
        <v>7</v>
      </c>
      <c r="E1384" s="168" t="s">
        <v>209</v>
      </c>
      <c r="F1384" s="168" t="s">
        <v>209</v>
      </c>
      <c r="G1384" s="72">
        <v>0</v>
      </c>
      <c r="H1384" s="72">
        <v>0</v>
      </c>
      <c r="I1384" s="66" t="s">
        <v>16</v>
      </c>
      <c r="J1384" s="66" t="s">
        <v>1598</v>
      </c>
      <c r="K1384" s="67" t="s">
        <v>4544</v>
      </c>
      <c r="L1384" s="68"/>
      <c r="M1384" s="64" t="s">
        <v>1924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257</v>
      </c>
      <c r="T1384" s="94" t="s">
        <v>2489</v>
      </c>
      <c r="U1384" s="72" t="s">
        <v>2489</v>
      </c>
      <c r="V1384" s="72" t="s">
        <v>2489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4455</v>
      </c>
      <c r="D1385" s="60" t="s">
        <v>7</v>
      </c>
      <c r="E1385" s="169" t="s">
        <v>229</v>
      </c>
      <c r="F1385" s="169" t="s">
        <v>229</v>
      </c>
      <c r="G1385" s="78">
        <v>0</v>
      </c>
      <c r="H1385" s="78">
        <v>0</v>
      </c>
      <c r="I1385" s="66" t="s">
        <v>16</v>
      </c>
      <c r="J1385" s="66" t="s">
        <v>1598</v>
      </c>
      <c r="K1385" s="67" t="s">
        <v>4544</v>
      </c>
      <c r="L1385" s="68"/>
      <c r="M1385" s="64" t="s">
        <v>2854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257</v>
      </c>
      <c r="T1385" s="94" t="s">
        <v>2489</v>
      </c>
      <c r="U1385" s="72" t="s">
        <v>2489</v>
      </c>
      <c r="V1385" s="72" t="s">
        <v>2489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4455</v>
      </c>
      <c r="D1386" s="60" t="s">
        <v>7</v>
      </c>
      <c r="E1386" s="169" t="s">
        <v>1371</v>
      </c>
      <c r="F1386" s="169" t="s">
        <v>1371</v>
      </c>
      <c r="G1386" s="78">
        <v>0</v>
      </c>
      <c r="H1386" s="78">
        <v>0</v>
      </c>
      <c r="I1386" s="66" t="s">
        <v>16</v>
      </c>
      <c r="J1386" s="66" t="s">
        <v>1598</v>
      </c>
      <c r="K1386" s="67" t="s">
        <v>4544</v>
      </c>
      <c r="L1386" s="68"/>
      <c r="M1386" s="64" t="s">
        <v>2855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257</v>
      </c>
      <c r="T1386" s="94" t="s">
        <v>2489</v>
      </c>
      <c r="U1386" s="72" t="s">
        <v>2489</v>
      </c>
      <c r="V1386" s="72" t="s">
        <v>2489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4455</v>
      </c>
      <c r="D1387" s="71" t="s">
        <v>3268</v>
      </c>
      <c r="E1387" s="168" t="s">
        <v>218</v>
      </c>
      <c r="F1387" s="168" t="s">
        <v>2508</v>
      </c>
      <c r="G1387" s="72">
        <v>0</v>
      </c>
      <c r="H1387" s="72">
        <v>0</v>
      </c>
      <c r="I1387" s="66" t="s">
        <v>16</v>
      </c>
      <c r="J1387" s="66" t="s">
        <v>1598</v>
      </c>
      <c r="K1387" s="67" t="s">
        <v>4544</v>
      </c>
      <c r="L1387" s="68"/>
      <c r="M1387" s="64" t="s">
        <v>1934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257</v>
      </c>
      <c r="T1387" s="94" t="s">
        <v>2489</v>
      </c>
      <c r="U1387" s="72" t="s">
        <v>2489</v>
      </c>
      <c r="V1387" s="72" t="s">
        <v>2489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4455</v>
      </c>
      <c r="D1388" s="60" t="s">
        <v>7</v>
      </c>
      <c r="E1388" s="168" t="s">
        <v>219</v>
      </c>
      <c r="F1388" s="168" t="s">
        <v>219</v>
      </c>
      <c r="G1388" s="72">
        <v>0</v>
      </c>
      <c r="H1388" s="72">
        <v>0</v>
      </c>
      <c r="I1388" s="66" t="s">
        <v>16</v>
      </c>
      <c r="J1388" s="66" t="s">
        <v>1598</v>
      </c>
      <c r="K1388" s="67" t="s">
        <v>4544</v>
      </c>
      <c r="L1388" s="68"/>
      <c r="M1388" s="64" t="s">
        <v>1935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257</v>
      </c>
      <c r="T1388" s="94" t="s">
        <v>2489</v>
      </c>
      <c r="U1388" s="72" t="s">
        <v>2489</v>
      </c>
      <c r="V1388" s="72" t="s">
        <v>2489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4455</v>
      </c>
      <c r="D1389" s="71" t="s">
        <v>3268</v>
      </c>
      <c r="E1389" s="168" t="s">
        <v>2501</v>
      </c>
      <c r="F1389" s="168" t="s">
        <v>2501</v>
      </c>
      <c r="G1389" s="72">
        <v>0</v>
      </c>
      <c r="H1389" s="72">
        <v>0</v>
      </c>
      <c r="I1389" s="66" t="s">
        <v>16</v>
      </c>
      <c r="J1389" s="66" t="s">
        <v>1598</v>
      </c>
      <c r="K1389" s="67" t="s">
        <v>4544</v>
      </c>
      <c r="L1389" s="68"/>
      <c r="M1389" s="64" t="s">
        <v>1952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257</v>
      </c>
      <c r="T1389" s="94" t="s">
        <v>2489</v>
      </c>
      <c r="U1389" s="72" t="s">
        <v>2489</v>
      </c>
      <c r="V1389" s="72" t="s">
        <v>2489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4455</v>
      </c>
      <c r="D1390" s="60" t="s">
        <v>7</v>
      </c>
      <c r="E1390" s="168" t="s">
        <v>1397</v>
      </c>
      <c r="F1390" s="168" t="s">
        <v>251</v>
      </c>
      <c r="G1390" s="72">
        <v>0</v>
      </c>
      <c r="H1390" s="72">
        <v>0</v>
      </c>
      <c r="I1390" s="66" t="s">
        <v>16</v>
      </c>
      <c r="J1390" s="66" t="s">
        <v>1598</v>
      </c>
      <c r="K1390" s="67" t="s">
        <v>4544</v>
      </c>
      <c r="L1390" s="68"/>
      <c r="M1390" s="64" t="s">
        <v>1986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257</v>
      </c>
      <c r="T1390" s="94" t="s">
        <v>2489</v>
      </c>
      <c r="U1390" s="72" t="s">
        <v>2489</v>
      </c>
      <c r="V1390" s="72" t="s">
        <v>2489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4455</v>
      </c>
      <c r="D1391" s="60" t="s">
        <v>7</v>
      </c>
      <c r="E1391" s="168" t="s">
        <v>1399</v>
      </c>
      <c r="F1391" s="168" t="s">
        <v>1399</v>
      </c>
      <c r="G1391" s="72">
        <v>0</v>
      </c>
      <c r="H1391" s="72">
        <v>0</v>
      </c>
      <c r="I1391" s="66" t="s">
        <v>16</v>
      </c>
      <c r="J1391" s="66" t="s">
        <v>1598</v>
      </c>
      <c r="K1391" s="67" t="s">
        <v>4544</v>
      </c>
      <c r="L1391" s="68"/>
      <c r="M1391" s="64" t="s">
        <v>1993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257</v>
      </c>
      <c r="T1391" s="94" t="s">
        <v>2489</v>
      </c>
      <c r="U1391" s="72" t="s">
        <v>2489</v>
      </c>
      <c r="V1391" s="72" t="s">
        <v>2489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4455</v>
      </c>
      <c r="D1392" s="60" t="s">
        <v>7</v>
      </c>
      <c r="E1392" s="168" t="s">
        <v>271</v>
      </c>
      <c r="F1392" s="168" t="s">
        <v>271</v>
      </c>
      <c r="G1392" s="72">
        <v>0</v>
      </c>
      <c r="H1392" s="72">
        <v>0</v>
      </c>
      <c r="I1392" s="66" t="s">
        <v>16</v>
      </c>
      <c r="J1392" s="66" t="s">
        <v>1598</v>
      </c>
      <c r="K1392" s="67" t="s">
        <v>4544</v>
      </c>
      <c r="L1392" s="68"/>
      <c r="M1392" s="64" t="s">
        <v>2012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257</v>
      </c>
      <c r="T1392" s="94" t="s">
        <v>2489</v>
      </c>
      <c r="U1392" s="72" t="s">
        <v>2489</v>
      </c>
      <c r="V1392" s="72" t="s">
        <v>2489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4455</v>
      </c>
      <c r="D1393" s="60" t="s">
        <v>7</v>
      </c>
      <c r="E1393" s="168" t="s">
        <v>1411</v>
      </c>
      <c r="F1393" s="168" t="s">
        <v>1411</v>
      </c>
      <c r="G1393" s="72">
        <v>0</v>
      </c>
      <c r="H1393" s="72">
        <v>0</v>
      </c>
      <c r="I1393" s="66" t="s">
        <v>16</v>
      </c>
      <c r="J1393" s="66" t="s">
        <v>1598</v>
      </c>
      <c r="K1393" s="67" t="s">
        <v>4544</v>
      </c>
      <c r="L1393" s="68"/>
      <c r="M1393" s="64" t="s">
        <v>2013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257</v>
      </c>
      <c r="T1393" s="94" t="s">
        <v>2489</v>
      </c>
      <c r="U1393" s="72" t="s">
        <v>2489</v>
      </c>
      <c r="V1393" s="72" t="s">
        <v>2489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4455</v>
      </c>
      <c r="D1394" s="60" t="s">
        <v>7</v>
      </c>
      <c r="E1394" s="168" t="s">
        <v>276</v>
      </c>
      <c r="F1394" s="168" t="s">
        <v>276</v>
      </c>
      <c r="G1394" s="72">
        <v>0</v>
      </c>
      <c r="H1394" s="72">
        <v>0</v>
      </c>
      <c r="I1394" s="66" t="s">
        <v>16</v>
      </c>
      <c r="J1394" s="66" t="s">
        <v>1598</v>
      </c>
      <c r="K1394" s="67" t="s">
        <v>4544</v>
      </c>
      <c r="L1394" s="68"/>
      <c r="M1394" s="64" t="s">
        <v>2017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257</v>
      </c>
      <c r="T1394" s="94" t="s">
        <v>2489</v>
      </c>
      <c r="U1394" s="72" t="s">
        <v>2489</v>
      </c>
      <c r="V1394" s="72" t="s">
        <v>2489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4455</v>
      </c>
      <c r="D1395" s="60" t="s">
        <v>7</v>
      </c>
      <c r="E1395" s="168" t="s">
        <v>1412</v>
      </c>
      <c r="F1395" s="168" t="s">
        <v>1412</v>
      </c>
      <c r="G1395" s="72">
        <v>0</v>
      </c>
      <c r="H1395" s="72">
        <v>0</v>
      </c>
      <c r="I1395" s="66" t="s">
        <v>16</v>
      </c>
      <c r="J1395" s="66" t="s">
        <v>1598</v>
      </c>
      <c r="K1395" s="67" t="s">
        <v>4544</v>
      </c>
      <c r="L1395" s="68"/>
      <c r="M1395" s="64" t="s">
        <v>2018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257</v>
      </c>
      <c r="T1395" s="94" t="s">
        <v>2489</v>
      </c>
      <c r="U1395" s="72" t="s">
        <v>2489</v>
      </c>
      <c r="V1395" s="72" t="s">
        <v>2489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4455</v>
      </c>
      <c r="D1396" s="71" t="s">
        <v>3268</v>
      </c>
      <c r="E1396" s="168" t="s">
        <v>2497</v>
      </c>
      <c r="F1396" s="168" t="s">
        <v>2497</v>
      </c>
      <c r="G1396" s="72">
        <v>0</v>
      </c>
      <c r="H1396" s="72">
        <v>0</v>
      </c>
      <c r="I1396" s="66" t="s">
        <v>16</v>
      </c>
      <c r="J1396" s="66" t="s">
        <v>1598</v>
      </c>
      <c r="K1396" s="67" t="s">
        <v>4544</v>
      </c>
      <c r="L1396" s="68"/>
      <c r="M1396" s="64" t="s">
        <v>2019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257</v>
      </c>
      <c r="T1396" s="94" t="s">
        <v>2489</v>
      </c>
      <c r="U1396" s="72" t="s">
        <v>2489</v>
      </c>
      <c r="V1396" s="72" t="s">
        <v>2489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4455</v>
      </c>
      <c r="D1397" s="60" t="s">
        <v>7</v>
      </c>
      <c r="E1397" s="168" t="s">
        <v>1416</v>
      </c>
      <c r="F1397" s="168" t="s">
        <v>1416</v>
      </c>
      <c r="G1397" s="72">
        <v>0</v>
      </c>
      <c r="H1397" s="72">
        <v>0</v>
      </c>
      <c r="I1397" s="66" t="s">
        <v>16</v>
      </c>
      <c r="J1397" s="66" t="s">
        <v>1598</v>
      </c>
      <c r="K1397" s="67" t="s">
        <v>4544</v>
      </c>
      <c r="L1397" s="68"/>
      <c r="M1397" s="64" t="s">
        <v>2023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257</v>
      </c>
      <c r="T1397" s="94" t="s">
        <v>2489</v>
      </c>
      <c r="U1397" s="72" t="s">
        <v>2489</v>
      </c>
      <c r="V1397" s="72" t="s">
        <v>2489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4455</v>
      </c>
      <c r="D1398" s="60" t="s">
        <v>7</v>
      </c>
      <c r="E1398" s="168" t="s">
        <v>1425</v>
      </c>
      <c r="F1398" s="168" t="s">
        <v>1425</v>
      </c>
      <c r="G1398" s="72">
        <v>0</v>
      </c>
      <c r="H1398" s="72">
        <v>0</v>
      </c>
      <c r="I1398" s="66" t="s">
        <v>16</v>
      </c>
      <c r="J1398" s="66" t="s">
        <v>1598</v>
      </c>
      <c r="K1398" s="67" t="s">
        <v>4544</v>
      </c>
      <c r="L1398" s="68"/>
      <c r="M1398" s="64" t="s">
        <v>2039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257</v>
      </c>
      <c r="T1398" s="94" t="s">
        <v>2489</v>
      </c>
      <c r="U1398" s="72" t="s">
        <v>2489</v>
      </c>
      <c r="V1398" s="72" t="s">
        <v>2489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4455</v>
      </c>
      <c r="D1399" s="60" t="s">
        <v>7</v>
      </c>
      <c r="E1399" s="168" t="s">
        <v>342</v>
      </c>
      <c r="F1399" s="168" t="s">
        <v>342</v>
      </c>
      <c r="G1399" s="72">
        <v>0</v>
      </c>
      <c r="H1399" s="72">
        <v>0</v>
      </c>
      <c r="I1399" s="66" t="s">
        <v>16</v>
      </c>
      <c r="J1399" s="66" t="s">
        <v>1598</v>
      </c>
      <c r="K1399" s="67" t="s">
        <v>4544</v>
      </c>
      <c r="L1399" s="68"/>
      <c r="M1399" s="64" t="s">
        <v>2109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257</v>
      </c>
      <c r="T1399" s="94" t="s">
        <v>2489</v>
      </c>
      <c r="U1399" s="72" t="s">
        <v>2489</v>
      </c>
      <c r="V1399" s="72" t="s">
        <v>2489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4455</v>
      </c>
      <c r="D1400" s="60" t="s">
        <v>7</v>
      </c>
      <c r="E1400" s="168" t="s">
        <v>346</v>
      </c>
      <c r="F1400" s="168" t="s">
        <v>346</v>
      </c>
      <c r="G1400" s="72">
        <v>0</v>
      </c>
      <c r="H1400" s="72">
        <v>0</v>
      </c>
      <c r="I1400" s="66" t="s">
        <v>16</v>
      </c>
      <c r="J1400" s="66" t="s">
        <v>1598</v>
      </c>
      <c r="K1400" s="67" t="s">
        <v>4544</v>
      </c>
      <c r="L1400" s="68"/>
      <c r="M1400" s="64" t="s">
        <v>2113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257</v>
      </c>
      <c r="T1400" s="94" t="s">
        <v>2489</v>
      </c>
      <c r="U1400" s="72" t="s">
        <v>2489</v>
      </c>
      <c r="V1400" s="72" t="s">
        <v>2489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4455</v>
      </c>
      <c r="D1401" s="60" t="s">
        <v>7</v>
      </c>
      <c r="E1401" s="168" t="s">
        <v>1456</v>
      </c>
      <c r="F1401" s="168" t="s">
        <v>1456</v>
      </c>
      <c r="G1401" s="72">
        <v>0</v>
      </c>
      <c r="H1401" s="72">
        <v>0</v>
      </c>
      <c r="I1401" s="66" t="s">
        <v>16</v>
      </c>
      <c r="J1401" s="66" t="s">
        <v>1598</v>
      </c>
      <c r="K1401" s="67" t="s">
        <v>4544</v>
      </c>
      <c r="L1401" s="68"/>
      <c r="M1401" s="64" t="s">
        <v>2115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257</v>
      </c>
      <c r="T1401" s="94" t="s">
        <v>2489</v>
      </c>
      <c r="U1401" s="72" t="s">
        <v>2489</v>
      </c>
      <c r="V1401" s="72" t="s">
        <v>2489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4455</v>
      </c>
      <c r="D1402" s="60" t="s">
        <v>7</v>
      </c>
      <c r="E1402" s="168" t="s">
        <v>354</v>
      </c>
      <c r="F1402" s="168" t="s">
        <v>354</v>
      </c>
      <c r="G1402" s="72">
        <v>0</v>
      </c>
      <c r="H1402" s="72">
        <v>0</v>
      </c>
      <c r="I1402" s="66" t="s">
        <v>16</v>
      </c>
      <c r="J1402" s="66" t="s">
        <v>1598</v>
      </c>
      <c r="K1402" s="67" t="s">
        <v>4544</v>
      </c>
      <c r="L1402" s="68"/>
      <c r="M1402" s="64" t="s">
        <v>3953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257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4455</v>
      </c>
      <c r="D1403" s="60" t="s">
        <v>7</v>
      </c>
      <c r="E1403" s="168" t="s">
        <v>363</v>
      </c>
      <c r="F1403" s="168" t="s">
        <v>363</v>
      </c>
      <c r="G1403" s="72">
        <v>0</v>
      </c>
      <c r="H1403" s="72">
        <v>0</v>
      </c>
      <c r="I1403" s="66" t="s">
        <v>16</v>
      </c>
      <c r="J1403" s="66" t="s">
        <v>1598</v>
      </c>
      <c r="K1403" s="67" t="s">
        <v>4544</v>
      </c>
      <c r="L1403" s="68"/>
      <c r="M1403" s="64" t="s">
        <v>2137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257</v>
      </c>
      <c r="T1403" s="94" t="s">
        <v>2489</v>
      </c>
      <c r="U1403" s="72" t="s">
        <v>2489</v>
      </c>
      <c r="V1403" s="72" t="s">
        <v>2489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4455</v>
      </c>
      <c r="D1404" s="60" t="s">
        <v>7</v>
      </c>
      <c r="E1404" s="168" t="s">
        <v>1474</v>
      </c>
      <c r="F1404" s="168" t="s">
        <v>1474</v>
      </c>
      <c r="G1404" s="72">
        <v>0</v>
      </c>
      <c r="H1404" s="72">
        <v>0</v>
      </c>
      <c r="I1404" s="66" t="s">
        <v>16</v>
      </c>
      <c r="J1404" s="66" t="s">
        <v>1598</v>
      </c>
      <c r="K1404" s="67" t="s">
        <v>4544</v>
      </c>
      <c r="L1404" s="68"/>
      <c r="M1404" s="64" t="s">
        <v>2141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257</v>
      </c>
      <c r="T1404" s="94" t="s">
        <v>2489</v>
      </c>
      <c r="U1404" s="72" t="s">
        <v>2489</v>
      </c>
      <c r="V1404" s="72" t="s">
        <v>2489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4455</v>
      </c>
      <c r="D1405" s="71" t="s">
        <v>3268</v>
      </c>
      <c r="E1405" s="168" t="s">
        <v>1479</v>
      </c>
      <c r="F1405" s="168" t="s">
        <v>1480</v>
      </c>
      <c r="G1405" s="72">
        <v>0</v>
      </c>
      <c r="H1405" s="72">
        <v>0</v>
      </c>
      <c r="I1405" s="66" t="s">
        <v>16</v>
      </c>
      <c r="J1405" s="66" t="s">
        <v>1598</v>
      </c>
      <c r="K1405" s="67" t="s">
        <v>4544</v>
      </c>
      <c r="L1405" s="60" t="s">
        <v>18</v>
      </c>
      <c r="M1405" s="64" t="s">
        <v>2152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257</v>
      </c>
      <c r="T1405" s="94" t="s">
        <v>2489</v>
      </c>
      <c r="U1405" s="72" t="s">
        <v>2489</v>
      </c>
      <c r="V1405" s="72" t="s">
        <v>2489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4455</v>
      </c>
      <c r="D1406" s="60" t="s">
        <v>7</v>
      </c>
      <c r="E1406" s="168" t="s">
        <v>1481</v>
      </c>
      <c r="F1406" s="168" t="s">
        <v>1481</v>
      </c>
      <c r="G1406" s="72">
        <v>0</v>
      </c>
      <c r="H1406" s="72">
        <v>0</v>
      </c>
      <c r="I1406" s="66" t="s">
        <v>16</v>
      </c>
      <c r="J1406" s="66" t="s">
        <v>1598</v>
      </c>
      <c r="K1406" s="67" t="s">
        <v>4544</v>
      </c>
      <c r="L1406" s="68"/>
      <c r="M1406" s="64" t="s">
        <v>2153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257</v>
      </c>
      <c r="T1406" s="94" t="s">
        <v>2489</v>
      </c>
      <c r="U1406" s="72" t="s">
        <v>2489</v>
      </c>
      <c r="V1406" s="72" t="s">
        <v>2489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4455</v>
      </c>
      <c r="D1407" s="71" t="s">
        <v>3268</v>
      </c>
      <c r="E1407" s="168" t="s">
        <v>376</v>
      </c>
      <c r="F1407" s="168" t="s">
        <v>376</v>
      </c>
      <c r="G1407" s="72">
        <v>0</v>
      </c>
      <c r="H1407" s="72">
        <v>0</v>
      </c>
      <c r="I1407" s="66" t="s">
        <v>16</v>
      </c>
      <c r="J1407" s="66" t="s">
        <v>1598</v>
      </c>
      <c r="K1407" s="67" t="s">
        <v>4544</v>
      </c>
      <c r="L1407" s="60" t="s">
        <v>377</v>
      </c>
      <c r="M1407" s="64" t="s">
        <v>2159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257</v>
      </c>
      <c r="T1407" s="94" t="s">
        <v>2489</v>
      </c>
      <c r="U1407" s="72" t="s">
        <v>2489</v>
      </c>
      <c r="V1407" s="72" t="s">
        <v>2489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4455</v>
      </c>
      <c r="D1408" s="60" t="s">
        <v>7</v>
      </c>
      <c r="E1408" s="168" t="s">
        <v>379</v>
      </c>
      <c r="F1408" s="168" t="s">
        <v>379</v>
      </c>
      <c r="G1408" s="72">
        <v>0</v>
      </c>
      <c r="H1408" s="72">
        <v>0</v>
      </c>
      <c r="I1408" s="66" t="s">
        <v>16</v>
      </c>
      <c r="J1408" s="66" t="s">
        <v>1598</v>
      </c>
      <c r="K1408" s="67" t="s">
        <v>4544</v>
      </c>
      <c r="L1408" s="68"/>
      <c r="M1408" s="64" t="s">
        <v>2161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257</v>
      </c>
      <c r="T1408" s="94" t="s">
        <v>2489</v>
      </c>
      <c r="U1408" s="72" t="s">
        <v>2489</v>
      </c>
      <c r="V1408" s="72" t="s">
        <v>2489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4455</v>
      </c>
      <c r="D1409" s="71" t="s">
        <v>3268</v>
      </c>
      <c r="E1409" s="168" t="s">
        <v>2502</v>
      </c>
      <c r="F1409" s="168" t="s">
        <v>2502</v>
      </c>
      <c r="G1409" s="72">
        <v>0</v>
      </c>
      <c r="H1409" s="72">
        <v>0</v>
      </c>
      <c r="I1409" s="66" t="s">
        <v>16</v>
      </c>
      <c r="J1409" s="66" t="s">
        <v>1598</v>
      </c>
      <c r="K1409" s="67" t="s">
        <v>4544</v>
      </c>
      <c r="L1409" s="68"/>
      <c r="M1409" s="64" t="s">
        <v>2165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257</v>
      </c>
      <c r="T1409" s="94" t="s">
        <v>2489</v>
      </c>
      <c r="U1409" s="72" t="s">
        <v>2489</v>
      </c>
      <c r="V1409" s="72" t="s">
        <v>2489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4455</v>
      </c>
      <c r="D1410" s="60" t="s">
        <v>7</v>
      </c>
      <c r="E1410" s="168" t="s">
        <v>393</v>
      </c>
      <c r="F1410" s="168" t="s">
        <v>393</v>
      </c>
      <c r="G1410" s="72">
        <v>0</v>
      </c>
      <c r="H1410" s="72">
        <v>0</v>
      </c>
      <c r="I1410" s="66" t="s">
        <v>16</v>
      </c>
      <c r="J1410" s="66" t="s">
        <v>1598</v>
      </c>
      <c r="K1410" s="67" t="s">
        <v>4544</v>
      </c>
      <c r="L1410" s="68"/>
      <c r="M1410" s="64" t="s">
        <v>2190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257</v>
      </c>
      <c r="T1410" s="94" t="s">
        <v>2489</v>
      </c>
      <c r="U1410" s="72" t="s">
        <v>2489</v>
      </c>
      <c r="V1410" s="72" t="s">
        <v>2489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4455</v>
      </c>
      <c r="D1411" s="71" t="s">
        <v>3268</v>
      </c>
      <c r="E1411" s="168" t="s">
        <v>2522</v>
      </c>
      <c r="F1411" s="168" t="s">
        <v>2522</v>
      </c>
      <c r="G1411" s="72">
        <v>0</v>
      </c>
      <c r="H1411" s="72">
        <v>0</v>
      </c>
      <c r="I1411" s="66" t="s">
        <v>16</v>
      </c>
      <c r="J1411" s="66" t="s">
        <v>1598</v>
      </c>
      <c r="K1411" s="67" t="s">
        <v>4544</v>
      </c>
      <c r="L1411" s="68"/>
      <c r="M1411" s="64" t="s">
        <v>2192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257</v>
      </c>
      <c r="T1411" s="94" t="s">
        <v>2489</v>
      </c>
      <c r="U1411" s="72" t="s">
        <v>2489</v>
      </c>
      <c r="V1411" s="72" t="s">
        <v>2489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4455</v>
      </c>
      <c r="D1412" s="60" t="s">
        <v>7</v>
      </c>
      <c r="E1412" s="66" t="s">
        <v>407</v>
      </c>
      <c r="F1412" s="66" t="s">
        <v>407</v>
      </c>
      <c r="G1412" s="72">
        <v>0</v>
      </c>
      <c r="H1412" s="72">
        <v>0</v>
      </c>
      <c r="I1412" s="66" t="s">
        <v>16</v>
      </c>
      <c r="J1412" s="66" t="s">
        <v>1598</v>
      </c>
      <c r="K1412" s="67" t="s">
        <v>4544</v>
      </c>
      <c r="L1412" s="68"/>
      <c r="M1412" s="64" t="s">
        <v>2217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257</v>
      </c>
      <c r="T1412" s="94" t="s">
        <v>2489</v>
      </c>
      <c r="U1412" s="72" t="s">
        <v>2489</v>
      </c>
      <c r="V1412" s="72" t="s">
        <v>2489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4455</v>
      </c>
      <c r="D1413" s="60" t="s">
        <v>7</v>
      </c>
      <c r="E1413" s="66" t="s">
        <v>408</v>
      </c>
      <c r="F1413" s="66" t="s">
        <v>408</v>
      </c>
      <c r="G1413" s="72">
        <v>0</v>
      </c>
      <c r="H1413" s="72">
        <v>0</v>
      </c>
      <c r="I1413" s="66" t="s">
        <v>16</v>
      </c>
      <c r="J1413" s="66" t="s">
        <v>1598</v>
      </c>
      <c r="K1413" s="67" t="s">
        <v>4544</v>
      </c>
      <c r="L1413" s="68"/>
      <c r="M1413" s="64" t="s">
        <v>2219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257</v>
      </c>
      <c r="T1413" s="94" t="s">
        <v>2489</v>
      </c>
      <c r="U1413" s="72" t="s">
        <v>2489</v>
      </c>
      <c r="V1413" s="72" t="s">
        <v>2489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4455</v>
      </c>
      <c r="D1414" s="71" t="s">
        <v>3268</v>
      </c>
      <c r="E1414" s="66" t="s">
        <v>1509</v>
      </c>
      <c r="F1414" s="66" t="s">
        <v>1509</v>
      </c>
      <c r="G1414" s="72">
        <v>0</v>
      </c>
      <c r="H1414" s="72">
        <v>0</v>
      </c>
      <c r="I1414" s="66" t="s">
        <v>16</v>
      </c>
      <c r="J1414" s="66" t="s">
        <v>1598</v>
      </c>
      <c r="K1414" s="67" t="s">
        <v>4544</v>
      </c>
      <c r="L1414" s="60" t="s">
        <v>413</v>
      </c>
      <c r="M1414" s="64" t="s">
        <v>2224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257</v>
      </c>
      <c r="T1414" s="94" t="s">
        <v>2489</v>
      </c>
      <c r="U1414" s="72" t="s">
        <v>2489</v>
      </c>
      <c r="V1414" s="72" t="s">
        <v>2489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4455</v>
      </c>
      <c r="D1415" s="60" t="s">
        <v>7</v>
      </c>
      <c r="E1415" s="66" t="s">
        <v>414</v>
      </c>
      <c r="F1415" s="66" t="s">
        <v>414</v>
      </c>
      <c r="G1415" s="72">
        <v>0</v>
      </c>
      <c r="H1415" s="72">
        <v>0</v>
      </c>
      <c r="I1415" s="66" t="s">
        <v>16</v>
      </c>
      <c r="J1415" s="66" t="s">
        <v>1598</v>
      </c>
      <c r="K1415" s="67" t="s">
        <v>4544</v>
      </c>
      <c r="L1415" s="68" t="s">
        <v>3657</v>
      </c>
      <c r="M1415" s="64" t="s">
        <v>2225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257</v>
      </c>
      <c r="T1415" s="94" t="s">
        <v>2489</v>
      </c>
      <c r="U1415" s="72" t="s">
        <v>2489</v>
      </c>
      <c r="V1415" s="72" t="s">
        <v>2489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4455</v>
      </c>
      <c r="D1416" s="60" t="s">
        <v>7</v>
      </c>
      <c r="E1416" s="66" t="s">
        <v>2539</v>
      </c>
      <c r="F1416" s="66" t="s">
        <v>2539</v>
      </c>
      <c r="G1416" s="72">
        <v>0</v>
      </c>
      <c r="H1416" s="72">
        <v>0</v>
      </c>
      <c r="I1416" s="66" t="s">
        <v>16</v>
      </c>
      <c r="J1416" s="66" t="s">
        <v>1598</v>
      </c>
      <c r="K1416" s="67" t="s">
        <v>4544</v>
      </c>
      <c r="L1416" s="68" t="s">
        <v>3658</v>
      </c>
      <c r="M1416" s="64" t="s">
        <v>2226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257</v>
      </c>
      <c r="T1416" s="94" t="s">
        <v>2489</v>
      </c>
      <c r="U1416" s="72" t="s">
        <v>2489</v>
      </c>
      <c r="V1416" s="72" t="s">
        <v>2489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4455</v>
      </c>
      <c r="D1417" s="60" t="s">
        <v>7</v>
      </c>
      <c r="E1417" s="66" t="s">
        <v>2540</v>
      </c>
      <c r="F1417" s="66" t="s">
        <v>2540</v>
      </c>
      <c r="G1417" s="72">
        <v>0</v>
      </c>
      <c r="H1417" s="72">
        <v>0</v>
      </c>
      <c r="I1417" s="66" t="s">
        <v>16</v>
      </c>
      <c r="J1417" s="66" t="s">
        <v>1598</v>
      </c>
      <c r="K1417" s="67" t="s">
        <v>4544</v>
      </c>
      <c r="L1417" s="68"/>
      <c r="M1417" s="64" t="s">
        <v>2537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257</v>
      </c>
      <c r="T1417" s="94" t="s">
        <v>2489</v>
      </c>
      <c r="U1417" s="72" t="s">
        <v>2489</v>
      </c>
      <c r="V1417" s="72" t="s">
        <v>2489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4708</v>
      </c>
      <c r="B1418" s="56">
        <f t="shared" si="401"/>
        <v>1382</v>
      </c>
      <c r="C1418" s="60" t="s">
        <v>4455</v>
      </c>
      <c r="D1418" s="60" t="s">
        <v>7</v>
      </c>
      <c r="E1418" s="66" t="s">
        <v>466</v>
      </c>
      <c r="F1418" s="66" t="s">
        <v>466</v>
      </c>
      <c r="G1418" s="72">
        <v>0</v>
      </c>
      <c r="H1418" s="72">
        <v>0</v>
      </c>
      <c r="I1418" s="66" t="s">
        <v>16</v>
      </c>
      <c r="J1418" s="66" t="s">
        <v>1598</v>
      </c>
      <c r="K1418" s="67" t="s">
        <v>4544</v>
      </c>
      <c r="L1418" s="68"/>
      <c r="M1418" s="64" t="s">
        <v>2304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257</v>
      </c>
      <c r="T1418" s="94" t="s">
        <v>2489</v>
      </c>
      <c r="U1418" s="72" t="s">
        <v>2489</v>
      </c>
      <c r="V1418" s="72" t="s">
        <v>2489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4455</v>
      </c>
      <c r="D1419" s="60" t="s">
        <v>7</v>
      </c>
      <c r="E1419" s="66" t="s">
        <v>467</v>
      </c>
      <c r="F1419" s="66" t="s">
        <v>467</v>
      </c>
      <c r="G1419" s="72">
        <v>0</v>
      </c>
      <c r="H1419" s="72">
        <v>0</v>
      </c>
      <c r="I1419" s="66" t="s">
        <v>16</v>
      </c>
      <c r="J1419" s="66" t="s">
        <v>1598</v>
      </c>
      <c r="K1419" s="67" t="s">
        <v>4544</v>
      </c>
      <c r="L1419" s="68"/>
      <c r="M1419" s="64" t="s">
        <v>2305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257</v>
      </c>
      <c r="T1419" s="94" t="s">
        <v>2489</v>
      </c>
      <c r="U1419" s="72" t="s">
        <v>2489</v>
      </c>
      <c r="V1419" s="72" t="s">
        <v>2489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4455</v>
      </c>
      <c r="D1420" s="71" t="s">
        <v>3268</v>
      </c>
      <c r="E1420" s="66" t="s">
        <v>473</v>
      </c>
      <c r="F1420" s="66" t="s">
        <v>473</v>
      </c>
      <c r="G1420" s="72">
        <v>0</v>
      </c>
      <c r="H1420" s="72">
        <v>0</v>
      </c>
      <c r="I1420" s="66" t="s">
        <v>16</v>
      </c>
      <c r="J1420" s="66" t="s">
        <v>1598</v>
      </c>
      <c r="K1420" s="67" t="s">
        <v>4544</v>
      </c>
      <c r="L1420" s="60" t="s">
        <v>474</v>
      </c>
      <c r="M1420" s="64" t="s">
        <v>2315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257</v>
      </c>
      <c r="T1420" s="94" t="s">
        <v>2489</v>
      </c>
      <c r="U1420" s="72" t="s">
        <v>2489</v>
      </c>
      <c r="V1420" s="72" t="s">
        <v>2489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4455</v>
      </c>
      <c r="D1421" s="60" t="s">
        <v>7</v>
      </c>
      <c r="E1421" s="66" t="s">
        <v>487</v>
      </c>
      <c r="F1421" s="66" t="s">
        <v>487</v>
      </c>
      <c r="G1421" s="75">
        <v>0</v>
      </c>
      <c r="H1421" s="75">
        <v>0</v>
      </c>
      <c r="I1421" s="66" t="s">
        <v>16</v>
      </c>
      <c r="J1421" s="66" t="s">
        <v>1598</v>
      </c>
      <c r="K1421" s="67" t="s">
        <v>4544</v>
      </c>
      <c r="L1421" s="60" t="s">
        <v>3659</v>
      </c>
      <c r="M1421" s="64" t="s">
        <v>2353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257</v>
      </c>
      <c r="T1421" s="94" t="s">
        <v>2489</v>
      </c>
      <c r="U1421" s="72" t="s">
        <v>2489</v>
      </c>
      <c r="V1421" s="72" t="s">
        <v>2489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4455</v>
      </c>
      <c r="D1422" s="60" t="s">
        <v>7</v>
      </c>
      <c r="E1422" s="66" t="s">
        <v>488</v>
      </c>
      <c r="F1422" s="66" t="s">
        <v>488</v>
      </c>
      <c r="G1422" s="75">
        <v>0</v>
      </c>
      <c r="H1422" s="75">
        <v>0</v>
      </c>
      <c r="I1422" s="66" t="s">
        <v>16</v>
      </c>
      <c r="J1422" s="66" t="s">
        <v>1598</v>
      </c>
      <c r="K1422" s="67" t="s">
        <v>4544</v>
      </c>
      <c r="L1422" s="60" t="s">
        <v>3660</v>
      </c>
      <c r="M1422" s="64" t="s">
        <v>2354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257</v>
      </c>
      <c r="T1422" s="94" t="s">
        <v>2489</v>
      </c>
      <c r="U1422" s="72" t="s">
        <v>2489</v>
      </c>
      <c r="V1422" s="72" t="s">
        <v>2489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4455</v>
      </c>
      <c r="D1423" s="60" t="s">
        <v>7</v>
      </c>
      <c r="E1423" s="66" t="s">
        <v>539</v>
      </c>
      <c r="F1423" s="66" t="s">
        <v>1014</v>
      </c>
      <c r="G1423" s="75">
        <v>0</v>
      </c>
      <c r="H1423" s="75">
        <v>0</v>
      </c>
      <c r="I1423" s="66" t="s">
        <v>1</v>
      </c>
      <c r="J1423" s="66" t="s">
        <v>1598</v>
      </c>
      <c r="K1423" s="67" t="s">
        <v>4544</v>
      </c>
      <c r="L1423" s="68"/>
      <c r="M1423" s="64" t="s">
        <v>2370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257</v>
      </c>
      <c r="T1423" s="94" t="s">
        <v>2489</v>
      </c>
      <c r="U1423" s="72" t="s">
        <v>2489</v>
      </c>
      <c r="V1423" s="72" t="s">
        <v>2489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4455</v>
      </c>
      <c r="D1424" s="60" t="s">
        <v>7</v>
      </c>
      <c r="E1424" s="66" t="s">
        <v>539</v>
      </c>
      <c r="F1424" s="66" t="s">
        <v>1015</v>
      </c>
      <c r="G1424" s="75">
        <v>0</v>
      </c>
      <c r="H1424" s="75">
        <v>0</v>
      </c>
      <c r="I1424" s="66" t="s">
        <v>1</v>
      </c>
      <c r="J1424" s="66" t="s">
        <v>1598</v>
      </c>
      <c r="K1424" s="67" t="s">
        <v>4544</v>
      </c>
      <c r="L1424" s="68"/>
      <c r="M1424" s="64" t="s">
        <v>2371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257</v>
      </c>
      <c r="T1424" s="94" t="s">
        <v>2489</v>
      </c>
      <c r="U1424" s="72" t="s">
        <v>2489</v>
      </c>
      <c r="V1424" s="72" t="s">
        <v>2489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4455</v>
      </c>
      <c r="D1425" s="60" t="s">
        <v>7</v>
      </c>
      <c r="E1425" s="66" t="s">
        <v>539</v>
      </c>
      <c r="F1425" s="66" t="s">
        <v>1016</v>
      </c>
      <c r="G1425" s="75">
        <v>0</v>
      </c>
      <c r="H1425" s="75">
        <v>0</v>
      </c>
      <c r="I1425" s="66" t="s">
        <v>1</v>
      </c>
      <c r="J1425" s="66" t="s">
        <v>1598</v>
      </c>
      <c r="K1425" s="67" t="s">
        <v>4544</v>
      </c>
      <c r="L1425" s="68"/>
      <c r="M1425" s="64" t="s">
        <v>2372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257</v>
      </c>
      <c r="T1425" s="94" t="s">
        <v>2489</v>
      </c>
      <c r="U1425" s="72" t="s">
        <v>2489</v>
      </c>
      <c r="V1425" s="72" t="s">
        <v>2489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4455</v>
      </c>
      <c r="D1426" s="85" t="s">
        <v>3268</v>
      </c>
      <c r="E1426" s="66" t="s">
        <v>1033</v>
      </c>
      <c r="F1426" s="66" t="s">
        <v>1033</v>
      </c>
      <c r="G1426" s="75">
        <v>0</v>
      </c>
      <c r="H1426" s="75">
        <v>0</v>
      </c>
      <c r="I1426" s="66" t="s">
        <v>16</v>
      </c>
      <c r="J1426" s="66" t="s">
        <v>1598</v>
      </c>
      <c r="K1426" s="67" t="s">
        <v>4544</v>
      </c>
      <c r="L1426" s="68"/>
      <c r="M1426" s="64" t="s">
        <v>2393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257</v>
      </c>
      <c r="T1426" s="94" t="s">
        <v>2489</v>
      </c>
      <c r="U1426" s="72" t="s">
        <v>2489</v>
      </c>
      <c r="V1426" s="72" t="s">
        <v>2489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4455</v>
      </c>
      <c r="D1427" s="60" t="s">
        <v>7</v>
      </c>
      <c r="E1427" s="169" t="s">
        <v>2633</v>
      </c>
      <c r="F1427" s="169" t="s">
        <v>2633</v>
      </c>
      <c r="G1427" s="78">
        <v>0</v>
      </c>
      <c r="H1427" s="78">
        <v>0</v>
      </c>
      <c r="I1427" s="66" t="s">
        <v>16</v>
      </c>
      <c r="J1427" s="66" t="s">
        <v>1598</v>
      </c>
      <c r="K1427" s="67" t="s">
        <v>4544</v>
      </c>
      <c r="L1427" s="68"/>
      <c r="M1427" s="64" t="s">
        <v>2635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257</v>
      </c>
      <c r="T1427" s="94" t="s">
        <v>2489</v>
      </c>
      <c r="U1427" s="72" t="s">
        <v>2489</v>
      </c>
      <c r="V1427" s="72" t="s">
        <v>2489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4455</v>
      </c>
      <c r="D1428" s="60" t="s">
        <v>7</v>
      </c>
      <c r="E1428" s="169" t="s">
        <v>539</v>
      </c>
      <c r="F1428" s="169" t="s">
        <v>2634</v>
      </c>
      <c r="G1428" s="78">
        <v>0</v>
      </c>
      <c r="H1428" s="78">
        <v>0</v>
      </c>
      <c r="I1428" s="66" t="s">
        <v>1</v>
      </c>
      <c r="J1428" s="66" t="s">
        <v>1598</v>
      </c>
      <c r="K1428" s="67" t="s">
        <v>4544</v>
      </c>
      <c r="L1428" s="68"/>
      <c r="M1428" s="64" t="s">
        <v>2636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257</v>
      </c>
      <c r="T1428" s="94" t="s">
        <v>2489</v>
      </c>
      <c r="U1428" s="72" t="s">
        <v>2489</v>
      </c>
      <c r="V1428" s="72" t="s">
        <v>2489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4455</v>
      </c>
      <c r="D1429" s="60" t="s">
        <v>7</v>
      </c>
      <c r="E1429" s="169" t="s">
        <v>539</v>
      </c>
      <c r="F1429" s="169" t="s">
        <v>2824</v>
      </c>
      <c r="G1429" s="78">
        <v>0</v>
      </c>
      <c r="H1429" s="78">
        <v>0</v>
      </c>
      <c r="I1429" s="66" t="s">
        <v>1</v>
      </c>
      <c r="J1429" s="66" t="s">
        <v>1598</v>
      </c>
      <c r="K1429" s="67" t="s">
        <v>4544</v>
      </c>
      <c r="L1429" s="63"/>
      <c r="M1429" s="64" t="s">
        <v>2823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257</v>
      </c>
      <c r="T1429" s="94" t="s">
        <v>2489</v>
      </c>
      <c r="U1429" s="72" t="s">
        <v>2489</v>
      </c>
      <c r="V1429" s="72" t="s">
        <v>2489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4455</v>
      </c>
      <c r="D1430" s="60" t="s">
        <v>7</v>
      </c>
      <c r="E1430" s="169" t="s">
        <v>3661</v>
      </c>
      <c r="F1430" s="169" t="s">
        <v>3661</v>
      </c>
      <c r="G1430" s="78">
        <v>0</v>
      </c>
      <c r="H1430" s="78">
        <v>0</v>
      </c>
      <c r="I1430" s="66" t="s">
        <v>16</v>
      </c>
      <c r="J1430" s="66" t="s">
        <v>1598</v>
      </c>
      <c r="K1430" s="67" t="s">
        <v>4544</v>
      </c>
      <c r="L1430" s="68"/>
      <c r="M1430" s="64" t="s">
        <v>3954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257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4455</v>
      </c>
      <c r="D1431" s="60" t="s">
        <v>7</v>
      </c>
      <c r="E1431" s="169" t="s">
        <v>539</v>
      </c>
      <c r="F1431" s="169" t="s">
        <v>3662</v>
      </c>
      <c r="G1431" s="77">
        <v>0</v>
      </c>
      <c r="H1431" s="77">
        <v>0</v>
      </c>
      <c r="I1431" s="66" t="s">
        <v>1</v>
      </c>
      <c r="J1431" s="66" t="s">
        <v>1598</v>
      </c>
      <c r="K1431" s="67" t="s">
        <v>4544</v>
      </c>
      <c r="L1431" s="68"/>
      <c r="M1431" s="64" t="s">
        <v>3955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257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4244</v>
      </c>
      <c r="D1432" s="60" t="s">
        <v>7</v>
      </c>
      <c r="E1432" s="169" t="s">
        <v>539</v>
      </c>
      <c r="F1432" s="169" t="s">
        <v>3663</v>
      </c>
      <c r="G1432" s="77">
        <v>0</v>
      </c>
      <c r="H1432" s="77">
        <v>0</v>
      </c>
      <c r="I1432" s="66" t="s">
        <v>1</v>
      </c>
      <c r="J1432" s="66" t="s">
        <v>1598</v>
      </c>
      <c r="K1432" s="67" t="s">
        <v>4544</v>
      </c>
      <c r="L1432" s="68"/>
      <c r="M1432" s="64" t="s">
        <v>3956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257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4455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28</v>
      </c>
      <c r="J1433" s="117" t="s">
        <v>1598</v>
      </c>
      <c r="K1433" s="118" t="s">
        <v>4544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257</v>
      </c>
      <c r="T1433" s="113" t="s">
        <v>2489</v>
      </c>
      <c r="U1433" s="120" t="s">
        <v>2489</v>
      </c>
      <c r="V1433" s="120" t="s">
        <v>2489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4455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28</v>
      </c>
      <c r="J1434" s="117" t="s">
        <v>1598</v>
      </c>
      <c r="K1434" s="118" t="s">
        <v>4544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257</v>
      </c>
      <c r="T1434" s="113" t="s">
        <v>2489</v>
      </c>
      <c r="U1434" s="120" t="s">
        <v>2489</v>
      </c>
      <c r="V1434" s="120" t="s">
        <v>2489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4455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28</v>
      </c>
      <c r="J1435" s="117" t="s">
        <v>1598</v>
      </c>
      <c r="K1435" s="118" t="s">
        <v>4544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257</v>
      </c>
      <c r="T1435" s="113" t="s">
        <v>2489</v>
      </c>
      <c r="U1435" s="120" t="s">
        <v>2489</v>
      </c>
      <c r="V1435" s="120" t="s">
        <v>2489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4455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28</v>
      </c>
      <c r="J1436" s="117" t="s">
        <v>1598</v>
      </c>
      <c r="K1436" s="118" t="s">
        <v>4544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257</v>
      </c>
      <c r="T1436" s="113" t="s">
        <v>2489</v>
      </c>
      <c r="U1436" s="120" t="s">
        <v>2489</v>
      </c>
      <c r="V1436" s="120" t="s">
        <v>2489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4455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28</v>
      </c>
      <c r="J1437" s="117" t="s">
        <v>1598</v>
      </c>
      <c r="K1437" s="118" t="s">
        <v>4544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257</v>
      </c>
      <c r="T1437" s="113" t="s">
        <v>2489</v>
      </c>
      <c r="U1437" s="120" t="s">
        <v>2489</v>
      </c>
      <c r="V1437" s="120" t="s">
        <v>2489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4455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28</v>
      </c>
      <c r="J1438" s="117" t="s">
        <v>1598</v>
      </c>
      <c r="K1438" s="118" t="s">
        <v>4544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257</v>
      </c>
      <c r="T1438" s="113" t="s">
        <v>2489</v>
      </c>
      <c r="U1438" s="120" t="s">
        <v>2489</v>
      </c>
      <c r="V1438" s="120" t="s">
        <v>2489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4455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28</v>
      </c>
      <c r="J1439" s="117" t="s">
        <v>1598</v>
      </c>
      <c r="K1439" s="118" t="s">
        <v>4544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257</v>
      </c>
      <c r="T1439" s="113" t="s">
        <v>2489</v>
      </c>
      <c r="U1439" s="120" t="s">
        <v>2489</v>
      </c>
      <c r="V1439" s="120" t="s">
        <v>2489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2489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2489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257</v>
      </c>
      <c r="T1440" s="94" t="s">
        <v>2489</v>
      </c>
      <c r="U1440" s="92" t="s">
        <v>2489</v>
      </c>
      <c r="V1440" s="92" t="s">
        <v>2489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2489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2489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257</v>
      </c>
      <c r="T1441" s="94" t="s">
        <v>2489</v>
      </c>
      <c r="U1441" s="92" t="s">
        <v>2489</v>
      </c>
      <c r="V1441" s="92" t="s">
        <v>2489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4245</v>
      </c>
      <c r="D1442" s="60" t="s">
        <v>1135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1597</v>
      </c>
      <c r="K1442" s="67" t="s">
        <v>4709</v>
      </c>
      <c r="L1442" s="59"/>
      <c r="M1442" s="64" t="s">
        <v>1622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258</v>
      </c>
      <c r="T1442" s="94" t="s">
        <v>3017</v>
      </c>
      <c r="U1442" s="92" t="s">
        <v>2919</v>
      </c>
      <c r="V1442" s="92" t="s">
        <v>2489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4246</v>
      </c>
      <c r="D1443" s="60" t="s">
        <v>7</v>
      </c>
      <c r="E1443" s="66" t="s">
        <v>2564</v>
      </c>
      <c r="F1443" s="66" t="s">
        <v>2564</v>
      </c>
      <c r="G1443" s="65">
        <v>0</v>
      </c>
      <c r="H1443" s="65">
        <v>0</v>
      </c>
      <c r="I1443" s="66" t="s">
        <v>3</v>
      </c>
      <c r="J1443" s="66" t="s">
        <v>1597</v>
      </c>
      <c r="K1443" s="67" t="s">
        <v>4709</v>
      </c>
      <c r="L1443" s="68"/>
      <c r="M1443" s="64" t="s">
        <v>4707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259</v>
      </c>
      <c r="T1443" s="94" t="s">
        <v>3014</v>
      </c>
      <c r="U1443" s="72" t="s">
        <v>2919</v>
      </c>
      <c r="V1443" s="72" t="s">
        <v>2489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4245</v>
      </c>
      <c r="D1444" s="60" t="s">
        <v>1136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1597</v>
      </c>
      <c r="K1444" s="67" t="s">
        <v>4709</v>
      </c>
      <c r="L1444" s="68"/>
      <c r="M1444" s="64" t="s">
        <v>1624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260</v>
      </c>
      <c r="T1444" s="94" t="s">
        <v>3017</v>
      </c>
      <c r="U1444" s="95" t="s">
        <v>2919</v>
      </c>
      <c r="V1444" s="96" t="s">
        <v>2489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4163</v>
      </c>
      <c r="D1445" s="60" t="s">
        <v>7</v>
      </c>
      <c r="E1445" s="66" t="s">
        <v>1212</v>
      </c>
      <c r="F1445" s="66" t="s">
        <v>1212</v>
      </c>
      <c r="G1445" s="72">
        <v>0</v>
      </c>
      <c r="H1445" s="72">
        <v>0</v>
      </c>
      <c r="I1445" s="66" t="s">
        <v>3</v>
      </c>
      <c r="J1445" s="66" t="s">
        <v>1597</v>
      </c>
      <c r="K1445" s="67" t="s">
        <v>4709</v>
      </c>
      <c r="L1445" s="68"/>
      <c r="M1445" s="64" t="s">
        <v>1629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261</v>
      </c>
      <c r="T1445" s="94" t="s">
        <v>2489</v>
      </c>
      <c r="U1445" s="72"/>
      <c r="V1445" s="72" t="s">
        <v>2489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4247</v>
      </c>
      <c r="D1446" s="60" t="s">
        <v>7</v>
      </c>
      <c r="E1446" s="66" t="s">
        <v>1216</v>
      </c>
      <c r="F1446" s="66" t="s">
        <v>1216</v>
      </c>
      <c r="G1446" s="72">
        <v>0</v>
      </c>
      <c r="H1446" s="72">
        <v>0</v>
      </c>
      <c r="I1446" s="66" t="s">
        <v>3</v>
      </c>
      <c r="J1446" s="66" t="s">
        <v>1597</v>
      </c>
      <c r="K1446" s="67" t="s">
        <v>4709</v>
      </c>
      <c r="L1446" s="68"/>
      <c r="M1446" s="64" t="s">
        <v>1631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262</v>
      </c>
      <c r="T1446" s="94" t="s">
        <v>2489</v>
      </c>
      <c r="U1446" s="72" t="s">
        <v>2489</v>
      </c>
      <c r="V1446" s="72" t="s">
        <v>2489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4455</v>
      </c>
      <c r="D1447" s="60" t="s">
        <v>7</v>
      </c>
      <c r="E1447" s="66" t="s">
        <v>11</v>
      </c>
      <c r="F1447" s="66" t="s">
        <v>11</v>
      </c>
      <c r="G1447" s="72">
        <v>0</v>
      </c>
      <c r="H1447" s="72">
        <v>0</v>
      </c>
      <c r="I1447" s="66" t="s">
        <v>3</v>
      </c>
      <c r="J1447" s="66" t="s">
        <v>1597</v>
      </c>
      <c r="K1447" s="67" t="s">
        <v>4709</v>
      </c>
      <c r="L1447" s="68"/>
      <c r="M1447" s="64" t="s">
        <v>1632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263</v>
      </c>
      <c r="T1447" s="94" t="s">
        <v>2489</v>
      </c>
      <c r="U1447" s="72" t="s">
        <v>2489</v>
      </c>
      <c r="V1447" s="72" t="s">
        <v>2489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>//</v>
      </c>
      <c r="AC1447" s="113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4248</v>
      </c>
      <c r="D1448" s="60" t="s">
        <v>12</v>
      </c>
      <c r="E1448" s="66" t="s">
        <v>13</v>
      </c>
      <c r="F1448" s="66" t="s">
        <v>14</v>
      </c>
      <c r="G1448" s="72">
        <v>0</v>
      </c>
      <c r="H1448" s="72">
        <v>15</v>
      </c>
      <c r="I1448" s="66" t="s">
        <v>3</v>
      </c>
      <c r="J1448" s="66" t="s">
        <v>1597</v>
      </c>
      <c r="K1448" s="67" t="s">
        <v>4709</v>
      </c>
      <c r="L1448" s="88"/>
      <c r="M1448" s="64" t="s">
        <v>1633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264</v>
      </c>
      <c r="T1448" s="94" t="s">
        <v>2489</v>
      </c>
      <c r="U1448" s="72" t="s">
        <v>2919</v>
      </c>
      <c r="V1448" s="72" t="s">
        <v>2489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4455</v>
      </c>
      <c r="D1449" s="60" t="s">
        <v>3268</v>
      </c>
      <c r="E1449" s="66" t="s">
        <v>24</v>
      </c>
      <c r="F1449" s="66" t="s">
        <v>24</v>
      </c>
      <c r="G1449" s="72">
        <v>0</v>
      </c>
      <c r="H1449" s="72">
        <v>0</v>
      </c>
      <c r="I1449" s="66" t="s">
        <v>3</v>
      </c>
      <c r="J1449" s="66" t="s">
        <v>1597</v>
      </c>
      <c r="K1449" s="67" t="s">
        <v>4709</v>
      </c>
      <c r="L1449" s="68"/>
      <c r="M1449" s="64" t="s">
        <v>1644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265</v>
      </c>
      <c r="T1449" s="94" t="s">
        <v>2489</v>
      </c>
      <c r="U1449" s="72" t="s">
        <v>2489</v>
      </c>
      <c r="V1449" s="72" t="s">
        <v>2489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>//</v>
      </c>
      <c r="AC1449" s="113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4455</v>
      </c>
      <c r="D1450" s="71" t="s">
        <v>7</v>
      </c>
      <c r="E1450" s="66" t="s">
        <v>29</v>
      </c>
      <c r="F1450" s="168" t="s">
        <v>29</v>
      </c>
      <c r="G1450" s="72">
        <v>0</v>
      </c>
      <c r="H1450" s="72">
        <v>0</v>
      </c>
      <c r="I1450" s="66" t="s">
        <v>3</v>
      </c>
      <c r="J1450" s="66" t="s">
        <v>1597</v>
      </c>
      <c r="K1450" s="67" t="s">
        <v>4709</v>
      </c>
      <c r="L1450" s="68"/>
      <c r="M1450" s="64" t="s">
        <v>1649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266</v>
      </c>
      <c r="T1450" s="94" t="s">
        <v>2489</v>
      </c>
      <c r="U1450" s="72" t="s">
        <v>2489</v>
      </c>
      <c r="V1450" s="72" t="s">
        <v>2489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>//</v>
      </c>
      <c r="AC1450" s="113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4249</v>
      </c>
      <c r="D1451" s="60" t="s">
        <v>7</v>
      </c>
      <c r="E1451" s="66" t="s">
        <v>1224</v>
      </c>
      <c r="F1451" s="66" t="s">
        <v>1224</v>
      </c>
      <c r="G1451" s="72">
        <v>0</v>
      </c>
      <c r="H1451" s="72">
        <v>0</v>
      </c>
      <c r="I1451" s="66" t="s">
        <v>3</v>
      </c>
      <c r="J1451" s="66" t="s">
        <v>1597</v>
      </c>
      <c r="K1451" s="67" t="s">
        <v>4709</v>
      </c>
      <c r="L1451" s="68"/>
      <c r="M1451" s="64" t="s">
        <v>1651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267</v>
      </c>
      <c r="T1451" s="94" t="s">
        <v>3014</v>
      </c>
      <c r="U1451" s="72" t="s">
        <v>2489</v>
      </c>
      <c r="V1451" s="72" t="s">
        <v>2489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4455</v>
      </c>
      <c r="D1452" s="60" t="s">
        <v>7</v>
      </c>
      <c r="E1452" s="66" t="s">
        <v>31</v>
      </c>
      <c r="F1452" s="66" t="s">
        <v>31</v>
      </c>
      <c r="G1452" s="72">
        <v>0</v>
      </c>
      <c r="H1452" s="72">
        <v>0</v>
      </c>
      <c r="I1452" s="66" t="s">
        <v>3</v>
      </c>
      <c r="J1452" s="66" t="s">
        <v>1597</v>
      </c>
      <c r="K1452" s="67" t="s">
        <v>4709</v>
      </c>
      <c r="L1452" s="68"/>
      <c r="M1452" s="64" t="s">
        <v>1653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268</v>
      </c>
      <c r="T1452" s="94" t="s">
        <v>2489</v>
      </c>
      <c r="U1452" s="72" t="s">
        <v>2489</v>
      </c>
      <c r="V1452" s="72" t="s">
        <v>2489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>//</v>
      </c>
      <c r="AC1452" s="113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4455</v>
      </c>
      <c r="D1453" s="60" t="s">
        <v>7</v>
      </c>
      <c r="E1453" s="66" t="s">
        <v>1226</v>
      </c>
      <c r="F1453" s="66" t="s">
        <v>32</v>
      </c>
      <c r="G1453" s="72">
        <v>0</v>
      </c>
      <c r="H1453" s="72">
        <v>0</v>
      </c>
      <c r="I1453" s="66" t="s">
        <v>3</v>
      </c>
      <c r="J1453" s="66" t="s">
        <v>1597</v>
      </c>
      <c r="K1453" s="67" t="s">
        <v>4709</v>
      </c>
      <c r="L1453" s="68"/>
      <c r="M1453" s="64" t="s">
        <v>1654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269</v>
      </c>
      <c r="T1453" s="94" t="s">
        <v>2489</v>
      </c>
      <c r="U1453" s="72" t="s">
        <v>2489</v>
      </c>
      <c r="V1453" s="72" t="s">
        <v>2489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>//</v>
      </c>
      <c r="AC1453" s="113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5079</v>
      </c>
      <c r="D1454" s="60" t="s">
        <v>7</v>
      </c>
      <c r="E1454" s="66" t="s">
        <v>1230</v>
      </c>
      <c r="F1454" s="66" t="s">
        <v>1230</v>
      </c>
      <c r="G1454" s="72">
        <v>0</v>
      </c>
      <c r="H1454" s="72">
        <v>0</v>
      </c>
      <c r="I1454" s="66" t="s">
        <v>3</v>
      </c>
      <c r="J1454" s="66" t="s">
        <v>1597</v>
      </c>
      <c r="K1454" s="67" t="s">
        <v>4709</v>
      </c>
      <c r="L1454" s="68"/>
      <c r="M1454" s="64" t="s">
        <v>1662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270</v>
      </c>
      <c r="T1454" s="94" t="s">
        <v>2489</v>
      </c>
      <c r="U1454" s="72" t="s">
        <v>2489</v>
      </c>
      <c r="V1454" s="72" t="s">
        <v>2489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>//</v>
      </c>
      <c r="AC1454" s="113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5080</v>
      </c>
      <c r="D1455" s="60" t="s">
        <v>7</v>
      </c>
      <c r="E1455" s="66" t="s">
        <v>35</v>
      </c>
      <c r="F1455" s="66" t="s">
        <v>35</v>
      </c>
      <c r="G1455" s="72">
        <v>0</v>
      </c>
      <c r="H1455" s="72">
        <v>0</v>
      </c>
      <c r="I1455" s="66" t="s">
        <v>3</v>
      </c>
      <c r="J1455" s="66" t="s">
        <v>1597</v>
      </c>
      <c r="K1455" s="67" t="s">
        <v>4709</v>
      </c>
      <c r="L1455" s="68"/>
      <c r="M1455" s="64" t="s">
        <v>1663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271</v>
      </c>
      <c r="T1455" s="94" t="s">
        <v>2489</v>
      </c>
      <c r="U1455" s="72" t="s">
        <v>2489</v>
      </c>
      <c r="V1455" s="72" t="s">
        <v>2489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>//</v>
      </c>
      <c r="AC1455" s="113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4455</v>
      </c>
      <c r="D1456" s="60" t="s">
        <v>7</v>
      </c>
      <c r="E1456" s="66" t="s">
        <v>38</v>
      </c>
      <c r="F1456" s="66" t="s">
        <v>38</v>
      </c>
      <c r="G1456" s="72">
        <v>0</v>
      </c>
      <c r="H1456" s="72">
        <v>0</v>
      </c>
      <c r="I1456" s="66" t="s">
        <v>3</v>
      </c>
      <c r="J1456" s="66" t="s">
        <v>1597</v>
      </c>
      <c r="K1456" s="67" t="s">
        <v>4709</v>
      </c>
      <c r="L1456" s="68"/>
      <c r="M1456" s="64" t="s">
        <v>1670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272</v>
      </c>
      <c r="T1456" s="94" t="s">
        <v>2489</v>
      </c>
      <c r="U1456" s="72" t="s">
        <v>2919</v>
      </c>
      <c r="V1456" s="72" t="s">
        <v>2489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4250</v>
      </c>
      <c r="D1457" s="60" t="s">
        <v>50</v>
      </c>
      <c r="E1457" s="66" t="s">
        <v>1239</v>
      </c>
      <c r="F1457" s="66" t="s">
        <v>1240</v>
      </c>
      <c r="G1457" s="72">
        <v>0</v>
      </c>
      <c r="H1457" s="72">
        <v>0</v>
      </c>
      <c r="I1457" s="66" t="s">
        <v>3</v>
      </c>
      <c r="J1457" s="66" t="s">
        <v>1597</v>
      </c>
      <c r="K1457" s="67" t="s">
        <v>4709</v>
      </c>
      <c r="L1457" s="68"/>
      <c r="M1457" s="64" t="s">
        <v>1681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273</v>
      </c>
      <c r="T1457" s="94" t="s">
        <v>2489</v>
      </c>
      <c r="U1457" s="72" t="s">
        <v>2489</v>
      </c>
      <c r="V1457" s="72" t="s">
        <v>2489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>//</v>
      </c>
      <c r="AC1457" s="113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4455</v>
      </c>
      <c r="D1458" s="60" t="s">
        <v>7</v>
      </c>
      <c r="E1458" s="66" t="s">
        <v>43</v>
      </c>
      <c r="F1458" s="66" t="s">
        <v>43</v>
      </c>
      <c r="G1458" s="72">
        <v>0</v>
      </c>
      <c r="H1458" s="72">
        <v>0</v>
      </c>
      <c r="I1458" s="66" t="s">
        <v>3</v>
      </c>
      <c r="J1458" s="66" t="s">
        <v>1597</v>
      </c>
      <c r="K1458" s="67" t="s">
        <v>4709</v>
      </c>
      <c r="L1458" s="68"/>
      <c r="M1458" s="64" t="s">
        <v>1682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274</v>
      </c>
      <c r="T1458" s="94" t="s">
        <v>2489</v>
      </c>
      <c r="U1458" s="72" t="s">
        <v>2489</v>
      </c>
      <c r="V1458" s="72" t="s">
        <v>2489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>//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4251</v>
      </c>
      <c r="D1459" s="60" t="s">
        <v>50</v>
      </c>
      <c r="E1459" s="66" t="s">
        <v>1241</v>
      </c>
      <c r="F1459" s="66" t="s">
        <v>44</v>
      </c>
      <c r="G1459" s="72">
        <v>0</v>
      </c>
      <c r="H1459" s="72">
        <v>0</v>
      </c>
      <c r="I1459" s="66" t="s">
        <v>3</v>
      </c>
      <c r="J1459" s="66" t="s">
        <v>1597</v>
      </c>
      <c r="K1459" s="67" t="s">
        <v>4709</v>
      </c>
      <c r="L1459" s="68"/>
      <c r="M1459" s="64" t="s">
        <v>1683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275</v>
      </c>
      <c r="T1459" s="94" t="s">
        <v>2988</v>
      </c>
      <c r="U1459" s="72" t="s">
        <v>2919</v>
      </c>
      <c r="V1459" s="72" t="s">
        <v>2489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4252</v>
      </c>
      <c r="D1460" s="60" t="s">
        <v>7</v>
      </c>
      <c r="E1460" s="66" t="s">
        <v>2657</v>
      </c>
      <c r="F1460" s="66" t="s">
        <v>2657</v>
      </c>
      <c r="G1460" s="72">
        <v>0</v>
      </c>
      <c r="H1460" s="72">
        <v>0</v>
      </c>
      <c r="I1460" s="66" t="s">
        <v>1</v>
      </c>
      <c r="J1460" s="66" t="s">
        <v>1597</v>
      </c>
      <c r="K1460" s="67" t="s">
        <v>4544</v>
      </c>
      <c r="L1460" s="68"/>
      <c r="M1460" s="64" t="s">
        <v>2763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275</v>
      </c>
      <c r="T1460" s="94" t="s">
        <v>2489</v>
      </c>
      <c r="U1460" s="72" t="s">
        <v>2489</v>
      </c>
      <c r="V1460" s="72" t="s">
        <v>2489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4455</v>
      </c>
      <c r="D1461" s="60" t="s">
        <v>7</v>
      </c>
      <c r="E1461" s="66" t="s">
        <v>1243</v>
      </c>
      <c r="F1461" s="66" t="s">
        <v>1243</v>
      </c>
      <c r="G1461" s="72">
        <v>0</v>
      </c>
      <c r="H1461" s="72">
        <v>0</v>
      </c>
      <c r="I1461" s="66" t="s">
        <v>3</v>
      </c>
      <c r="J1461" s="66" t="s">
        <v>1597</v>
      </c>
      <c r="K1461" s="67" t="s">
        <v>4709</v>
      </c>
      <c r="L1461" s="68"/>
      <c r="M1461" s="64" t="s">
        <v>1687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276</v>
      </c>
      <c r="T1461" s="94" t="s">
        <v>2988</v>
      </c>
      <c r="U1461" s="72" t="s">
        <v>2919</v>
      </c>
      <c r="V1461" s="72" t="s">
        <v>2489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4455</v>
      </c>
      <c r="D1462" s="60" t="s">
        <v>7</v>
      </c>
      <c r="E1462" s="66" t="s">
        <v>49</v>
      </c>
      <c r="F1462" s="66" t="s">
        <v>49</v>
      </c>
      <c r="G1462" s="72">
        <v>0</v>
      </c>
      <c r="H1462" s="72">
        <v>0</v>
      </c>
      <c r="I1462" s="66" t="s">
        <v>3</v>
      </c>
      <c r="J1462" s="66" t="s">
        <v>1597</v>
      </c>
      <c r="K1462" s="67" t="s">
        <v>4709</v>
      </c>
      <c r="L1462" s="68"/>
      <c r="M1462" s="64" t="s">
        <v>1688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277</v>
      </c>
      <c r="T1462" s="94" t="s">
        <v>2988</v>
      </c>
      <c r="U1462" s="72" t="s">
        <v>2489</v>
      </c>
      <c r="V1462" s="72" t="s">
        <v>2489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>//</v>
      </c>
      <c r="AC1462" s="113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4253</v>
      </c>
      <c r="D1463" s="60" t="s">
        <v>7</v>
      </c>
      <c r="E1463" s="66" t="s">
        <v>1244</v>
      </c>
      <c r="F1463" s="66" t="s">
        <v>1244</v>
      </c>
      <c r="G1463" s="72">
        <v>0</v>
      </c>
      <c r="H1463" s="72">
        <v>0</v>
      </c>
      <c r="I1463" s="66" t="s">
        <v>3</v>
      </c>
      <c r="J1463" s="66" t="s">
        <v>1597</v>
      </c>
      <c r="K1463" s="67" t="s">
        <v>4710</v>
      </c>
      <c r="L1463" s="68"/>
      <c r="M1463" s="64" t="s">
        <v>1689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278</v>
      </c>
      <c r="T1463" s="94" t="s">
        <v>2489</v>
      </c>
      <c r="U1463" s="72" t="s">
        <v>2489</v>
      </c>
      <c r="V1463" s="72" t="s">
        <v>2489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>//</v>
      </c>
      <c r="AC1463" s="113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4254</v>
      </c>
      <c r="D1464" s="60" t="s">
        <v>50</v>
      </c>
      <c r="E1464" s="66" t="s">
        <v>1245</v>
      </c>
      <c r="F1464" s="66" t="s">
        <v>51</v>
      </c>
      <c r="G1464" s="72">
        <v>0</v>
      </c>
      <c r="H1464" s="72">
        <v>0</v>
      </c>
      <c r="I1464" s="66" t="s">
        <v>3</v>
      </c>
      <c r="J1464" s="66" t="s">
        <v>1597</v>
      </c>
      <c r="K1464" s="67" t="s">
        <v>4710</v>
      </c>
      <c r="L1464" s="68"/>
      <c r="M1464" s="64" t="s">
        <v>1690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279</v>
      </c>
      <c r="T1464" s="94" t="s">
        <v>2489</v>
      </c>
      <c r="U1464" s="72" t="s">
        <v>2489</v>
      </c>
      <c r="V1464" s="72" t="s">
        <v>2489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>//</v>
      </c>
      <c r="AC1464" s="113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4255</v>
      </c>
      <c r="D1465" s="60" t="s">
        <v>50</v>
      </c>
      <c r="E1465" s="66" t="s">
        <v>52</v>
      </c>
      <c r="F1465" s="66" t="s">
        <v>52</v>
      </c>
      <c r="G1465" s="72">
        <v>0</v>
      </c>
      <c r="H1465" s="72">
        <v>0</v>
      </c>
      <c r="I1465" s="66" t="s">
        <v>3</v>
      </c>
      <c r="J1465" s="66" t="s">
        <v>1597</v>
      </c>
      <c r="K1465" s="67" t="s">
        <v>4710</v>
      </c>
      <c r="L1465" s="68"/>
      <c r="M1465" s="64" t="s">
        <v>1692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280</v>
      </c>
      <c r="T1465" s="94" t="s">
        <v>2988</v>
      </c>
      <c r="U1465" s="72" t="s">
        <v>2919</v>
      </c>
      <c r="V1465" s="72" t="s">
        <v>2489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4256</v>
      </c>
      <c r="D1466" s="60" t="s">
        <v>7</v>
      </c>
      <c r="E1466" s="66" t="s">
        <v>1247</v>
      </c>
      <c r="F1466" s="66" t="s">
        <v>1247</v>
      </c>
      <c r="G1466" s="72">
        <v>0</v>
      </c>
      <c r="H1466" s="72">
        <v>0</v>
      </c>
      <c r="I1466" s="66" t="s">
        <v>3</v>
      </c>
      <c r="J1466" s="66" t="s">
        <v>1597</v>
      </c>
      <c r="K1466" s="67" t="s">
        <v>4710</v>
      </c>
      <c r="L1466" s="68"/>
      <c r="M1466" s="64" t="s">
        <v>1693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281</v>
      </c>
      <c r="T1466" s="94" t="s">
        <v>2988</v>
      </c>
      <c r="U1466" s="72" t="s">
        <v>2919</v>
      </c>
      <c r="V1466" s="72" t="s">
        <v>2489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4257</v>
      </c>
      <c r="D1467" s="60" t="s">
        <v>7</v>
      </c>
      <c r="E1467" s="66" t="s">
        <v>53</v>
      </c>
      <c r="F1467" s="66" t="s">
        <v>53</v>
      </c>
      <c r="G1467" s="72">
        <v>0</v>
      </c>
      <c r="H1467" s="72">
        <v>0</v>
      </c>
      <c r="I1467" s="66" t="s">
        <v>3</v>
      </c>
      <c r="J1467" s="66" t="s">
        <v>1597</v>
      </c>
      <c r="K1467" s="67" t="s">
        <v>4709</v>
      </c>
      <c r="L1467" s="68"/>
      <c r="M1467" s="64" t="s">
        <v>1695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282</v>
      </c>
      <c r="T1467" s="94" t="s">
        <v>2988</v>
      </c>
      <c r="U1467" s="72" t="s">
        <v>2919</v>
      </c>
      <c r="V1467" s="72" t="s">
        <v>2489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4108</v>
      </c>
      <c r="D1468" s="132" t="s">
        <v>7</v>
      </c>
      <c r="E1468" s="133" t="s">
        <v>1464</v>
      </c>
      <c r="F1468" s="133" t="s">
        <v>287</v>
      </c>
      <c r="G1468" s="137">
        <v>0</v>
      </c>
      <c r="H1468" s="137">
        <v>0</v>
      </c>
      <c r="I1468" s="133" t="s">
        <v>3</v>
      </c>
      <c r="J1468" s="66" t="s">
        <v>1597</v>
      </c>
      <c r="K1468" s="135" t="s">
        <v>4709</v>
      </c>
      <c r="M1468" s="18" t="s">
        <v>2124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282</v>
      </c>
      <c r="T1468" s="143" t="s">
        <v>3009</v>
      </c>
      <c r="U1468" s="134" t="s">
        <v>2912</v>
      </c>
      <c r="V1468" s="134" t="s">
        <v>2489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4259</v>
      </c>
      <c r="D1469" s="60" t="s">
        <v>7</v>
      </c>
      <c r="E1469" s="66" t="s">
        <v>1250</v>
      </c>
      <c r="F1469" s="66" t="s">
        <v>56</v>
      </c>
      <c r="G1469" s="72">
        <v>0</v>
      </c>
      <c r="H1469" s="72">
        <v>0</v>
      </c>
      <c r="I1469" s="66" t="s">
        <v>3</v>
      </c>
      <c r="J1469" s="66" t="s">
        <v>1597</v>
      </c>
      <c r="K1469" s="67" t="s">
        <v>4709</v>
      </c>
      <c r="L1469" s="68"/>
      <c r="M1469" s="64" t="s">
        <v>1697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283</v>
      </c>
      <c r="T1469" s="94" t="s">
        <v>2989</v>
      </c>
      <c r="U1469" s="72" t="s">
        <v>2489</v>
      </c>
      <c r="V1469" s="72" t="s">
        <v>2489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4115</v>
      </c>
      <c r="D1470" s="132" t="s">
        <v>7</v>
      </c>
      <c r="E1470" s="133" t="s">
        <v>1423</v>
      </c>
      <c r="F1470" s="133" t="s">
        <v>287</v>
      </c>
      <c r="G1470" s="137">
        <v>0</v>
      </c>
      <c r="H1470" s="137">
        <v>0</v>
      </c>
      <c r="I1470" s="133" t="s">
        <v>3</v>
      </c>
      <c r="J1470" s="66" t="s">
        <v>1597</v>
      </c>
      <c r="K1470" s="135" t="s">
        <v>4709</v>
      </c>
      <c r="M1470" s="18" t="s">
        <v>2033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283</v>
      </c>
      <c r="T1470" s="143" t="s">
        <v>3009</v>
      </c>
      <c r="U1470" s="134" t="s">
        <v>2912</v>
      </c>
      <c r="V1470" s="134" t="s">
        <v>2489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4455</v>
      </c>
      <c r="D1471" s="60" t="s">
        <v>7</v>
      </c>
      <c r="E1471" s="66" t="s">
        <v>1251</v>
      </c>
      <c r="F1471" s="66" t="s">
        <v>58</v>
      </c>
      <c r="G1471" s="72">
        <v>0</v>
      </c>
      <c r="H1471" s="72">
        <v>0</v>
      </c>
      <c r="I1471" s="66" t="s">
        <v>3</v>
      </c>
      <c r="J1471" s="66" t="s">
        <v>1597</v>
      </c>
      <c r="K1471" s="67" t="s">
        <v>4709</v>
      </c>
      <c r="L1471" s="68"/>
      <c r="M1471" s="64" t="s">
        <v>1699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284</v>
      </c>
      <c r="T1471" s="94" t="s">
        <v>2489</v>
      </c>
      <c r="U1471" s="72" t="s">
        <v>2489</v>
      </c>
      <c r="V1471" s="72" t="s">
        <v>2489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>//</v>
      </c>
      <c r="AC1471" s="113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4455</v>
      </c>
      <c r="D1472" s="60" t="s">
        <v>7</v>
      </c>
      <c r="E1472" s="66" t="s">
        <v>1253</v>
      </c>
      <c r="F1472" s="66" t="s">
        <v>1254</v>
      </c>
      <c r="G1472" s="72">
        <v>0</v>
      </c>
      <c r="H1472" s="72">
        <v>0</v>
      </c>
      <c r="I1472" s="66" t="s">
        <v>3</v>
      </c>
      <c r="J1472" s="66" t="s">
        <v>1597</v>
      </c>
      <c r="K1472" s="67" t="s">
        <v>4709</v>
      </c>
      <c r="L1472" s="68"/>
      <c r="M1472" s="64" t="s">
        <v>1702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285</v>
      </c>
      <c r="T1472" s="94" t="s">
        <v>2489</v>
      </c>
      <c r="U1472" s="72" t="s">
        <v>2489</v>
      </c>
      <c r="V1472" s="72" t="s">
        <v>2489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>//</v>
      </c>
      <c r="AC1472" s="113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4455</v>
      </c>
      <c r="D1473" s="60" t="s">
        <v>7</v>
      </c>
      <c r="E1473" s="66" t="s">
        <v>2841</v>
      </c>
      <c r="F1473" s="66" t="s">
        <v>2841</v>
      </c>
      <c r="G1473" s="72">
        <v>0</v>
      </c>
      <c r="H1473" s="72">
        <v>0</v>
      </c>
      <c r="I1473" s="66" t="s">
        <v>3</v>
      </c>
      <c r="J1473" s="66" t="s">
        <v>1597</v>
      </c>
      <c r="K1473" s="67" t="s">
        <v>4709</v>
      </c>
      <c r="L1473" s="68"/>
      <c r="M1473" s="64" t="s">
        <v>2844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286</v>
      </c>
      <c r="T1473" s="94" t="s">
        <v>2489</v>
      </c>
      <c r="U1473" s="72" t="s">
        <v>2489</v>
      </c>
      <c r="V1473" s="72" t="s">
        <v>2489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>//</v>
      </c>
      <c r="AC1473" s="113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4260</v>
      </c>
      <c r="D1474" s="60" t="s">
        <v>7</v>
      </c>
      <c r="E1474" s="169" t="s">
        <v>1256</v>
      </c>
      <c r="F1474" s="169" t="s">
        <v>1257</v>
      </c>
      <c r="G1474" s="170">
        <v>0</v>
      </c>
      <c r="H1474" s="170">
        <v>0</v>
      </c>
      <c r="I1474" s="66" t="s">
        <v>3</v>
      </c>
      <c r="J1474" s="66" t="s">
        <v>1597</v>
      </c>
      <c r="K1474" s="67" t="s">
        <v>4709</v>
      </c>
      <c r="L1474" s="68"/>
      <c r="M1474" s="64" t="s">
        <v>3957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287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4261</v>
      </c>
      <c r="D1475" s="60" t="s">
        <v>7</v>
      </c>
      <c r="E1475" s="168" t="s">
        <v>1258</v>
      </c>
      <c r="F1475" s="168" t="s">
        <v>1258</v>
      </c>
      <c r="G1475" s="151">
        <v>0</v>
      </c>
      <c r="H1475" s="151">
        <v>0</v>
      </c>
      <c r="I1475" s="66" t="s">
        <v>3</v>
      </c>
      <c r="J1475" s="66" t="s">
        <v>1597</v>
      </c>
      <c r="K1475" s="67" t="s">
        <v>4709</v>
      </c>
      <c r="L1475" s="68"/>
      <c r="M1475" s="64" t="s">
        <v>1708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288</v>
      </c>
      <c r="T1475" s="94" t="s">
        <v>2989</v>
      </c>
      <c r="U1475" s="72" t="s">
        <v>2489</v>
      </c>
      <c r="V1475" s="72" t="s">
        <v>2489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4993</v>
      </c>
      <c r="D1476" s="60" t="s">
        <v>7</v>
      </c>
      <c r="E1476" s="168" t="s">
        <v>66</v>
      </c>
      <c r="F1476" s="168" t="s">
        <v>66</v>
      </c>
      <c r="G1476" s="151">
        <v>0</v>
      </c>
      <c r="H1476" s="151">
        <v>0</v>
      </c>
      <c r="I1476" s="66" t="s">
        <v>3</v>
      </c>
      <c r="J1476" s="66" t="s">
        <v>1597</v>
      </c>
      <c r="K1476" s="67" t="s">
        <v>4709</v>
      </c>
      <c r="L1476" s="68"/>
      <c r="M1476" s="64" t="s">
        <v>1709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289</v>
      </c>
      <c r="T1476" s="94" t="s">
        <v>2489</v>
      </c>
      <c r="U1476" s="72" t="s">
        <v>2489</v>
      </c>
      <c r="V1476" s="72" t="s">
        <v>2489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4994</v>
      </c>
      <c r="D1477" s="60" t="s">
        <v>7</v>
      </c>
      <c r="E1477" s="168" t="s">
        <v>67</v>
      </c>
      <c r="F1477" s="168" t="s">
        <v>67</v>
      </c>
      <c r="G1477" s="151">
        <v>0</v>
      </c>
      <c r="H1477" s="151">
        <v>0</v>
      </c>
      <c r="I1477" s="66" t="s">
        <v>3</v>
      </c>
      <c r="J1477" s="66" t="s">
        <v>1597</v>
      </c>
      <c r="K1477" s="67" t="s">
        <v>4709</v>
      </c>
      <c r="L1477" s="68"/>
      <c r="M1477" s="64" t="s">
        <v>1711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290</v>
      </c>
      <c r="T1477" s="94" t="s">
        <v>2489</v>
      </c>
      <c r="U1477" s="72" t="s">
        <v>2489</v>
      </c>
      <c r="V1477" s="72" t="s">
        <v>2489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4995</v>
      </c>
      <c r="D1478" s="60" t="s">
        <v>7</v>
      </c>
      <c r="E1478" s="168" t="s">
        <v>1260</v>
      </c>
      <c r="F1478" s="168" t="s">
        <v>1260</v>
      </c>
      <c r="G1478" s="151">
        <v>0</v>
      </c>
      <c r="H1478" s="151">
        <v>0</v>
      </c>
      <c r="I1478" s="66" t="s">
        <v>3</v>
      </c>
      <c r="J1478" s="66" t="s">
        <v>1597</v>
      </c>
      <c r="K1478" s="67" t="s">
        <v>4709</v>
      </c>
      <c r="L1478" s="68"/>
      <c r="M1478" s="64" t="s">
        <v>1712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291</v>
      </c>
      <c r="T1478" s="94" t="s">
        <v>2489</v>
      </c>
      <c r="U1478" s="72" t="s">
        <v>2489</v>
      </c>
      <c r="V1478" s="72" t="s">
        <v>2489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5018</v>
      </c>
      <c r="D1479" s="60" t="s">
        <v>7</v>
      </c>
      <c r="E1479" s="168" t="s">
        <v>68</v>
      </c>
      <c r="F1479" s="168" t="s">
        <v>68</v>
      </c>
      <c r="G1479" s="151">
        <v>0</v>
      </c>
      <c r="H1479" s="151">
        <v>0</v>
      </c>
      <c r="I1479" s="66" t="s">
        <v>3</v>
      </c>
      <c r="J1479" s="66" t="s">
        <v>1597</v>
      </c>
      <c r="K1479" s="67" t="s">
        <v>4709</v>
      </c>
      <c r="L1479" s="68"/>
      <c r="M1479" s="64" t="s">
        <v>1713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292</v>
      </c>
      <c r="T1479" s="94" t="s">
        <v>2489</v>
      </c>
      <c r="U1479" s="72" t="s">
        <v>2489</v>
      </c>
      <c r="V1479" s="72" t="s">
        <v>2489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5019</v>
      </c>
      <c r="D1480" s="60" t="s">
        <v>7</v>
      </c>
      <c r="E1480" s="168" t="s">
        <v>1261</v>
      </c>
      <c r="F1480" s="168" t="s">
        <v>1261</v>
      </c>
      <c r="G1480" s="151">
        <v>0</v>
      </c>
      <c r="H1480" s="151">
        <v>0</v>
      </c>
      <c r="I1480" s="66" t="s">
        <v>3</v>
      </c>
      <c r="J1480" s="66" t="s">
        <v>1597</v>
      </c>
      <c r="K1480" s="67" t="s">
        <v>4709</v>
      </c>
      <c r="L1480" s="68"/>
      <c r="M1480" s="64" t="s">
        <v>4777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293</v>
      </c>
      <c r="T1480" s="94" t="s">
        <v>2489</v>
      </c>
      <c r="U1480" s="72" t="s">
        <v>2489</v>
      </c>
      <c r="V1480" s="72" t="s">
        <v>2489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5020</v>
      </c>
      <c r="D1481" s="60" t="s">
        <v>7</v>
      </c>
      <c r="E1481" s="168" t="s">
        <v>69</v>
      </c>
      <c r="F1481" s="168" t="s">
        <v>69</v>
      </c>
      <c r="G1481" s="151">
        <v>0</v>
      </c>
      <c r="H1481" s="151">
        <v>0</v>
      </c>
      <c r="I1481" s="66" t="s">
        <v>3</v>
      </c>
      <c r="J1481" s="66" t="s">
        <v>1597</v>
      </c>
      <c r="K1481" s="67" t="s">
        <v>4709</v>
      </c>
      <c r="L1481" s="68"/>
      <c r="M1481" s="64" t="s">
        <v>4778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294</v>
      </c>
      <c r="T1481" s="94" t="s">
        <v>2489</v>
      </c>
      <c r="U1481" s="72" t="s">
        <v>2489</v>
      </c>
      <c r="V1481" s="72" t="s">
        <v>2489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4262</v>
      </c>
      <c r="D1482" s="60" t="s">
        <v>7</v>
      </c>
      <c r="E1482" s="168" t="s">
        <v>72</v>
      </c>
      <c r="F1482" s="168" t="s">
        <v>72</v>
      </c>
      <c r="G1482" s="151">
        <v>0</v>
      </c>
      <c r="H1482" s="151">
        <v>0</v>
      </c>
      <c r="I1482" s="66" t="s">
        <v>3</v>
      </c>
      <c r="J1482" s="66" t="s">
        <v>1597</v>
      </c>
      <c r="K1482" s="67" t="s">
        <v>4709</v>
      </c>
      <c r="L1482" s="68"/>
      <c r="M1482" s="64" t="s">
        <v>1717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295</v>
      </c>
      <c r="T1482" s="94" t="s">
        <v>2489</v>
      </c>
      <c r="U1482" s="72" t="s">
        <v>2489</v>
      </c>
      <c r="V1482" s="72" t="s">
        <v>2489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4263</v>
      </c>
      <c r="D1483" s="60" t="s">
        <v>1137</v>
      </c>
      <c r="E1483" s="168" t="s">
        <v>1264</v>
      </c>
      <c r="F1483" s="168" t="s">
        <v>1264</v>
      </c>
      <c r="G1483" s="151">
        <v>0</v>
      </c>
      <c r="H1483" s="151">
        <v>0</v>
      </c>
      <c r="I1483" s="66" t="s">
        <v>3</v>
      </c>
      <c r="J1483" s="66" t="s">
        <v>1597</v>
      </c>
      <c r="K1483" s="67" t="s">
        <v>4709</v>
      </c>
      <c r="L1483" s="68"/>
      <c r="M1483" s="64" t="s">
        <v>1718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296</v>
      </c>
      <c r="T1483" s="94" t="s">
        <v>2489</v>
      </c>
      <c r="U1483" s="72" t="s">
        <v>2919</v>
      </c>
      <c r="V1483" s="72" t="s">
        <v>2489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4264</v>
      </c>
      <c r="D1484" s="60" t="s">
        <v>1137</v>
      </c>
      <c r="E1484" s="168" t="s">
        <v>1265</v>
      </c>
      <c r="F1484" s="168" t="s">
        <v>1265</v>
      </c>
      <c r="G1484" s="151">
        <v>0</v>
      </c>
      <c r="H1484" s="151">
        <v>0</v>
      </c>
      <c r="I1484" s="66" t="s">
        <v>3</v>
      </c>
      <c r="J1484" s="66" t="s">
        <v>1597</v>
      </c>
      <c r="K1484" s="67" t="s">
        <v>4709</v>
      </c>
      <c r="L1484" s="68"/>
      <c r="M1484" s="64" t="s">
        <v>1719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297</v>
      </c>
      <c r="T1484" s="94" t="s">
        <v>2984</v>
      </c>
      <c r="U1484" s="72" t="s">
        <v>2489</v>
      </c>
      <c r="V1484" s="72" t="s">
        <v>2489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4455</v>
      </c>
      <c r="D1485" s="60" t="s">
        <v>7</v>
      </c>
      <c r="E1485" s="168" t="s">
        <v>2842</v>
      </c>
      <c r="F1485" s="168" t="s">
        <v>2842</v>
      </c>
      <c r="G1485" s="151">
        <v>0</v>
      </c>
      <c r="H1485" s="151">
        <v>0</v>
      </c>
      <c r="I1485" s="66" t="s">
        <v>3</v>
      </c>
      <c r="J1485" s="66" t="s">
        <v>1597</v>
      </c>
      <c r="K1485" s="67" t="s">
        <v>4709</v>
      </c>
      <c r="L1485" s="68"/>
      <c r="M1485" s="64" t="s">
        <v>2845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298</v>
      </c>
      <c r="T1485" s="94" t="s">
        <v>2489</v>
      </c>
      <c r="U1485" s="72" t="s">
        <v>2489</v>
      </c>
      <c r="V1485" s="72" t="s">
        <v>2489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>//</v>
      </c>
      <c r="AC1485" s="113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4265</v>
      </c>
      <c r="D1486" s="60" t="s">
        <v>7</v>
      </c>
      <c r="E1486" s="169" t="s">
        <v>75</v>
      </c>
      <c r="F1486" s="169" t="s">
        <v>75</v>
      </c>
      <c r="G1486" s="170">
        <v>0</v>
      </c>
      <c r="H1486" s="170">
        <v>0</v>
      </c>
      <c r="I1486" s="66" t="s">
        <v>3</v>
      </c>
      <c r="J1486" s="66" t="s">
        <v>1597</v>
      </c>
      <c r="K1486" s="67" t="s">
        <v>4709</v>
      </c>
      <c r="L1486" s="68"/>
      <c r="M1486" s="64" t="s">
        <v>1720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299</v>
      </c>
      <c r="T1486" s="94" t="s">
        <v>3043</v>
      </c>
      <c r="U1486" s="72" t="s">
        <v>2919</v>
      </c>
      <c r="V1486" s="72" t="s">
        <v>2489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4266</v>
      </c>
      <c r="D1487" s="60" t="s">
        <v>7</v>
      </c>
      <c r="E1487" s="168" t="s">
        <v>1266</v>
      </c>
      <c r="F1487" s="168" t="s">
        <v>1267</v>
      </c>
      <c r="G1487" s="151">
        <v>0</v>
      </c>
      <c r="H1487" s="151">
        <v>0</v>
      </c>
      <c r="I1487" s="66" t="s">
        <v>3</v>
      </c>
      <c r="J1487" s="66" t="s">
        <v>1597</v>
      </c>
      <c r="K1487" s="67" t="s">
        <v>4709</v>
      </c>
      <c r="L1487" s="68"/>
      <c r="M1487" s="64" t="s">
        <v>3958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300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4267</v>
      </c>
      <c r="D1488" s="60" t="s">
        <v>12</v>
      </c>
      <c r="E1488" s="66" t="s">
        <v>80</v>
      </c>
      <c r="F1488" s="66" t="s">
        <v>80</v>
      </c>
      <c r="G1488" s="72">
        <v>1</v>
      </c>
      <c r="H1488" s="72">
        <v>4</v>
      </c>
      <c r="I1488" s="66" t="s">
        <v>3</v>
      </c>
      <c r="J1488" s="66" t="s">
        <v>1597</v>
      </c>
      <c r="K1488" s="67" t="s">
        <v>4709</v>
      </c>
      <c r="L1488" s="68"/>
      <c r="M1488" s="64" t="s">
        <v>1727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301</v>
      </c>
      <c r="T1488" s="94" t="s">
        <v>2489</v>
      </c>
      <c r="U1488" s="72" t="s">
        <v>2489</v>
      </c>
      <c r="V1488" s="72" t="s">
        <v>2489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>//</v>
      </c>
      <c r="AC1488" s="113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4263</v>
      </c>
      <c r="D1489" s="60" t="s">
        <v>1138</v>
      </c>
      <c r="E1489" s="66" t="s">
        <v>81</v>
      </c>
      <c r="F1489" s="66" t="s">
        <v>82</v>
      </c>
      <c r="G1489" s="72">
        <v>0</v>
      </c>
      <c r="H1489" s="72">
        <v>0</v>
      </c>
      <c r="I1489" s="66" t="s">
        <v>3</v>
      </c>
      <c r="J1489" s="66" t="s">
        <v>1597</v>
      </c>
      <c r="K1489" s="67" t="s">
        <v>4709</v>
      </c>
      <c r="L1489" s="68"/>
      <c r="M1489" s="64" t="s">
        <v>1729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302</v>
      </c>
      <c r="T1489" s="94" t="s">
        <v>2489</v>
      </c>
      <c r="U1489" s="72" t="s">
        <v>2919</v>
      </c>
      <c r="V1489" s="72" t="s">
        <v>2489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4264</v>
      </c>
      <c r="D1490" s="60" t="s">
        <v>1138</v>
      </c>
      <c r="E1490" s="66" t="s">
        <v>83</v>
      </c>
      <c r="F1490" s="66" t="s">
        <v>83</v>
      </c>
      <c r="G1490" s="72">
        <v>0</v>
      </c>
      <c r="H1490" s="72">
        <v>0</v>
      </c>
      <c r="I1490" s="66" t="s">
        <v>3</v>
      </c>
      <c r="J1490" s="66" t="s">
        <v>1597</v>
      </c>
      <c r="K1490" s="67" t="s">
        <v>4709</v>
      </c>
      <c r="L1490" s="68"/>
      <c r="M1490" s="64" t="s">
        <v>1730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303</v>
      </c>
      <c r="T1490" s="94" t="s">
        <v>2984</v>
      </c>
      <c r="U1490" s="72" t="s">
        <v>2489</v>
      </c>
      <c r="V1490" s="72" t="s">
        <v>2489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4268</v>
      </c>
      <c r="D1491" s="60" t="s">
        <v>1731</v>
      </c>
      <c r="E1491" s="66" t="s">
        <v>84</v>
      </c>
      <c r="F1491" s="66" t="s">
        <v>84</v>
      </c>
      <c r="G1491" s="72">
        <v>0</v>
      </c>
      <c r="H1491" s="72">
        <v>0</v>
      </c>
      <c r="I1491" s="66" t="s">
        <v>3</v>
      </c>
      <c r="J1491" s="66" t="s">
        <v>1597</v>
      </c>
      <c r="K1491" s="67" t="s">
        <v>4709</v>
      </c>
      <c r="L1491" s="68"/>
      <c r="M1491" s="64" t="s">
        <v>1731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304</v>
      </c>
      <c r="T1491" s="94" t="s">
        <v>2489</v>
      </c>
      <c r="U1491" s="72" t="s">
        <v>2489</v>
      </c>
      <c r="V1491" s="72" t="s">
        <v>2489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>//</v>
      </c>
      <c r="AC1491" s="113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4996</v>
      </c>
      <c r="D1492" s="60" t="s">
        <v>7</v>
      </c>
      <c r="E1492" s="66" t="s">
        <v>1273</v>
      </c>
      <c r="F1492" s="66" t="s">
        <v>1273</v>
      </c>
      <c r="G1492" s="72">
        <v>0</v>
      </c>
      <c r="H1492" s="72">
        <v>0</v>
      </c>
      <c r="I1492" s="66" t="s">
        <v>3</v>
      </c>
      <c r="J1492" s="66" t="s">
        <v>1597</v>
      </c>
      <c r="K1492" s="67" t="s">
        <v>4709</v>
      </c>
      <c r="L1492" s="68"/>
      <c r="M1492" s="64" t="s">
        <v>1732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305</v>
      </c>
      <c r="T1492" s="94" t="s">
        <v>2489</v>
      </c>
      <c r="U1492" s="72" t="s">
        <v>2489</v>
      </c>
      <c r="V1492" s="72" t="s">
        <v>2489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4996</v>
      </c>
      <c r="D1493" s="60" t="s">
        <v>7</v>
      </c>
      <c r="E1493" s="66" t="s">
        <v>5031</v>
      </c>
      <c r="F1493" s="66" t="s">
        <v>5031</v>
      </c>
      <c r="G1493" s="72">
        <v>0</v>
      </c>
      <c r="H1493" s="72">
        <v>0</v>
      </c>
      <c r="I1493" s="66" t="s">
        <v>3</v>
      </c>
      <c r="J1493" s="66" t="s">
        <v>1597</v>
      </c>
      <c r="K1493" s="67" t="s">
        <v>4709</v>
      </c>
      <c r="L1493" s="68"/>
      <c r="M1493" s="64" t="s">
        <v>5030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306</v>
      </c>
      <c r="T1493" s="94" t="s">
        <v>2489</v>
      </c>
      <c r="U1493" s="72" t="s">
        <v>2489</v>
      </c>
      <c r="V1493" s="72" t="s">
        <v>2489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>//</v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4455</v>
      </c>
      <c r="D1494" s="60" t="s">
        <v>7</v>
      </c>
      <c r="E1494" s="66" t="s">
        <v>85</v>
      </c>
      <c r="F1494" s="66" t="s">
        <v>85</v>
      </c>
      <c r="G1494" s="72">
        <v>0</v>
      </c>
      <c r="H1494" s="72">
        <v>0</v>
      </c>
      <c r="I1494" s="66" t="s">
        <v>3</v>
      </c>
      <c r="J1494" s="66" t="s">
        <v>1597</v>
      </c>
      <c r="K1494" s="67" t="s">
        <v>4709</v>
      </c>
      <c r="L1494" s="68"/>
      <c r="M1494" s="64" t="s">
        <v>1736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307</v>
      </c>
      <c r="T1494" s="94" t="s">
        <v>2489</v>
      </c>
      <c r="U1494" s="72" t="s">
        <v>2489</v>
      </c>
      <c r="V1494" s="72" t="s">
        <v>2489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>//</v>
      </c>
      <c r="AC1494" s="113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4455</v>
      </c>
      <c r="D1495" s="60" t="s">
        <v>7</v>
      </c>
      <c r="E1495" s="66" t="s">
        <v>86</v>
      </c>
      <c r="F1495" s="66" t="s">
        <v>86</v>
      </c>
      <c r="G1495" s="72">
        <v>0</v>
      </c>
      <c r="H1495" s="72">
        <v>0</v>
      </c>
      <c r="I1495" s="66" t="s">
        <v>3</v>
      </c>
      <c r="J1495" s="66" t="s">
        <v>1597</v>
      </c>
      <c r="K1495" s="67" t="s">
        <v>4709</v>
      </c>
      <c r="L1495" s="68"/>
      <c r="M1495" s="64" t="s">
        <v>1737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308</v>
      </c>
      <c r="T1495" s="94" t="s">
        <v>2489</v>
      </c>
      <c r="U1495" s="72" t="s">
        <v>2489</v>
      </c>
      <c r="V1495" s="72" t="s">
        <v>2489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>//</v>
      </c>
      <c r="AC1495" s="113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4455</v>
      </c>
      <c r="D1496" s="60" t="s">
        <v>7</v>
      </c>
      <c r="E1496" s="66" t="s">
        <v>1276</v>
      </c>
      <c r="F1496" s="66" t="s">
        <v>1276</v>
      </c>
      <c r="G1496" s="72">
        <v>0</v>
      </c>
      <c r="H1496" s="72">
        <v>0</v>
      </c>
      <c r="I1496" s="66" t="s">
        <v>3</v>
      </c>
      <c r="J1496" s="66" t="s">
        <v>1597</v>
      </c>
      <c r="K1496" s="67" t="s">
        <v>4709</v>
      </c>
      <c r="L1496" s="68"/>
      <c r="M1496" s="64" t="s">
        <v>1738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309</v>
      </c>
      <c r="T1496" s="94" t="s">
        <v>2489</v>
      </c>
      <c r="U1496" s="72" t="s">
        <v>2489</v>
      </c>
      <c r="V1496" s="72" t="s">
        <v>2489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>//</v>
      </c>
      <c r="AC1496" s="113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4455</v>
      </c>
      <c r="D1497" s="60" t="s">
        <v>7</v>
      </c>
      <c r="E1497" s="66" t="s">
        <v>1277</v>
      </c>
      <c r="F1497" s="66" t="s">
        <v>87</v>
      </c>
      <c r="G1497" s="72">
        <v>0</v>
      </c>
      <c r="H1497" s="72">
        <v>0</v>
      </c>
      <c r="I1497" s="66" t="s">
        <v>3</v>
      </c>
      <c r="J1497" s="66" t="s">
        <v>1597</v>
      </c>
      <c r="K1497" s="67" t="s">
        <v>4709</v>
      </c>
      <c r="L1497" s="68"/>
      <c r="M1497" s="64" t="s">
        <v>1739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310</v>
      </c>
      <c r="T1497" s="94" t="s">
        <v>2489</v>
      </c>
      <c r="U1497" s="72" t="s">
        <v>2489</v>
      </c>
      <c r="V1497" s="72" t="s">
        <v>2489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>//</v>
      </c>
      <c r="AC1497" s="113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4270</v>
      </c>
      <c r="D1498" s="60" t="s">
        <v>12</v>
      </c>
      <c r="E1498" s="66" t="s">
        <v>88</v>
      </c>
      <c r="F1498" s="66" t="s">
        <v>88</v>
      </c>
      <c r="G1498" s="72">
        <v>0</v>
      </c>
      <c r="H1498" s="72">
        <v>15</v>
      </c>
      <c r="I1498" s="66" t="s">
        <v>3</v>
      </c>
      <c r="J1498" s="66" t="s">
        <v>1597</v>
      </c>
      <c r="K1498" s="67" t="s">
        <v>4709</v>
      </c>
      <c r="L1498" s="68"/>
      <c r="M1498" s="64" t="s">
        <v>1740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311</v>
      </c>
      <c r="T1498" s="94" t="s">
        <v>3008</v>
      </c>
      <c r="U1498" s="72" t="s">
        <v>2919</v>
      </c>
      <c r="V1498" s="72" t="s">
        <v>2489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4455</v>
      </c>
      <c r="D1499" s="60" t="s">
        <v>7</v>
      </c>
      <c r="E1499" s="66" t="s">
        <v>1278</v>
      </c>
      <c r="F1499" s="66" t="s">
        <v>1278</v>
      </c>
      <c r="G1499" s="72">
        <v>0</v>
      </c>
      <c r="H1499" s="72">
        <v>0</v>
      </c>
      <c r="I1499" s="66" t="s">
        <v>3</v>
      </c>
      <c r="J1499" s="66" t="s">
        <v>1597</v>
      </c>
      <c r="K1499" s="67" t="s">
        <v>4709</v>
      </c>
      <c r="L1499" s="68"/>
      <c r="M1499" s="64" t="s">
        <v>1741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312</v>
      </c>
      <c r="T1499" s="94" t="s">
        <v>2489</v>
      </c>
      <c r="U1499" s="72" t="s">
        <v>2489</v>
      </c>
      <c r="V1499" s="72" t="s">
        <v>2489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>//</v>
      </c>
      <c r="AC1499" s="113" t="str">
        <f t="shared" si="423"/>
        <v>ENORM</v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4555</v>
      </c>
      <c r="D1500" s="132" t="s">
        <v>7</v>
      </c>
      <c r="E1500" s="133" t="s">
        <v>4556</v>
      </c>
      <c r="F1500" s="133" t="s">
        <v>288</v>
      </c>
      <c r="G1500" s="137">
        <v>0</v>
      </c>
      <c r="H1500" s="137">
        <v>0</v>
      </c>
      <c r="I1500" s="133" t="s">
        <v>3</v>
      </c>
      <c r="J1500" s="66" t="s">
        <v>1597</v>
      </c>
      <c r="K1500" s="135" t="s">
        <v>4709</v>
      </c>
      <c r="M1500" s="18" t="s">
        <v>4557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312</v>
      </c>
      <c r="T1500" s="130" t="s">
        <v>3009</v>
      </c>
      <c r="U1500" s="134" t="s">
        <v>2912</v>
      </c>
      <c r="V1500" s="134" t="s">
        <v>2489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4455</v>
      </c>
      <c r="D1501" s="60" t="s">
        <v>7</v>
      </c>
      <c r="E1501" s="66" t="s">
        <v>1280</v>
      </c>
      <c r="F1501" s="66" t="s">
        <v>91</v>
      </c>
      <c r="G1501" s="72">
        <v>0</v>
      </c>
      <c r="H1501" s="72">
        <v>0</v>
      </c>
      <c r="I1501" s="66" t="s">
        <v>3</v>
      </c>
      <c r="J1501" s="66" t="s">
        <v>1597</v>
      </c>
      <c r="K1501" s="67" t="s">
        <v>4709</v>
      </c>
      <c r="L1501" s="68"/>
      <c r="M1501" s="64" t="s">
        <v>1745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313</v>
      </c>
      <c r="T1501" s="94" t="s">
        <v>2489</v>
      </c>
      <c r="U1501" s="72" t="s">
        <v>2489</v>
      </c>
      <c r="V1501" s="72" t="s">
        <v>2489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>//</v>
      </c>
      <c r="AC1501" s="113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4455</v>
      </c>
      <c r="D1502" s="60" t="s">
        <v>7</v>
      </c>
      <c r="E1502" s="66" t="s">
        <v>1281</v>
      </c>
      <c r="F1502" s="66" t="s">
        <v>92</v>
      </c>
      <c r="G1502" s="72">
        <v>0</v>
      </c>
      <c r="H1502" s="72">
        <v>0</v>
      </c>
      <c r="I1502" s="66" t="s">
        <v>3</v>
      </c>
      <c r="J1502" s="66" t="s">
        <v>1597</v>
      </c>
      <c r="K1502" s="67" t="s">
        <v>4709</v>
      </c>
      <c r="L1502" s="68"/>
      <c r="M1502" s="64" t="s">
        <v>1746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314</v>
      </c>
      <c r="T1502" s="94" t="s">
        <v>2489</v>
      </c>
      <c r="U1502" s="72" t="s">
        <v>2489</v>
      </c>
      <c r="V1502" s="72" t="s">
        <v>2489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>//</v>
      </c>
      <c r="AC1502" s="113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4455</v>
      </c>
      <c r="D1503" s="60" t="s">
        <v>7</v>
      </c>
      <c r="E1503" s="66" t="s">
        <v>1282</v>
      </c>
      <c r="F1503" s="66" t="s">
        <v>93</v>
      </c>
      <c r="G1503" s="72">
        <v>0</v>
      </c>
      <c r="H1503" s="72">
        <v>0</v>
      </c>
      <c r="I1503" s="66" t="s">
        <v>3</v>
      </c>
      <c r="J1503" s="66" t="s">
        <v>1597</v>
      </c>
      <c r="K1503" s="67" t="s">
        <v>4709</v>
      </c>
      <c r="L1503" s="68"/>
      <c r="M1503" s="64" t="s">
        <v>1747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315</v>
      </c>
      <c r="T1503" s="94" t="s">
        <v>2489</v>
      </c>
      <c r="U1503" s="72" t="s">
        <v>2489</v>
      </c>
      <c r="V1503" s="72" t="s">
        <v>2489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>//</v>
      </c>
      <c r="AC1503" s="113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5021</v>
      </c>
      <c r="D1504" s="60" t="s">
        <v>7</v>
      </c>
      <c r="E1504" s="66" t="s">
        <v>1283</v>
      </c>
      <c r="F1504" s="66" t="s">
        <v>1283</v>
      </c>
      <c r="G1504" s="72">
        <v>0</v>
      </c>
      <c r="H1504" s="72">
        <v>0</v>
      </c>
      <c r="I1504" s="66" t="s">
        <v>3</v>
      </c>
      <c r="J1504" s="66" t="s">
        <v>1597</v>
      </c>
      <c r="K1504" s="67" t="s">
        <v>4709</v>
      </c>
      <c r="L1504" s="68"/>
      <c r="M1504" s="64" t="s">
        <v>1748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316</v>
      </c>
      <c r="T1504" s="94" t="s">
        <v>2489</v>
      </c>
      <c r="U1504" s="72" t="s">
        <v>2489</v>
      </c>
      <c r="V1504" s="72" t="s">
        <v>2489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5022</v>
      </c>
      <c r="D1505" s="60" t="s">
        <v>7</v>
      </c>
      <c r="E1505" s="66" t="s">
        <v>94</v>
      </c>
      <c r="F1505" s="66" t="s">
        <v>94</v>
      </c>
      <c r="G1505" s="72">
        <v>0</v>
      </c>
      <c r="H1505" s="72">
        <v>0</v>
      </c>
      <c r="I1505" s="66" t="s">
        <v>3</v>
      </c>
      <c r="J1505" s="66" t="s">
        <v>1597</v>
      </c>
      <c r="K1505" s="67" t="s">
        <v>4709</v>
      </c>
      <c r="L1505" s="68"/>
      <c r="M1505" s="64" t="s">
        <v>1749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317</v>
      </c>
      <c r="T1505" s="94" t="s">
        <v>2489</v>
      </c>
      <c r="U1505" s="72" t="s">
        <v>2489</v>
      </c>
      <c r="V1505" s="72" t="s">
        <v>2489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4455</v>
      </c>
      <c r="D1506" s="60" t="s">
        <v>7</v>
      </c>
      <c r="E1506" s="66" t="s">
        <v>1284</v>
      </c>
      <c r="F1506" s="66" t="s">
        <v>1284</v>
      </c>
      <c r="G1506" s="72">
        <v>0</v>
      </c>
      <c r="H1506" s="72">
        <v>0</v>
      </c>
      <c r="I1506" s="66" t="s">
        <v>3</v>
      </c>
      <c r="J1506" s="66" t="s">
        <v>1597</v>
      </c>
      <c r="K1506" s="67" t="s">
        <v>4709</v>
      </c>
      <c r="L1506" s="68"/>
      <c r="M1506" s="64" t="s">
        <v>1750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318</v>
      </c>
      <c r="T1506" s="94" t="s">
        <v>2489</v>
      </c>
      <c r="U1506" s="72" t="s">
        <v>2489</v>
      </c>
      <c r="V1506" s="72" t="s">
        <v>2489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>//</v>
      </c>
      <c r="AC1506" s="113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4455</v>
      </c>
      <c r="D1507" s="60" t="s">
        <v>7</v>
      </c>
      <c r="E1507" s="66" t="s">
        <v>1287</v>
      </c>
      <c r="F1507" s="66" t="s">
        <v>1288</v>
      </c>
      <c r="G1507" s="72">
        <v>0</v>
      </c>
      <c r="H1507" s="72">
        <v>0</v>
      </c>
      <c r="I1507" s="66" t="s">
        <v>3</v>
      </c>
      <c r="J1507" s="66" t="s">
        <v>1597</v>
      </c>
      <c r="K1507" s="67" t="s">
        <v>4709</v>
      </c>
      <c r="L1507" s="68"/>
      <c r="M1507" s="64" t="s">
        <v>1752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319</v>
      </c>
      <c r="T1507" s="94" t="s">
        <v>2489</v>
      </c>
      <c r="U1507" s="72" t="s">
        <v>2489</v>
      </c>
      <c r="V1507" s="72" t="s">
        <v>2489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>//</v>
      </c>
      <c r="AC1507" s="113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4271</v>
      </c>
      <c r="D1508" s="60" t="s">
        <v>7</v>
      </c>
      <c r="E1508" s="66" t="s">
        <v>98</v>
      </c>
      <c r="F1508" s="66" t="s">
        <v>98</v>
      </c>
      <c r="G1508" s="72">
        <v>0</v>
      </c>
      <c r="H1508" s="72">
        <v>0</v>
      </c>
      <c r="I1508" s="66" t="s">
        <v>3</v>
      </c>
      <c r="J1508" s="66" t="s">
        <v>1597</v>
      </c>
      <c r="K1508" s="67" t="s">
        <v>4709</v>
      </c>
      <c r="L1508" s="68"/>
      <c r="M1508" s="64" t="s">
        <v>1760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320</v>
      </c>
      <c r="T1508" s="94" t="s">
        <v>2489</v>
      </c>
      <c r="U1508" s="72" t="s">
        <v>2489</v>
      </c>
      <c r="V1508" s="72" t="s">
        <v>2489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5027</v>
      </c>
      <c r="D1509" s="60" t="s">
        <v>7</v>
      </c>
      <c r="E1509" s="66" t="s">
        <v>5028</v>
      </c>
      <c r="F1509" s="66" t="s">
        <v>5028</v>
      </c>
      <c r="G1509" s="72">
        <v>0</v>
      </c>
      <c r="H1509" s="72">
        <v>0</v>
      </c>
      <c r="I1509" s="66" t="s">
        <v>3</v>
      </c>
      <c r="J1509" s="66" t="s">
        <v>1597</v>
      </c>
      <c r="K1509" s="67" t="s">
        <v>4709</v>
      </c>
      <c r="L1509" s="68"/>
      <c r="M1509" s="64" t="s">
        <v>5029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321</v>
      </c>
      <c r="T1509" s="94" t="s">
        <v>2489</v>
      </c>
      <c r="U1509" s="72" t="s">
        <v>2489</v>
      </c>
      <c r="V1509" s="72" t="s">
        <v>2489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4272</v>
      </c>
      <c r="D1510" s="60" t="s">
        <v>7</v>
      </c>
      <c r="E1510" s="169" t="s">
        <v>1293</v>
      </c>
      <c r="F1510" s="169" t="s">
        <v>1293</v>
      </c>
      <c r="G1510" s="171">
        <v>0</v>
      </c>
      <c r="H1510" s="171">
        <v>0</v>
      </c>
      <c r="I1510" s="66" t="s">
        <v>3</v>
      </c>
      <c r="J1510" s="66" t="s">
        <v>1597</v>
      </c>
      <c r="K1510" s="67" t="s">
        <v>4709</v>
      </c>
      <c r="L1510" s="68"/>
      <c r="M1510" s="64" t="s">
        <v>1773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322</v>
      </c>
      <c r="T1510" s="94" t="s">
        <v>2489</v>
      </c>
      <c r="U1510" s="72" t="s">
        <v>2489</v>
      </c>
      <c r="V1510" s="72" t="s">
        <v>2489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4273</v>
      </c>
      <c r="D1511" s="60" t="s">
        <v>12</v>
      </c>
      <c r="E1511" s="66" t="s">
        <v>110</v>
      </c>
      <c r="F1511" s="66" t="s">
        <v>110</v>
      </c>
      <c r="G1511" s="72">
        <v>0</v>
      </c>
      <c r="H1511" s="72">
        <v>15</v>
      </c>
      <c r="I1511" s="66" t="s">
        <v>3</v>
      </c>
      <c r="J1511" s="66" t="s">
        <v>1597</v>
      </c>
      <c r="K1511" s="67" t="s">
        <v>4709</v>
      </c>
      <c r="L1511" s="68"/>
      <c r="M1511" s="64" t="s">
        <v>1776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323</v>
      </c>
      <c r="T1511" s="94" t="s">
        <v>2489</v>
      </c>
      <c r="U1511" s="72" t="s">
        <v>2919</v>
      </c>
      <c r="V1511" s="72" t="s">
        <v>2489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4274</v>
      </c>
      <c r="D1512" s="60" t="s">
        <v>7</v>
      </c>
      <c r="E1512" s="66" t="s">
        <v>111</v>
      </c>
      <c r="F1512" s="66" t="s">
        <v>111</v>
      </c>
      <c r="G1512" s="72">
        <v>0</v>
      </c>
      <c r="H1512" s="72">
        <v>0</v>
      </c>
      <c r="I1512" s="66" t="s">
        <v>3</v>
      </c>
      <c r="J1512" s="66" t="s">
        <v>1597</v>
      </c>
      <c r="K1512" s="67" t="s">
        <v>4709</v>
      </c>
      <c r="L1512" s="68"/>
      <c r="M1512" s="64" t="s">
        <v>1779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324</v>
      </c>
      <c r="T1512" s="94" t="s">
        <v>3014</v>
      </c>
      <c r="U1512" s="72" t="s">
        <v>2919</v>
      </c>
      <c r="V1512" s="72" t="s">
        <v>2489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4455</v>
      </c>
      <c r="D1513" s="60" t="s">
        <v>7</v>
      </c>
      <c r="E1513" s="66" t="s">
        <v>1307</v>
      </c>
      <c r="F1513" s="66" t="s">
        <v>1307</v>
      </c>
      <c r="G1513" s="72">
        <v>0</v>
      </c>
      <c r="H1513" s="72">
        <v>0</v>
      </c>
      <c r="I1513" s="66" t="s">
        <v>3</v>
      </c>
      <c r="J1513" s="66" t="s">
        <v>1597</v>
      </c>
      <c r="K1513" s="67" t="s">
        <v>4709</v>
      </c>
      <c r="L1513" s="68"/>
      <c r="M1513" s="64" t="s">
        <v>1798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325</v>
      </c>
      <c r="T1513" s="94" t="s">
        <v>2489</v>
      </c>
      <c r="U1513" s="72" t="s">
        <v>2489</v>
      </c>
      <c r="V1513" s="72" t="s">
        <v>2489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>//</v>
      </c>
      <c r="AC1513" s="113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4455</v>
      </c>
      <c r="D1514" s="60" t="s">
        <v>7</v>
      </c>
      <c r="E1514" s="66" t="s">
        <v>124</v>
      </c>
      <c r="F1514" s="66" t="s">
        <v>124</v>
      </c>
      <c r="G1514" s="72">
        <v>0</v>
      </c>
      <c r="H1514" s="72">
        <v>0</v>
      </c>
      <c r="I1514" s="66" t="s">
        <v>3</v>
      </c>
      <c r="J1514" s="66" t="s">
        <v>1597</v>
      </c>
      <c r="K1514" s="67" t="s">
        <v>4709</v>
      </c>
      <c r="L1514" s="68"/>
      <c r="M1514" s="64" t="s">
        <v>1799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326</v>
      </c>
      <c r="T1514" s="94" t="s">
        <v>2489</v>
      </c>
      <c r="U1514" s="72" t="s">
        <v>2489</v>
      </c>
      <c r="V1514" s="72" t="s">
        <v>2489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>//</v>
      </c>
      <c r="AC1514" s="113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4275</v>
      </c>
      <c r="D1515" s="60" t="s">
        <v>12</v>
      </c>
      <c r="E1515" s="66" t="s">
        <v>128</v>
      </c>
      <c r="F1515" s="66" t="s">
        <v>128</v>
      </c>
      <c r="G1515" s="72">
        <v>0</v>
      </c>
      <c r="H1515" s="72">
        <v>15</v>
      </c>
      <c r="I1515" s="66" t="s">
        <v>3</v>
      </c>
      <c r="J1515" s="66" t="s">
        <v>1597</v>
      </c>
      <c r="K1515" s="67" t="s">
        <v>4709</v>
      </c>
      <c r="L1515" s="68"/>
      <c r="M1515" s="64" t="s">
        <v>1803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327</v>
      </c>
      <c r="T1515" s="94" t="s">
        <v>2489</v>
      </c>
      <c r="U1515" s="72" t="s">
        <v>2489</v>
      </c>
      <c r="V1515" s="72" t="s">
        <v>2489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>//</v>
      </c>
      <c r="AC1515" s="113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4276</v>
      </c>
      <c r="D1516" s="60" t="s">
        <v>7</v>
      </c>
      <c r="E1516" s="66" t="s">
        <v>1309</v>
      </c>
      <c r="F1516" s="66" t="s">
        <v>1309</v>
      </c>
      <c r="G1516" s="72">
        <v>0</v>
      </c>
      <c r="H1516" s="72">
        <v>0</v>
      </c>
      <c r="I1516" s="66" t="s">
        <v>3</v>
      </c>
      <c r="J1516" s="66" t="s">
        <v>1597</v>
      </c>
      <c r="K1516" s="67" t="s">
        <v>4709</v>
      </c>
      <c r="L1516" s="68"/>
      <c r="M1516" s="64" t="s">
        <v>1806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328</v>
      </c>
      <c r="T1516" s="94" t="s">
        <v>2489</v>
      </c>
      <c r="U1516" s="72" t="s">
        <v>2489</v>
      </c>
      <c r="V1516" s="72" t="s">
        <v>2489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4277</v>
      </c>
      <c r="D1517" s="60" t="s">
        <v>7</v>
      </c>
      <c r="E1517" s="66" t="s">
        <v>1310</v>
      </c>
      <c r="F1517" s="66" t="s">
        <v>1310</v>
      </c>
      <c r="G1517" s="72">
        <v>0</v>
      </c>
      <c r="H1517" s="72">
        <v>0</v>
      </c>
      <c r="I1517" s="66" t="s">
        <v>3</v>
      </c>
      <c r="J1517" s="66" t="s">
        <v>1597</v>
      </c>
      <c r="K1517" s="67" t="s">
        <v>4709</v>
      </c>
      <c r="L1517" s="68"/>
      <c r="M1517" s="64" t="s">
        <v>1807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329</v>
      </c>
      <c r="T1517" s="94" t="s">
        <v>2489</v>
      </c>
      <c r="U1517" s="72" t="s">
        <v>2489</v>
      </c>
      <c r="V1517" s="72" t="s">
        <v>4717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4263</v>
      </c>
      <c r="D1518" s="60" t="s">
        <v>1139</v>
      </c>
      <c r="E1518" s="66" t="s">
        <v>134</v>
      </c>
      <c r="F1518" s="66" t="s">
        <v>134</v>
      </c>
      <c r="G1518" s="72">
        <v>0</v>
      </c>
      <c r="H1518" s="72">
        <v>0</v>
      </c>
      <c r="I1518" s="66" t="s">
        <v>3</v>
      </c>
      <c r="J1518" s="66" t="s">
        <v>1597</v>
      </c>
      <c r="K1518" s="67" t="s">
        <v>4709</v>
      </c>
      <c r="L1518" s="68"/>
      <c r="M1518" s="64" t="s">
        <v>1815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330</v>
      </c>
      <c r="T1518" s="94" t="s">
        <v>2489</v>
      </c>
      <c r="U1518" s="72" t="s">
        <v>2919</v>
      </c>
      <c r="V1518" s="72" t="s">
        <v>2489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4264</v>
      </c>
      <c r="D1519" s="60" t="s">
        <v>1139</v>
      </c>
      <c r="E1519" s="66" t="s">
        <v>135</v>
      </c>
      <c r="F1519" s="66" t="s">
        <v>135</v>
      </c>
      <c r="G1519" s="72">
        <v>0</v>
      </c>
      <c r="H1519" s="72">
        <v>0</v>
      </c>
      <c r="I1519" s="66" t="s">
        <v>3</v>
      </c>
      <c r="J1519" s="66" t="s">
        <v>1597</v>
      </c>
      <c r="K1519" s="67" t="s">
        <v>4709</v>
      </c>
      <c r="L1519" s="68"/>
      <c r="M1519" s="64" t="s">
        <v>1816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331</v>
      </c>
      <c r="T1519" s="94" t="s">
        <v>2984</v>
      </c>
      <c r="U1519" s="72" t="s">
        <v>2489</v>
      </c>
      <c r="V1519" s="72" t="s">
        <v>2489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4278</v>
      </c>
      <c r="D1520" s="60" t="s">
        <v>7</v>
      </c>
      <c r="E1520" s="66" t="s">
        <v>136</v>
      </c>
      <c r="F1520" s="66" t="s">
        <v>136</v>
      </c>
      <c r="G1520" s="72">
        <v>0</v>
      </c>
      <c r="H1520" s="72">
        <v>32766</v>
      </c>
      <c r="I1520" s="66" t="s">
        <v>3</v>
      </c>
      <c r="J1520" s="66" t="s">
        <v>1597</v>
      </c>
      <c r="K1520" s="67" t="s">
        <v>4710</v>
      </c>
      <c r="L1520" s="68"/>
      <c r="M1520" s="64" t="s">
        <v>1818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332</v>
      </c>
      <c r="T1520" s="94" t="s">
        <v>2489</v>
      </c>
      <c r="U1520" s="72" t="s">
        <v>2489</v>
      </c>
      <c r="V1520" s="72" t="s">
        <v>2489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>//</v>
      </c>
      <c r="AC1520" s="113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5117</v>
      </c>
      <c r="D1521" s="60" t="s">
        <v>7</v>
      </c>
      <c r="E1521" s="66" t="s">
        <v>1313</v>
      </c>
      <c r="F1521" s="66" t="s">
        <v>1313</v>
      </c>
      <c r="G1521" s="72">
        <v>0</v>
      </c>
      <c r="H1521" s="72">
        <v>0</v>
      </c>
      <c r="I1521" s="66" t="s">
        <v>3</v>
      </c>
      <c r="J1521" s="66" t="s">
        <v>1597</v>
      </c>
      <c r="K1521" s="67" t="s">
        <v>4709</v>
      </c>
      <c r="L1521" s="68"/>
      <c r="M1521" s="64" t="s">
        <v>1821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333</v>
      </c>
      <c r="T1521" s="94" t="s">
        <v>2489</v>
      </c>
      <c r="U1521" s="72" t="s">
        <v>2489</v>
      </c>
      <c r="V1521" s="72" t="s">
        <v>2489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>//</v>
      </c>
      <c r="AC1521" s="113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5118</v>
      </c>
      <c r="D1522" s="60" t="s">
        <v>7</v>
      </c>
      <c r="E1522" s="66" t="s">
        <v>1314</v>
      </c>
      <c r="F1522" s="66" t="s">
        <v>1314</v>
      </c>
      <c r="G1522" s="72">
        <v>0</v>
      </c>
      <c r="H1522" s="72">
        <v>0</v>
      </c>
      <c r="I1522" s="66" t="s">
        <v>3</v>
      </c>
      <c r="J1522" s="66" t="s">
        <v>1597</v>
      </c>
      <c r="K1522" s="67" t="s">
        <v>4709</v>
      </c>
      <c r="L1522" s="68"/>
      <c r="M1522" s="64" t="s">
        <v>1822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334</v>
      </c>
      <c r="T1522" s="94" t="s">
        <v>2489</v>
      </c>
      <c r="U1522" s="72" t="s">
        <v>2489</v>
      </c>
      <c r="V1522" s="72" t="s">
        <v>2489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>//</v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4279</v>
      </c>
      <c r="D1523" s="60" t="s">
        <v>7</v>
      </c>
      <c r="E1523" s="66" t="s">
        <v>149</v>
      </c>
      <c r="F1523" s="66" t="s">
        <v>149</v>
      </c>
      <c r="G1523" s="72">
        <v>0</v>
      </c>
      <c r="H1523" s="72">
        <v>0</v>
      </c>
      <c r="I1523" s="66" t="s">
        <v>3</v>
      </c>
      <c r="J1523" s="66" t="s">
        <v>1597</v>
      </c>
      <c r="K1523" s="67" t="s">
        <v>4709</v>
      </c>
      <c r="L1523" s="68"/>
      <c r="M1523" s="64" t="s">
        <v>1833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335</v>
      </c>
      <c r="T1523" s="94" t="s">
        <v>2989</v>
      </c>
      <c r="U1523" s="72" t="s">
        <v>2489</v>
      </c>
      <c r="V1523" s="72" t="s">
        <v>2489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4455</v>
      </c>
      <c r="D1524" s="60" t="s">
        <v>7</v>
      </c>
      <c r="E1524" s="66" t="s">
        <v>1317</v>
      </c>
      <c r="F1524" s="66" t="s">
        <v>1317</v>
      </c>
      <c r="G1524" s="72">
        <v>0</v>
      </c>
      <c r="H1524" s="72">
        <v>0</v>
      </c>
      <c r="I1524" s="66" t="s">
        <v>3</v>
      </c>
      <c r="J1524" s="66" t="s">
        <v>1597</v>
      </c>
      <c r="K1524" s="67" t="s">
        <v>4709</v>
      </c>
      <c r="L1524" s="68"/>
      <c r="M1524" s="64" t="s">
        <v>1835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336</v>
      </c>
      <c r="T1524" s="94" t="s">
        <v>2489</v>
      </c>
      <c r="U1524" s="72" t="s">
        <v>2489</v>
      </c>
      <c r="V1524" s="72" t="s">
        <v>2489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>//</v>
      </c>
      <c r="AC1524" s="113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5057</v>
      </c>
      <c r="D1525" s="60" t="s">
        <v>7</v>
      </c>
      <c r="E1525" s="66" t="s">
        <v>1322</v>
      </c>
      <c r="F1525" s="66" t="s">
        <v>1322</v>
      </c>
      <c r="G1525" s="72">
        <v>0</v>
      </c>
      <c r="H1525" s="72">
        <v>0</v>
      </c>
      <c r="I1525" s="66" t="s">
        <v>3</v>
      </c>
      <c r="J1525" s="66" t="s">
        <v>1597</v>
      </c>
      <c r="K1525" s="67" t="s">
        <v>4709</v>
      </c>
      <c r="L1525" s="68"/>
      <c r="M1525" s="64" t="s">
        <v>1844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337</v>
      </c>
      <c r="T1525" s="94" t="s">
        <v>2489</v>
      </c>
      <c r="U1525" s="72" t="s">
        <v>2489</v>
      </c>
      <c r="V1525" s="72" t="s">
        <v>2489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>//</v>
      </c>
      <c r="AC1525" s="113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5023</v>
      </c>
      <c r="D1526" s="60" t="s">
        <v>7</v>
      </c>
      <c r="E1526" s="66" t="s">
        <v>1323</v>
      </c>
      <c r="F1526" s="66" t="s">
        <v>1323</v>
      </c>
      <c r="G1526" s="72">
        <v>0</v>
      </c>
      <c r="H1526" s="72">
        <v>0</v>
      </c>
      <c r="I1526" s="66" t="s">
        <v>3</v>
      </c>
      <c r="J1526" s="66" t="s">
        <v>1597</v>
      </c>
      <c r="K1526" s="67" t="s">
        <v>4709</v>
      </c>
      <c r="L1526" s="68"/>
      <c r="M1526" s="64" t="s">
        <v>1845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338</v>
      </c>
      <c r="T1526" s="94" t="s">
        <v>2489</v>
      </c>
      <c r="U1526" s="72" t="s">
        <v>2489</v>
      </c>
      <c r="V1526" s="72" t="s">
        <v>2489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5024</v>
      </c>
      <c r="D1527" s="60" t="s">
        <v>7</v>
      </c>
      <c r="E1527" s="66" t="s">
        <v>1324</v>
      </c>
      <c r="F1527" s="66" t="s">
        <v>1324</v>
      </c>
      <c r="G1527" s="72">
        <v>0</v>
      </c>
      <c r="H1527" s="72">
        <v>0</v>
      </c>
      <c r="I1527" s="66" t="s">
        <v>3</v>
      </c>
      <c r="J1527" s="66" t="s">
        <v>1597</v>
      </c>
      <c r="K1527" s="67" t="s">
        <v>4709</v>
      </c>
      <c r="L1527" s="68"/>
      <c r="M1527" s="64" t="s">
        <v>1846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339</v>
      </c>
      <c r="T1527" s="94" t="s">
        <v>2489</v>
      </c>
      <c r="U1527" s="72" t="s">
        <v>2489</v>
      </c>
      <c r="V1527" s="72" t="s">
        <v>2489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4455</v>
      </c>
      <c r="D1528" s="60" t="s">
        <v>7</v>
      </c>
      <c r="E1528" s="66" t="s">
        <v>154</v>
      </c>
      <c r="F1528" s="66" t="s">
        <v>154</v>
      </c>
      <c r="G1528" s="72">
        <v>0</v>
      </c>
      <c r="H1528" s="72">
        <v>0</v>
      </c>
      <c r="I1528" s="66" t="s">
        <v>3</v>
      </c>
      <c r="J1528" s="66" t="s">
        <v>1597</v>
      </c>
      <c r="K1528" s="67" t="s">
        <v>4709</v>
      </c>
      <c r="L1528" s="68"/>
      <c r="M1528" s="64" t="s">
        <v>1847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340</v>
      </c>
      <c r="T1528" s="94" t="s">
        <v>2489</v>
      </c>
      <c r="U1528" s="72" t="s">
        <v>2489</v>
      </c>
      <c r="V1528" s="72" t="s">
        <v>2489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>//</v>
      </c>
      <c r="AC1528" s="113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4455</v>
      </c>
      <c r="D1529" s="60" t="s">
        <v>7</v>
      </c>
      <c r="E1529" s="66" t="s">
        <v>155</v>
      </c>
      <c r="F1529" s="66" t="s">
        <v>155</v>
      </c>
      <c r="G1529" s="72">
        <v>0</v>
      </c>
      <c r="H1529" s="72">
        <v>0</v>
      </c>
      <c r="I1529" s="66" t="s">
        <v>3</v>
      </c>
      <c r="J1529" s="66" t="s">
        <v>1597</v>
      </c>
      <c r="K1529" s="67" t="s">
        <v>4709</v>
      </c>
      <c r="L1529" s="68"/>
      <c r="M1529" s="64" t="s">
        <v>1848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341</v>
      </c>
      <c r="T1529" s="94" t="s">
        <v>2489</v>
      </c>
      <c r="U1529" s="72" t="s">
        <v>2489</v>
      </c>
      <c r="V1529" s="72" t="s">
        <v>2489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>//</v>
      </c>
      <c r="AC1529" s="113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3" t="s">
        <v>5137</v>
      </c>
      <c r="D1530" s="60" t="s">
        <v>7</v>
      </c>
      <c r="E1530" s="66" t="s">
        <v>1326</v>
      </c>
      <c r="F1530" s="66" t="s">
        <v>1326</v>
      </c>
      <c r="G1530" s="72">
        <v>0</v>
      </c>
      <c r="H1530" s="72">
        <v>0</v>
      </c>
      <c r="I1530" s="66" t="s">
        <v>3</v>
      </c>
      <c r="J1530" s="66" t="s">
        <v>1597</v>
      </c>
      <c r="K1530" s="67" t="s">
        <v>4709</v>
      </c>
      <c r="L1530" s="68"/>
      <c r="M1530" s="64" t="s">
        <v>1850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342</v>
      </c>
      <c r="T1530" s="94" t="s">
        <v>2489</v>
      </c>
      <c r="U1530" s="72" t="s">
        <v>2489</v>
      </c>
      <c r="V1530" s="72" t="s">
        <v>2489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>//</v>
      </c>
      <c r="AC1530" s="113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4455</v>
      </c>
      <c r="D1531" s="60" t="s">
        <v>7</v>
      </c>
      <c r="E1531" s="66" t="s">
        <v>158</v>
      </c>
      <c r="F1531" s="66" t="s">
        <v>158</v>
      </c>
      <c r="G1531" s="72">
        <v>0</v>
      </c>
      <c r="H1531" s="72">
        <v>0</v>
      </c>
      <c r="I1531" s="66" t="s">
        <v>3</v>
      </c>
      <c r="J1531" s="66" t="s">
        <v>1597</v>
      </c>
      <c r="K1531" s="67" t="s">
        <v>4709</v>
      </c>
      <c r="L1531" s="68"/>
      <c r="M1531" s="64" t="s">
        <v>1851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343</v>
      </c>
      <c r="T1531" s="94" t="s">
        <v>2489</v>
      </c>
      <c r="U1531" s="72" t="s">
        <v>2489</v>
      </c>
      <c r="V1531" s="72" t="s">
        <v>2489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>//</v>
      </c>
      <c r="AC1531" s="113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4455</v>
      </c>
      <c r="D1532" s="60" t="s">
        <v>7</v>
      </c>
      <c r="E1532" s="66" t="s">
        <v>159</v>
      </c>
      <c r="F1532" s="66" t="s">
        <v>159</v>
      </c>
      <c r="G1532" s="72">
        <v>0</v>
      </c>
      <c r="H1532" s="72">
        <v>0</v>
      </c>
      <c r="I1532" s="66" t="s">
        <v>3</v>
      </c>
      <c r="J1532" s="66" t="s">
        <v>1597</v>
      </c>
      <c r="K1532" s="67" t="s">
        <v>4709</v>
      </c>
      <c r="L1532" s="68"/>
      <c r="M1532" s="64" t="s">
        <v>1852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344</v>
      </c>
      <c r="T1532" s="94" t="s">
        <v>2489</v>
      </c>
      <c r="U1532" s="72" t="s">
        <v>2489</v>
      </c>
      <c r="V1532" s="72" t="s">
        <v>2489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>//</v>
      </c>
      <c r="AC1532" s="113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4997</v>
      </c>
      <c r="D1533" s="60" t="s">
        <v>7</v>
      </c>
      <c r="E1533" s="66" t="s">
        <v>1327</v>
      </c>
      <c r="F1533" s="66" t="s">
        <v>1327</v>
      </c>
      <c r="G1533" s="72">
        <v>0</v>
      </c>
      <c r="H1533" s="72">
        <v>0</v>
      </c>
      <c r="I1533" s="66" t="s">
        <v>3</v>
      </c>
      <c r="J1533" s="66" t="s">
        <v>1597</v>
      </c>
      <c r="K1533" s="67" t="s">
        <v>4709</v>
      </c>
      <c r="L1533" s="68"/>
      <c r="M1533" s="64" t="s">
        <v>4779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345</v>
      </c>
      <c r="T1533" s="94" t="s">
        <v>2489</v>
      </c>
      <c r="U1533" s="72" t="s">
        <v>2489</v>
      </c>
      <c r="V1533" s="72" t="s">
        <v>2489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>//</v>
      </c>
      <c r="AC1533" s="113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4998</v>
      </c>
      <c r="D1534" s="60" t="s">
        <v>7</v>
      </c>
      <c r="E1534" s="66" t="s">
        <v>1328</v>
      </c>
      <c r="F1534" s="66" t="s">
        <v>1328</v>
      </c>
      <c r="G1534" s="72">
        <v>0</v>
      </c>
      <c r="H1534" s="72">
        <v>0</v>
      </c>
      <c r="I1534" s="66" t="s">
        <v>3</v>
      </c>
      <c r="J1534" s="66" t="s">
        <v>1597</v>
      </c>
      <c r="K1534" s="67" t="s">
        <v>4709</v>
      </c>
      <c r="L1534" s="68"/>
      <c r="M1534" s="64" t="s">
        <v>1855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346</v>
      </c>
      <c r="T1534" s="94" t="s">
        <v>2489</v>
      </c>
      <c r="U1534" s="72" t="s">
        <v>2489</v>
      </c>
      <c r="V1534" s="72" t="s">
        <v>2489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4455</v>
      </c>
      <c r="D1535" s="60" t="s">
        <v>7</v>
      </c>
      <c r="E1535" s="66" t="s">
        <v>1329</v>
      </c>
      <c r="F1535" s="66" t="s">
        <v>1329</v>
      </c>
      <c r="G1535" s="72">
        <v>0</v>
      </c>
      <c r="H1535" s="72">
        <v>0</v>
      </c>
      <c r="I1535" s="66" t="s">
        <v>3</v>
      </c>
      <c r="J1535" s="66" t="s">
        <v>1597</v>
      </c>
      <c r="K1535" s="67" t="s">
        <v>4709</v>
      </c>
      <c r="L1535" s="68"/>
      <c r="M1535" s="151" t="s">
        <v>1858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347</v>
      </c>
      <c r="T1535" s="94" t="s">
        <v>2489</v>
      </c>
      <c r="U1535" s="72" t="s">
        <v>2489</v>
      </c>
      <c r="V1535" s="72" t="s">
        <v>2489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>//</v>
      </c>
      <c r="AC1535" s="113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4455</v>
      </c>
      <c r="D1536" s="60" t="s">
        <v>7</v>
      </c>
      <c r="E1536" s="66" t="s">
        <v>166</v>
      </c>
      <c r="F1536" s="66" t="s">
        <v>166</v>
      </c>
      <c r="G1536" s="72">
        <v>0</v>
      </c>
      <c r="H1536" s="72">
        <v>0</v>
      </c>
      <c r="I1536" s="66" t="s">
        <v>3</v>
      </c>
      <c r="J1536" s="66" t="s">
        <v>1597</v>
      </c>
      <c r="K1536" s="67" t="s">
        <v>4709</v>
      </c>
      <c r="L1536" s="68"/>
      <c r="M1536" s="64" t="s">
        <v>1859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348</v>
      </c>
      <c r="T1536" s="94" t="s">
        <v>2489</v>
      </c>
      <c r="U1536" s="72" t="s">
        <v>2489</v>
      </c>
      <c r="V1536" s="72" t="s">
        <v>2489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>//</v>
      </c>
      <c r="AC1536" s="113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4455</v>
      </c>
      <c r="D1537" s="60" t="s">
        <v>7</v>
      </c>
      <c r="E1537" s="66" t="s">
        <v>167</v>
      </c>
      <c r="F1537" s="66" t="s">
        <v>167</v>
      </c>
      <c r="G1537" s="72">
        <v>0</v>
      </c>
      <c r="H1537" s="72">
        <v>0</v>
      </c>
      <c r="I1537" s="66" t="s">
        <v>3</v>
      </c>
      <c r="J1537" s="66" t="s">
        <v>1597</v>
      </c>
      <c r="K1537" s="67" t="s">
        <v>4709</v>
      </c>
      <c r="L1537" s="68"/>
      <c r="M1537" s="64" t="s">
        <v>1860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349</v>
      </c>
      <c r="T1537" s="94" t="s">
        <v>2489</v>
      </c>
      <c r="U1537" s="72" t="s">
        <v>2489</v>
      </c>
      <c r="V1537" s="72" t="s">
        <v>2489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>//</v>
      </c>
      <c r="AC1537" s="113" t="str">
        <f t="shared" si="453"/>
        <v>KEYX</v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4135</v>
      </c>
      <c r="D1538" s="132" t="s">
        <v>7</v>
      </c>
      <c r="E1538" s="133" t="s">
        <v>336</v>
      </c>
      <c r="F1538" s="133" t="s">
        <v>336</v>
      </c>
      <c r="G1538" s="137">
        <v>0</v>
      </c>
      <c r="H1538" s="137">
        <v>0</v>
      </c>
      <c r="I1538" s="133" t="s">
        <v>3</v>
      </c>
      <c r="J1538" s="66" t="s">
        <v>1597</v>
      </c>
      <c r="K1538" s="135" t="s">
        <v>4709</v>
      </c>
      <c r="M1538" s="18" t="s">
        <v>2101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350</v>
      </c>
      <c r="T1538" s="130" t="s">
        <v>2984</v>
      </c>
      <c r="U1538" s="134" t="s">
        <v>2489</v>
      </c>
      <c r="V1538" s="134" t="s">
        <v>2489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4455</v>
      </c>
      <c r="D1539" s="60" t="s">
        <v>7</v>
      </c>
      <c r="E1539" s="66" t="s">
        <v>1330</v>
      </c>
      <c r="F1539" s="66" t="s">
        <v>1330</v>
      </c>
      <c r="G1539" s="72">
        <v>0</v>
      </c>
      <c r="H1539" s="72">
        <v>0</v>
      </c>
      <c r="I1539" s="66" t="s">
        <v>3</v>
      </c>
      <c r="J1539" s="66" t="s">
        <v>1597</v>
      </c>
      <c r="K1539" s="67" t="s">
        <v>4709</v>
      </c>
      <c r="L1539" s="68"/>
      <c r="M1539" s="64" t="s">
        <v>1868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351</v>
      </c>
      <c r="T1539" s="94" t="s">
        <v>2489</v>
      </c>
      <c r="U1539" s="72" t="s">
        <v>2489</v>
      </c>
      <c r="V1539" s="72" t="s">
        <v>2489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>//</v>
      </c>
      <c r="AC1539" s="113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4280</v>
      </c>
      <c r="D1540" s="60" t="s">
        <v>3268</v>
      </c>
      <c r="E1540" s="66" t="s">
        <v>1331</v>
      </c>
      <c r="F1540" s="66" t="s">
        <v>1331</v>
      </c>
      <c r="G1540" s="72">
        <v>0</v>
      </c>
      <c r="H1540" s="72">
        <v>0</v>
      </c>
      <c r="I1540" s="66" t="s">
        <v>3</v>
      </c>
      <c r="J1540" s="66" t="s">
        <v>1597</v>
      </c>
      <c r="K1540" s="67" t="s">
        <v>4709</v>
      </c>
      <c r="L1540" s="68"/>
      <c r="M1540" s="64" t="s">
        <v>1869</v>
      </c>
      <c r="N1540" s="13"/>
      <c r="O1540"/>
      <c r="P1540" t="str">
        <f t="shared" si="452"/>
        <v/>
      </c>
      <c r="Q1540" t="str">
        <f>IF(ISNA(VLOOKUP(AC1540,#REF!,1)),"//","")</f>
        <v/>
      </c>
      <c r="R1540"/>
      <c r="S1540" s="43">
        <f t="shared" si="426"/>
        <v>352</v>
      </c>
      <c r="T1540" s="94" t="s">
        <v>3009</v>
      </c>
      <c r="U1540" s="72" t="s">
        <v>2489</v>
      </c>
      <c r="V1540" s="72" t="s">
        <v>2489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4455</v>
      </c>
      <c r="D1541" s="71" t="s">
        <v>7</v>
      </c>
      <c r="E1541" s="66" t="s">
        <v>178</v>
      </c>
      <c r="F1541" s="66" t="s">
        <v>178</v>
      </c>
      <c r="G1541" s="72">
        <v>0</v>
      </c>
      <c r="H1541" s="72">
        <v>0</v>
      </c>
      <c r="I1541" s="66" t="s">
        <v>3</v>
      </c>
      <c r="J1541" s="66" t="s">
        <v>1597</v>
      </c>
      <c r="K1541" s="67" t="s">
        <v>4709</v>
      </c>
      <c r="L1541" s="60"/>
      <c r="M1541" s="64" t="s">
        <v>1872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353</v>
      </c>
      <c r="T1541" s="94" t="s">
        <v>2489</v>
      </c>
      <c r="U1541" s="72" t="s">
        <v>2489</v>
      </c>
      <c r="V1541" s="72" t="s">
        <v>2489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>//</v>
      </c>
      <c r="AC1541" s="113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4999</v>
      </c>
      <c r="D1542" s="60" t="s">
        <v>7</v>
      </c>
      <c r="E1542" s="66" t="s">
        <v>1334</v>
      </c>
      <c r="F1542" s="66" t="s">
        <v>1334</v>
      </c>
      <c r="G1542" s="72">
        <v>0</v>
      </c>
      <c r="H1542" s="72">
        <v>0</v>
      </c>
      <c r="I1542" s="66" t="s">
        <v>3</v>
      </c>
      <c r="J1542" s="66" t="s">
        <v>1597</v>
      </c>
      <c r="K1542" s="67" t="s">
        <v>4709</v>
      </c>
      <c r="L1542" s="68"/>
      <c r="M1542" s="64" t="s">
        <v>1875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354</v>
      </c>
      <c r="T1542" s="94" t="s">
        <v>2489</v>
      </c>
      <c r="U1542" s="72" t="s">
        <v>2489</v>
      </c>
      <c r="V1542" s="72" t="s">
        <v>2489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>//</v>
      </c>
      <c r="AC1542" s="113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5119</v>
      </c>
      <c r="D1543" s="60" t="s">
        <v>7</v>
      </c>
      <c r="E1543" s="66" t="s">
        <v>186</v>
      </c>
      <c r="F1543" s="66" t="s">
        <v>186</v>
      </c>
      <c r="G1543" s="72">
        <v>0</v>
      </c>
      <c r="H1543" s="72">
        <v>0</v>
      </c>
      <c r="I1543" s="66" t="s">
        <v>3</v>
      </c>
      <c r="J1543" s="66" t="s">
        <v>1597</v>
      </c>
      <c r="K1543" s="67" t="s">
        <v>4709</v>
      </c>
      <c r="L1543" s="68"/>
      <c r="M1543" s="64" t="s">
        <v>4780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355</v>
      </c>
      <c r="T1543" s="94" t="s">
        <v>2985</v>
      </c>
      <c r="U1543" s="72" t="s">
        <v>2489</v>
      </c>
      <c r="V1543" s="72" t="s">
        <v>2489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>//</v>
      </c>
      <c r="AC1543" s="113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5120</v>
      </c>
      <c r="D1544" s="60" t="s">
        <v>7</v>
      </c>
      <c r="E1544" s="66" t="s">
        <v>1339</v>
      </c>
      <c r="F1544" s="66" t="s">
        <v>1339</v>
      </c>
      <c r="G1544" s="72">
        <v>0</v>
      </c>
      <c r="H1544" s="72">
        <v>0</v>
      </c>
      <c r="I1544" s="66" t="s">
        <v>3</v>
      </c>
      <c r="J1544" s="66" t="s">
        <v>1597</v>
      </c>
      <c r="K1544" s="67" t="s">
        <v>4709</v>
      </c>
      <c r="L1544" s="68"/>
      <c r="M1544" s="64" t="s">
        <v>4781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356</v>
      </c>
      <c r="T1544" s="94" t="s">
        <v>2489</v>
      </c>
      <c r="U1544" s="72" t="s">
        <v>2489</v>
      </c>
      <c r="V1544" s="72" t="s">
        <v>2489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>//</v>
      </c>
      <c r="AC1544" s="113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4281</v>
      </c>
      <c r="D1545" s="60" t="s">
        <v>7</v>
      </c>
      <c r="E1545" s="66" t="s">
        <v>1340</v>
      </c>
      <c r="F1545" s="66" t="s">
        <v>1341</v>
      </c>
      <c r="G1545" s="72">
        <v>0</v>
      </c>
      <c r="H1545" s="72">
        <v>0</v>
      </c>
      <c r="I1545" s="66" t="s">
        <v>3</v>
      </c>
      <c r="J1545" s="66" t="s">
        <v>1597</v>
      </c>
      <c r="K1545" s="67" t="s">
        <v>4709</v>
      </c>
      <c r="L1545" s="68"/>
      <c r="M1545" s="64" t="s">
        <v>1885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357</v>
      </c>
      <c r="T1545" s="94" t="s">
        <v>2985</v>
      </c>
      <c r="U1545" s="72" t="s">
        <v>2489</v>
      </c>
      <c r="V1545" s="72" t="s">
        <v>2489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4282</v>
      </c>
      <c r="D1546" s="60" t="s">
        <v>7</v>
      </c>
      <c r="E1546" s="66" t="s">
        <v>1342</v>
      </c>
      <c r="F1546" s="66" t="s">
        <v>187</v>
      </c>
      <c r="G1546" s="72">
        <v>0</v>
      </c>
      <c r="H1546" s="72">
        <v>0</v>
      </c>
      <c r="I1546" s="66" t="s">
        <v>3</v>
      </c>
      <c r="J1546" s="66" t="s">
        <v>1597</v>
      </c>
      <c r="K1546" s="67" t="s">
        <v>4709</v>
      </c>
      <c r="L1546" s="68"/>
      <c r="M1546" s="64" t="s">
        <v>1886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358</v>
      </c>
      <c r="T1546" s="94" t="s">
        <v>2985</v>
      </c>
      <c r="U1546" s="72" t="s">
        <v>2489</v>
      </c>
      <c r="V1546" s="72" t="s">
        <v>2489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4283</v>
      </c>
      <c r="D1547" s="60" t="s">
        <v>2832</v>
      </c>
      <c r="E1547" s="66" t="s">
        <v>188</v>
      </c>
      <c r="F1547" s="66" t="s">
        <v>188</v>
      </c>
      <c r="G1547" s="72">
        <v>0</v>
      </c>
      <c r="H1547" s="72">
        <v>0</v>
      </c>
      <c r="I1547" s="66" t="s">
        <v>3</v>
      </c>
      <c r="J1547" s="66" t="s">
        <v>1597</v>
      </c>
      <c r="K1547" s="67" t="s">
        <v>4710</v>
      </c>
      <c r="L1547" s="68"/>
      <c r="M1547" s="64" t="s">
        <v>1887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359</v>
      </c>
      <c r="T1547" s="94" t="s">
        <v>2489</v>
      </c>
      <c r="U1547" s="72" t="s">
        <v>2489</v>
      </c>
      <c r="V1547" s="72" t="s">
        <v>2489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>//</v>
      </c>
      <c r="AC1547" s="113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4283</v>
      </c>
      <c r="D1548" s="60" t="s">
        <v>2833</v>
      </c>
      <c r="E1548" s="66" t="s">
        <v>1343</v>
      </c>
      <c r="F1548" s="66" t="s">
        <v>1343</v>
      </c>
      <c r="G1548" s="72">
        <v>0</v>
      </c>
      <c r="H1548" s="72">
        <v>0</v>
      </c>
      <c r="I1548" s="66" t="s">
        <v>3</v>
      </c>
      <c r="J1548" s="66" t="s">
        <v>1597</v>
      </c>
      <c r="K1548" s="67" t="s">
        <v>4709</v>
      </c>
      <c r="L1548" s="68"/>
      <c r="M1548" s="64" t="s">
        <v>1888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360</v>
      </c>
      <c r="T1548" s="94" t="s">
        <v>2489</v>
      </c>
      <c r="U1548" s="72" t="s">
        <v>2489</v>
      </c>
      <c r="V1548" s="72" t="s">
        <v>2489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>//</v>
      </c>
      <c r="AC1548" s="113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4283</v>
      </c>
      <c r="D1549" s="60" t="s">
        <v>2834</v>
      </c>
      <c r="E1549" s="66" t="s">
        <v>1344</v>
      </c>
      <c r="F1549" s="66" t="s">
        <v>1344</v>
      </c>
      <c r="G1549" s="72">
        <v>0</v>
      </c>
      <c r="H1549" s="72">
        <v>0</v>
      </c>
      <c r="I1549" s="66" t="s">
        <v>3</v>
      </c>
      <c r="J1549" s="66" t="s">
        <v>1597</v>
      </c>
      <c r="K1549" s="67" t="s">
        <v>4709</v>
      </c>
      <c r="L1549" s="68"/>
      <c r="M1549" s="64" t="s">
        <v>1889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361</v>
      </c>
      <c r="T1549" s="94" t="s">
        <v>2489</v>
      </c>
      <c r="U1549" s="72" t="s">
        <v>2489</v>
      </c>
      <c r="V1549" s="72" t="s">
        <v>2489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>//</v>
      </c>
      <c r="AC1549" s="113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4283</v>
      </c>
      <c r="D1550" s="60" t="s">
        <v>2835</v>
      </c>
      <c r="E1550" s="66" t="s">
        <v>189</v>
      </c>
      <c r="F1550" s="66" t="s">
        <v>189</v>
      </c>
      <c r="G1550" s="72">
        <v>0</v>
      </c>
      <c r="H1550" s="72">
        <v>0</v>
      </c>
      <c r="I1550" s="66" t="s">
        <v>3</v>
      </c>
      <c r="J1550" s="66" t="s">
        <v>1597</v>
      </c>
      <c r="K1550" s="67" t="s">
        <v>4709</v>
      </c>
      <c r="L1550" s="68"/>
      <c r="M1550" s="64" t="s">
        <v>1890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362</v>
      </c>
      <c r="T1550" s="94" t="s">
        <v>2489</v>
      </c>
      <c r="U1550" s="72" t="s">
        <v>2489</v>
      </c>
      <c r="V1550" s="72" t="s">
        <v>2489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>//</v>
      </c>
      <c r="AC1550" s="113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4283</v>
      </c>
      <c r="D1551" s="60" t="s">
        <v>2836</v>
      </c>
      <c r="E1551" s="66" t="s">
        <v>190</v>
      </c>
      <c r="F1551" s="66" t="s">
        <v>190</v>
      </c>
      <c r="G1551" s="72">
        <v>0</v>
      </c>
      <c r="H1551" s="72">
        <v>0</v>
      </c>
      <c r="I1551" s="66" t="s">
        <v>3</v>
      </c>
      <c r="J1551" s="66" t="s">
        <v>1597</v>
      </c>
      <c r="K1551" s="67" t="s">
        <v>4709</v>
      </c>
      <c r="L1551" s="68"/>
      <c r="M1551" s="64" t="s">
        <v>1891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363</v>
      </c>
      <c r="T1551" s="94" t="s">
        <v>2489</v>
      </c>
      <c r="U1551" s="72" t="s">
        <v>2489</v>
      </c>
      <c r="V1551" s="72" t="s">
        <v>2489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>//</v>
      </c>
      <c r="AC1551" s="113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4457</v>
      </c>
      <c r="D1552" s="60" t="s">
        <v>12</v>
      </c>
      <c r="E1552" s="66" t="s">
        <v>191</v>
      </c>
      <c r="F1552" s="66" t="s">
        <v>191</v>
      </c>
      <c r="G1552" s="72">
        <v>0</v>
      </c>
      <c r="H1552" s="72">
        <v>99</v>
      </c>
      <c r="I1552" s="66" t="s">
        <v>3</v>
      </c>
      <c r="J1552" s="66" t="s">
        <v>1597</v>
      </c>
      <c r="K1552" s="67" t="s">
        <v>4709</v>
      </c>
      <c r="L1552" s="68"/>
      <c r="M1552" s="64" t="s">
        <v>1892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364</v>
      </c>
      <c r="T1552" s="94" t="s">
        <v>2489</v>
      </c>
      <c r="U1552" s="72" t="s">
        <v>2489</v>
      </c>
      <c r="V1552" s="72" t="s">
        <v>2489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>//</v>
      </c>
      <c r="AC1552" s="113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4284</v>
      </c>
      <c r="D1553" s="60" t="s">
        <v>7</v>
      </c>
      <c r="E1553" s="66" t="s">
        <v>1345</v>
      </c>
      <c r="F1553" s="66" t="s">
        <v>1345</v>
      </c>
      <c r="G1553" s="72">
        <v>0</v>
      </c>
      <c r="H1553" s="72">
        <v>0</v>
      </c>
      <c r="I1553" s="66" t="s">
        <v>3</v>
      </c>
      <c r="J1553" s="66" t="s">
        <v>1597</v>
      </c>
      <c r="K1553" s="67" t="s">
        <v>4709</v>
      </c>
      <c r="L1553" s="68"/>
      <c r="M1553" s="64" t="s">
        <v>1893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365</v>
      </c>
      <c r="T1553" s="94" t="s">
        <v>2489</v>
      </c>
      <c r="U1553" s="72" t="s">
        <v>2489</v>
      </c>
      <c r="V1553" s="72" t="s">
        <v>2489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4455</v>
      </c>
      <c r="D1554" s="60" t="s">
        <v>7</v>
      </c>
      <c r="E1554" s="66" t="s">
        <v>199</v>
      </c>
      <c r="F1554" s="66" t="s">
        <v>199</v>
      </c>
      <c r="G1554" s="72">
        <v>0</v>
      </c>
      <c r="H1554" s="72">
        <v>0</v>
      </c>
      <c r="I1554" s="66" t="s">
        <v>3</v>
      </c>
      <c r="J1554" s="66" t="s">
        <v>1597</v>
      </c>
      <c r="K1554" s="67" t="s">
        <v>4709</v>
      </c>
      <c r="L1554" s="68"/>
      <c r="M1554" s="64" t="s">
        <v>1906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366</v>
      </c>
      <c r="T1554" s="94" t="s">
        <v>2489</v>
      </c>
      <c r="U1554" s="72" t="s">
        <v>2489</v>
      </c>
      <c r="V1554" s="72" t="s">
        <v>2489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>//</v>
      </c>
      <c r="AC1554" s="113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4285</v>
      </c>
      <c r="D1555" s="60" t="s">
        <v>7</v>
      </c>
      <c r="E1555" s="66" t="s">
        <v>200</v>
      </c>
      <c r="F1555" s="66" t="s">
        <v>200</v>
      </c>
      <c r="G1555" s="72">
        <v>0</v>
      </c>
      <c r="H1555" s="72">
        <v>0</v>
      </c>
      <c r="I1555" s="66" t="s">
        <v>3</v>
      </c>
      <c r="J1555" s="66" t="s">
        <v>1597</v>
      </c>
      <c r="K1555" s="67" t="s">
        <v>4709</v>
      </c>
      <c r="L1555" s="68"/>
      <c r="M1555" s="64" t="s">
        <v>1907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367</v>
      </c>
      <c r="T1555" s="94" t="s">
        <v>2489</v>
      </c>
      <c r="U1555" s="72" t="s">
        <v>2489</v>
      </c>
      <c r="V1555" s="72" t="s">
        <v>2489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4455</v>
      </c>
      <c r="D1556" s="115" t="s">
        <v>7</v>
      </c>
      <c r="E1556" s="149" t="s">
        <v>1358</v>
      </c>
      <c r="F1556" s="116" t="s">
        <v>1358</v>
      </c>
      <c r="G1556" s="124">
        <v>0</v>
      </c>
      <c r="H1556" s="124">
        <v>0</v>
      </c>
      <c r="I1556" s="117" t="s">
        <v>3</v>
      </c>
      <c r="J1556" s="66" t="s">
        <v>1597</v>
      </c>
      <c r="K1556" s="67" t="s">
        <v>4709</v>
      </c>
      <c r="M1556" s="150" t="s">
        <v>5110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368</v>
      </c>
      <c r="T1556" s="113" t="s">
        <v>2489</v>
      </c>
      <c r="U1556" s="120" t="s">
        <v>2489</v>
      </c>
      <c r="V1556" s="120" t="s">
        <v>2489</v>
      </c>
      <c r="W1556" s="121" t="str">
        <f t="shared" si="465"/>
        <v>"MAT_X"</v>
      </c>
      <c r="X1556" s="122" t="str">
        <f t="shared" si="466"/>
        <v>MAT_X</v>
      </c>
      <c r="Y1556" s="123">
        <f t="shared" si="467"/>
        <v>1518</v>
      </c>
      <c r="Z1556" s="17" t="str">
        <f t="shared" si="468"/>
        <v>ITM_MATX</v>
      </c>
      <c r="AA1556" s="177" t="str">
        <f>IF(ISNA(VLOOKUP(AC1556,Sheet2!J:J,1,0)),"//","")</f>
        <v>//</v>
      </c>
      <c r="AC1556" s="113" t="str">
        <f t="shared" si="453"/>
        <v>MAT_X</v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4286</v>
      </c>
      <c r="D1557" s="60" t="s">
        <v>7</v>
      </c>
      <c r="E1557" s="66" t="s">
        <v>203</v>
      </c>
      <c r="F1557" s="66" t="s">
        <v>203</v>
      </c>
      <c r="G1557" s="72">
        <v>0</v>
      </c>
      <c r="H1557" s="72">
        <v>0</v>
      </c>
      <c r="I1557" s="66" t="s">
        <v>3</v>
      </c>
      <c r="J1557" s="66" t="s">
        <v>1597</v>
      </c>
      <c r="K1557" s="67" t="s">
        <v>4709</v>
      </c>
      <c r="L1557" s="68"/>
      <c r="M1557" s="64" t="s">
        <v>1915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369</v>
      </c>
      <c r="T1557" s="94" t="s">
        <v>3014</v>
      </c>
      <c r="U1557" s="72" t="s">
        <v>2489</v>
      </c>
      <c r="V1557" s="72" t="s">
        <v>2489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4455</v>
      </c>
      <c r="D1558" s="60" t="s">
        <v>7</v>
      </c>
      <c r="E1558" s="66" t="s">
        <v>204</v>
      </c>
      <c r="F1558" s="66" t="s">
        <v>204</v>
      </c>
      <c r="G1558" s="72">
        <v>0</v>
      </c>
      <c r="H1558" s="72">
        <v>0</v>
      </c>
      <c r="I1558" s="66" t="s">
        <v>3</v>
      </c>
      <c r="J1558" s="66" t="s">
        <v>1597</v>
      </c>
      <c r="K1558" s="67" t="s">
        <v>4709</v>
      </c>
      <c r="L1558" s="68"/>
      <c r="M1558" s="64" t="s">
        <v>1916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370</v>
      </c>
      <c r="T1558" s="94" t="s">
        <v>2489</v>
      </c>
      <c r="U1558" s="72" t="s">
        <v>2489</v>
      </c>
      <c r="V1558" s="72" t="s">
        <v>2489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>//</v>
      </c>
      <c r="AC1558" s="113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5000</v>
      </c>
      <c r="D1559" s="60" t="s">
        <v>7</v>
      </c>
      <c r="E1559" s="66" t="s">
        <v>1363</v>
      </c>
      <c r="F1559" s="66" t="s">
        <v>1363</v>
      </c>
      <c r="G1559" s="72">
        <v>0</v>
      </c>
      <c r="H1559" s="72">
        <v>0</v>
      </c>
      <c r="I1559" s="66" t="s">
        <v>3</v>
      </c>
      <c r="J1559" s="66" t="s">
        <v>1597</v>
      </c>
      <c r="K1559" s="67" t="s">
        <v>4709</v>
      </c>
      <c r="L1559" s="68"/>
      <c r="M1559" s="64" t="s">
        <v>1925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371</v>
      </c>
      <c r="T1559" s="94" t="s">
        <v>2489</v>
      </c>
      <c r="U1559" s="72" t="s">
        <v>2489</v>
      </c>
      <c r="V1559" s="72" t="s">
        <v>2489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4455</v>
      </c>
      <c r="D1560" s="60" t="s">
        <v>7</v>
      </c>
      <c r="E1560" s="66" t="s">
        <v>1364</v>
      </c>
      <c r="F1560" s="66" t="s">
        <v>1364</v>
      </c>
      <c r="G1560" s="72">
        <v>0</v>
      </c>
      <c r="H1560" s="72">
        <v>0</v>
      </c>
      <c r="I1560" s="66" t="s">
        <v>3</v>
      </c>
      <c r="J1560" s="66" t="s">
        <v>1597</v>
      </c>
      <c r="K1560" s="67" t="s">
        <v>4709</v>
      </c>
      <c r="L1560" s="68"/>
      <c r="M1560" s="64" t="s">
        <v>1929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372</v>
      </c>
      <c r="T1560" s="94" t="s">
        <v>2489</v>
      </c>
      <c r="U1560" s="72" t="s">
        <v>2489</v>
      </c>
      <c r="V1560" s="72" t="s">
        <v>2489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>//</v>
      </c>
      <c r="AC1560" s="113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4263</v>
      </c>
      <c r="D1561" s="60" t="s">
        <v>1144</v>
      </c>
      <c r="E1561" s="66" t="s">
        <v>216</v>
      </c>
      <c r="F1561" s="66" t="s">
        <v>216</v>
      </c>
      <c r="G1561" s="72">
        <v>0</v>
      </c>
      <c r="H1561" s="72">
        <v>0</v>
      </c>
      <c r="I1561" s="66" t="s">
        <v>3</v>
      </c>
      <c r="J1561" s="66" t="s">
        <v>1597</v>
      </c>
      <c r="K1561" s="67" t="s">
        <v>4709</v>
      </c>
      <c r="L1561" s="68"/>
      <c r="M1561" s="64" t="s">
        <v>1932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373</v>
      </c>
      <c r="T1561" s="94" t="s">
        <v>2489</v>
      </c>
      <c r="U1561" s="72" t="s">
        <v>2919</v>
      </c>
      <c r="V1561" s="72" t="s">
        <v>2489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4455</v>
      </c>
      <c r="D1562" s="60" t="s">
        <v>7</v>
      </c>
      <c r="E1562" s="66" t="s">
        <v>217</v>
      </c>
      <c r="F1562" s="66" t="s">
        <v>217</v>
      </c>
      <c r="G1562" s="72">
        <v>0</v>
      </c>
      <c r="H1562" s="72">
        <v>0</v>
      </c>
      <c r="I1562" s="66" t="s">
        <v>3</v>
      </c>
      <c r="J1562" s="66" t="s">
        <v>1597</v>
      </c>
      <c r="K1562" s="67" t="s">
        <v>4709</v>
      </c>
      <c r="L1562" s="68"/>
      <c r="M1562" s="64" t="s">
        <v>1933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374</v>
      </c>
      <c r="T1562" s="94" t="s">
        <v>2489</v>
      </c>
      <c r="U1562" s="72" t="s">
        <v>2489</v>
      </c>
      <c r="V1562" s="72" t="s">
        <v>2489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>//</v>
      </c>
      <c r="AC1562" s="113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4455</v>
      </c>
      <c r="D1563" s="60" t="s">
        <v>7</v>
      </c>
      <c r="E1563" s="66" t="s">
        <v>1365</v>
      </c>
      <c r="F1563" s="66" t="s">
        <v>221</v>
      </c>
      <c r="G1563" s="72">
        <v>0</v>
      </c>
      <c r="H1563" s="72">
        <v>0</v>
      </c>
      <c r="I1563" s="66" t="s">
        <v>3</v>
      </c>
      <c r="J1563" s="66" t="s">
        <v>1597</v>
      </c>
      <c r="K1563" s="67" t="s">
        <v>4709</v>
      </c>
      <c r="L1563" s="68"/>
      <c r="M1563" s="64" t="s">
        <v>1937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375</v>
      </c>
      <c r="T1563" s="94" t="s">
        <v>2489</v>
      </c>
      <c r="U1563" s="72" t="s">
        <v>2489</v>
      </c>
      <c r="V1563" s="72" t="s">
        <v>2489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>//</v>
      </c>
      <c r="AC1563" s="113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4455</v>
      </c>
      <c r="D1564" s="60" t="s">
        <v>7</v>
      </c>
      <c r="E1564" s="66" t="s">
        <v>1366</v>
      </c>
      <c r="F1564" s="66" t="s">
        <v>1367</v>
      </c>
      <c r="G1564" s="72">
        <v>0</v>
      </c>
      <c r="H1564" s="72">
        <v>0</v>
      </c>
      <c r="I1564" s="66" t="s">
        <v>3</v>
      </c>
      <c r="J1564" s="66" t="s">
        <v>1597</v>
      </c>
      <c r="K1564" s="67" t="s">
        <v>4709</v>
      </c>
      <c r="L1564" s="68"/>
      <c r="M1564" s="64" t="s">
        <v>1938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376</v>
      </c>
      <c r="T1564" s="94" t="s">
        <v>2489</v>
      </c>
      <c r="U1564" s="72" t="s">
        <v>2489</v>
      </c>
      <c r="V1564" s="72" t="s">
        <v>2489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>//</v>
      </c>
      <c r="AC1564" s="113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4455</v>
      </c>
      <c r="D1565" s="60" t="s">
        <v>7</v>
      </c>
      <c r="E1565" s="66" t="s">
        <v>1368</v>
      </c>
      <c r="F1565" s="66" t="s">
        <v>222</v>
      </c>
      <c r="G1565" s="72">
        <v>0</v>
      </c>
      <c r="H1565" s="72">
        <v>0</v>
      </c>
      <c r="I1565" s="66" t="s">
        <v>3</v>
      </c>
      <c r="J1565" s="66" t="s">
        <v>1597</v>
      </c>
      <c r="K1565" s="67" t="s">
        <v>4709</v>
      </c>
      <c r="L1565" s="68"/>
      <c r="M1565" s="64" t="s">
        <v>1939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377</v>
      </c>
      <c r="T1565" s="94" t="s">
        <v>2489</v>
      </c>
      <c r="U1565" s="72" t="s">
        <v>2489</v>
      </c>
      <c r="V1565" s="72" t="s">
        <v>2489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>//</v>
      </c>
      <c r="AC1565" s="113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4268</v>
      </c>
      <c r="D1566" s="60" t="s">
        <v>1940</v>
      </c>
      <c r="E1566" s="66" t="s">
        <v>223</v>
      </c>
      <c r="F1566" s="66" t="s">
        <v>223</v>
      </c>
      <c r="G1566" s="72">
        <v>0</v>
      </c>
      <c r="H1566" s="72">
        <v>0</v>
      </c>
      <c r="I1566" s="66" t="s">
        <v>3</v>
      </c>
      <c r="J1566" s="66" t="s">
        <v>1597</v>
      </c>
      <c r="K1566" s="67" t="s">
        <v>4709</v>
      </c>
      <c r="L1566" s="68"/>
      <c r="M1566" s="64" t="s">
        <v>1940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378</v>
      </c>
      <c r="T1566" s="94" t="s">
        <v>2489</v>
      </c>
      <c r="U1566" s="72" t="s">
        <v>2489</v>
      </c>
      <c r="V1566" s="72" t="s">
        <v>2489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>//</v>
      </c>
      <c r="AC1566" s="113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4455</v>
      </c>
      <c r="D1567" s="60" t="s">
        <v>7</v>
      </c>
      <c r="E1567" s="66" t="s">
        <v>1369</v>
      </c>
      <c r="F1567" s="66" t="s">
        <v>92</v>
      </c>
      <c r="G1567" s="72">
        <v>0</v>
      </c>
      <c r="H1567" s="72">
        <v>0</v>
      </c>
      <c r="I1567" s="66" t="s">
        <v>3</v>
      </c>
      <c r="J1567" s="66" t="s">
        <v>1597</v>
      </c>
      <c r="K1567" s="67" t="s">
        <v>4709</v>
      </c>
      <c r="L1567" s="68"/>
      <c r="M1567" s="64" t="s">
        <v>1941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379</v>
      </c>
      <c r="T1567" s="94" t="s">
        <v>2489</v>
      </c>
      <c r="U1567" s="72" t="s">
        <v>2489</v>
      </c>
      <c r="V1567" s="72" t="s">
        <v>2489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>//</v>
      </c>
      <c r="AC1567" s="113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4455</v>
      </c>
      <c r="D1568" s="60" t="s">
        <v>7</v>
      </c>
      <c r="E1568" s="66" t="s">
        <v>1370</v>
      </c>
      <c r="F1568" s="66" t="s">
        <v>224</v>
      </c>
      <c r="G1568" s="72">
        <v>0</v>
      </c>
      <c r="H1568" s="72">
        <v>0</v>
      </c>
      <c r="I1568" s="66" t="s">
        <v>3</v>
      </c>
      <c r="J1568" s="66" t="s">
        <v>1597</v>
      </c>
      <c r="K1568" s="67" t="s">
        <v>4709</v>
      </c>
      <c r="L1568" s="68"/>
      <c r="M1568" s="64" t="s">
        <v>2856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380</v>
      </c>
      <c r="T1568" s="94" t="s">
        <v>2489</v>
      </c>
      <c r="U1568" s="72" t="s">
        <v>2489</v>
      </c>
      <c r="V1568" s="72" t="s">
        <v>2489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>//</v>
      </c>
      <c r="AC1568" s="113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4455</v>
      </c>
      <c r="D1569" s="60" t="s">
        <v>7</v>
      </c>
      <c r="E1569" s="66" t="s">
        <v>1372</v>
      </c>
      <c r="F1569" s="66" t="s">
        <v>1373</v>
      </c>
      <c r="G1569" s="72">
        <v>0</v>
      </c>
      <c r="H1569" s="72">
        <v>0</v>
      </c>
      <c r="I1569" s="66" t="s">
        <v>3</v>
      </c>
      <c r="J1569" s="66" t="s">
        <v>1597</v>
      </c>
      <c r="K1569" s="67" t="s">
        <v>4709</v>
      </c>
      <c r="L1569" s="68"/>
      <c r="M1569" s="64" t="s">
        <v>1942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381</v>
      </c>
      <c r="T1569" s="94" t="s">
        <v>2489</v>
      </c>
      <c r="U1569" s="72" t="s">
        <v>2489</v>
      </c>
      <c r="V1569" s="72" t="s">
        <v>2489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>//</v>
      </c>
      <c r="AC1569" s="113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4455</v>
      </c>
      <c r="D1570" s="60" t="s">
        <v>7</v>
      </c>
      <c r="E1570" s="66" t="s">
        <v>1374</v>
      </c>
      <c r="F1570" s="66" t="s">
        <v>225</v>
      </c>
      <c r="G1570" s="72">
        <v>0</v>
      </c>
      <c r="H1570" s="72">
        <v>0</v>
      </c>
      <c r="I1570" s="66" t="s">
        <v>3</v>
      </c>
      <c r="J1570" s="66" t="s">
        <v>1597</v>
      </c>
      <c r="K1570" s="67" t="s">
        <v>4709</v>
      </c>
      <c r="L1570" s="68"/>
      <c r="M1570" s="64" t="s">
        <v>1943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382</v>
      </c>
      <c r="T1570" s="94" t="s">
        <v>2489</v>
      </c>
      <c r="U1570" s="72" t="s">
        <v>2489</v>
      </c>
      <c r="V1570" s="72" t="s">
        <v>2489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>//</v>
      </c>
      <c r="AC1570" s="113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4455</v>
      </c>
      <c r="D1571" s="60" t="s">
        <v>7</v>
      </c>
      <c r="E1571" s="66" t="s">
        <v>1375</v>
      </c>
      <c r="F1571" s="66" t="s">
        <v>226</v>
      </c>
      <c r="G1571" s="72">
        <v>0</v>
      </c>
      <c r="H1571" s="72">
        <v>0</v>
      </c>
      <c r="I1571" s="66" t="s">
        <v>3</v>
      </c>
      <c r="J1571" s="66" t="s">
        <v>1597</v>
      </c>
      <c r="K1571" s="67" t="s">
        <v>4709</v>
      </c>
      <c r="L1571" s="68"/>
      <c r="M1571" s="64" t="s">
        <v>1944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383</v>
      </c>
      <c r="T1571" s="94" t="s">
        <v>2489</v>
      </c>
      <c r="U1571" s="72" t="s">
        <v>2489</v>
      </c>
      <c r="V1571" s="72" t="s">
        <v>2489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>//</v>
      </c>
      <c r="AC1571" s="113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4455</v>
      </c>
      <c r="D1572" s="60" t="s">
        <v>7</v>
      </c>
      <c r="E1572" s="66" t="s">
        <v>1376</v>
      </c>
      <c r="F1572" s="66" t="s">
        <v>227</v>
      </c>
      <c r="G1572" s="72">
        <v>0</v>
      </c>
      <c r="H1572" s="72">
        <v>0</v>
      </c>
      <c r="I1572" s="66" t="s">
        <v>3</v>
      </c>
      <c r="J1572" s="66" t="s">
        <v>1597</v>
      </c>
      <c r="K1572" s="67" t="s">
        <v>4709</v>
      </c>
      <c r="L1572" s="68"/>
      <c r="M1572" s="64" t="s">
        <v>1945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384</v>
      </c>
      <c r="T1572" s="94" t="s">
        <v>2489</v>
      </c>
      <c r="U1572" s="72" t="s">
        <v>2489</v>
      </c>
      <c r="V1572" s="72" t="s">
        <v>2489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>//</v>
      </c>
      <c r="AC1572" s="113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4455</v>
      </c>
      <c r="D1573" s="60" t="s">
        <v>7</v>
      </c>
      <c r="E1573" s="66" t="s">
        <v>228</v>
      </c>
      <c r="F1573" s="66" t="s">
        <v>228</v>
      </c>
      <c r="G1573" s="72">
        <v>0</v>
      </c>
      <c r="H1573" s="72">
        <v>0</v>
      </c>
      <c r="I1573" s="66" t="s">
        <v>3</v>
      </c>
      <c r="J1573" s="66" t="s">
        <v>1597</v>
      </c>
      <c r="K1573" s="67" t="s">
        <v>4709</v>
      </c>
      <c r="L1573" s="68"/>
      <c r="M1573" s="64" t="s">
        <v>1946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385</v>
      </c>
      <c r="T1573" s="94" t="s">
        <v>2489</v>
      </c>
      <c r="U1573" s="72" t="s">
        <v>2489</v>
      </c>
      <c r="V1573" s="72" t="s">
        <v>2489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>//</v>
      </c>
      <c r="AC1573" s="113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4455</v>
      </c>
      <c r="D1574" s="60" t="s">
        <v>7</v>
      </c>
      <c r="E1574" s="66" t="s">
        <v>1377</v>
      </c>
      <c r="F1574" s="66" t="s">
        <v>93</v>
      </c>
      <c r="G1574" s="72">
        <v>0</v>
      </c>
      <c r="H1574" s="72">
        <v>0</v>
      </c>
      <c r="I1574" s="66" t="s">
        <v>3</v>
      </c>
      <c r="J1574" s="66" t="s">
        <v>1597</v>
      </c>
      <c r="K1574" s="67" t="s">
        <v>4709</v>
      </c>
      <c r="L1574" s="68"/>
      <c r="M1574" s="64" t="s">
        <v>1947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386</v>
      </c>
      <c r="T1574" s="94" t="s">
        <v>2489</v>
      </c>
      <c r="U1574" s="72" t="s">
        <v>2489</v>
      </c>
      <c r="V1574" s="72" t="s">
        <v>2489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>//</v>
      </c>
      <c r="AC1574" s="113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4455</v>
      </c>
      <c r="D1575" s="60" t="s">
        <v>7</v>
      </c>
      <c r="E1575" s="66" t="s">
        <v>1378</v>
      </c>
      <c r="F1575" s="66" t="s">
        <v>1379</v>
      </c>
      <c r="G1575" s="72">
        <v>0</v>
      </c>
      <c r="H1575" s="72">
        <v>0</v>
      </c>
      <c r="I1575" s="66" t="s">
        <v>3</v>
      </c>
      <c r="J1575" s="66" t="s">
        <v>1597</v>
      </c>
      <c r="K1575" s="67" t="s">
        <v>4709</v>
      </c>
      <c r="L1575" s="68"/>
      <c r="M1575" s="64" t="s">
        <v>1948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387</v>
      </c>
      <c r="T1575" s="94" t="s">
        <v>2489</v>
      </c>
      <c r="U1575" s="72" t="s">
        <v>2489</v>
      </c>
      <c r="V1575" s="72" t="s">
        <v>2489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>//</v>
      </c>
      <c r="AC1575" s="113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4455</v>
      </c>
      <c r="D1576" s="60" t="s">
        <v>7</v>
      </c>
      <c r="E1576" s="66" t="s">
        <v>1380</v>
      </c>
      <c r="F1576" s="66" t="s">
        <v>1381</v>
      </c>
      <c r="G1576" s="72">
        <v>0</v>
      </c>
      <c r="H1576" s="72">
        <v>0</v>
      </c>
      <c r="I1576" s="66" t="s">
        <v>3</v>
      </c>
      <c r="J1576" s="66" t="s">
        <v>1597</v>
      </c>
      <c r="K1576" s="67" t="s">
        <v>4709</v>
      </c>
      <c r="L1576" s="68"/>
      <c r="M1576" s="64" t="s">
        <v>1949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388</v>
      </c>
      <c r="T1576" s="94" t="s">
        <v>2489</v>
      </c>
      <c r="U1576" s="72" t="s">
        <v>2489</v>
      </c>
      <c r="V1576" s="72" t="s">
        <v>2489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>//</v>
      </c>
      <c r="AC1576" s="113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4455</v>
      </c>
      <c r="D1577" s="60" t="s">
        <v>7</v>
      </c>
      <c r="E1577" s="66" t="s">
        <v>1382</v>
      </c>
      <c r="F1577" s="66" t="s">
        <v>1383</v>
      </c>
      <c r="G1577" s="72">
        <v>0</v>
      </c>
      <c r="H1577" s="72">
        <v>0</v>
      </c>
      <c r="I1577" s="66" t="s">
        <v>3</v>
      </c>
      <c r="J1577" s="66" t="s">
        <v>1597</v>
      </c>
      <c r="K1577" s="67" t="s">
        <v>4709</v>
      </c>
      <c r="L1577" s="68"/>
      <c r="M1577" s="64" t="s">
        <v>2858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389</v>
      </c>
      <c r="T1577" s="94" t="s">
        <v>2489</v>
      </c>
      <c r="U1577" s="72" t="s">
        <v>2489</v>
      </c>
      <c r="V1577" s="72" t="s">
        <v>2489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>//</v>
      </c>
      <c r="AC1577" s="113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4171</v>
      </c>
      <c r="D1578" s="60" t="s">
        <v>7</v>
      </c>
      <c r="E1578" s="66" t="s">
        <v>3235</v>
      </c>
      <c r="F1578" s="66" t="s">
        <v>3235</v>
      </c>
      <c r="G1578" s="65">
        <v>0</v>
      </c>
      <c r="H1578" s="65">
        <v>0</v>
      </c>
      <c r="I1578" s="66" t="s">
        <v>3</v>
      </c>
      <c r="J1578" s="66" t="s">
        <v>1597</v>
      </c>
      <c r="K1578" s="67" t="s">
        <v>4709</v>
      </c>
      <c r="L1578" s="68"/>
      <c r="M1578" s="64" t="s">
        <v>3236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390</v>
      </c>
      <c r="T1578" s="94" t="s">
        <v>2984</v>
      </c>
      <c r="U1578" s="72" t="s">
        <v>2489</v>
      </c>
      <c r="V1578" s="72" t="s">
        <v>2489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69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4455</v>
      </c>
      <c r="D1579" s="60" t="s">
        <v>7</v>
      </c>
      <c r="E1579" s="66" t="s">
        <v>1384</v>
      </c>
      <c r="F1579" s="66" t="s">
        <v>231</v>
      </c>
      <c r="G1579" s="72">
        <v>0</v>
      </c>
      <c r="H1579" s="72">
        <v>0</v>
      </c>
      <c r="I1579" s="66" t="s">
        <v>3</v>
      </c>
      <c r="J1579" s="66" t="s">
        <v>1597</v>
      </c>
      <c r="K1579" s="67" t="s">
        <v>4709</v>
      </c>
      <c r="L1579" s="68"/>
      <c r="M1579" s="64" t="s">
        <v>1951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391</v>
      </c>
      <c r="T1579" s="94" t="s">
        <v>2489</v>
      </c>
      <c r="U1579" s="72" t="s">
        <v>2489</v>
      </c>
      <c r="V1579" s="72" t="s">
        <v>2489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>//</v>
      </c>
      <c r="AC1579" s="113" t="str">
        <f t="shared" si="453"/>
        <v>M.WRAP</v>
      </c>
      <c r="AD1579" t="b">
        <f t="shared" si="469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4287</v>
      </c>
      <c r="D1580" s="60" t="s">
        <v>7</v>
      </c>
      <c r="E1580" s="66" t="s">
        <v>1389</v>
      </c>
      <c r="F1580" s="66" t="s">
        <v>1389</v>
      </c>
      <c r="G1580" s="72">
        <v>0</v>
      </c>
      <c r="H1580" s="72">
        <v>0</v>
      </c>
      <c r="I1580" s="66" t="s">
        <v>3</v>
      </c>
      <c r="J1580" s="66" t="s">
        <v>1597</v>
      </c>
      <c r="K1580" s="67" t="s">
        <v>4709</v>
      </c>
      <c r="L1580" s="68"/>
      <c r="M1580" s="64" t="s">
        <v>1972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392</v>
      </c>
      <c r="T1580" s="94" t="s">
        <v>2489</v>
      </c>
      <c r="U1580" s="72" t="s">
        <v>2489</v>
      </c>
      <c r="V1580" s="72" t="s">
        <v>2489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>//</v>
      </c>
      <c r="AC1580" s="113" t="str">
        <f t="shared" si="453"/>
        <v>NOP</v>
      </c>
      <c r="AD1580" t="b">
        <f t="shared" si="469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4288</v>
      </c>
      <c r="D1581" s="60" t="s">
        <v>7</v>
      </c>
      <c r="E1581" s="66" t="s">
        <v>1396</v>
      </c>
      <c r="F1581" s="66" t="s">
        <v>1396</v>
      </c>
      <c r="G1581" s="72">
        <v>0</v>
      </c>
      <c r="H1581" s="72">
        <v>0</v>
      </c>
      <c r="I1581" s="66" t="s">
        <v>3</v>
      </c>
      <c r="J1581" s="66" t="s">
        <v>1597</v>
      </c>
      <c r="K1581" s="67" t="s">
        <v>4709</v>
      </c>
      <c r="L1581" s="68"/>
      <c r="M1581" s="64" t="s">
        <v>1983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393</v>
      </c>
      <c r="T1581" s="94" t="s">
        <v>2489</v>
      </c>
      <c r="U1581" s="72" t="s">
        <v>2489</v>
      </c>
      <c r="V1581" s="72" t="s">
        <v>2489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>//</v>
      </c>
      <c r="AC1581" s="113" t="str">
        <f t="shared" si="453"/>
        <v>OFF</v>
      </c>
      <c r="AD1581" t="b">
        <f t="shared" si="469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4098</v>
      </c>
      <c r="D1582" s="132" t="s">
        <v>7</v>
      </c>
      <c r="E1582" s="133" t="s">
        <v>1269</v>
      </c>
      <c r="F1582" s="133" t="s">
        <v>1269</v>
      </c>
      <c r="G1582" s="137">
        <v>0</v>
      </c>
      <c r="H1582" s="137">
        <v>0</v>
      </c>
      <c r="I1582" s="133" t="s">
        <v>3</v>
      </c>
      <c r="J1582" s="66" t="s">
        <v>1597</v>
      </c>
      <c r="K1582" s="135" t="s">
        <v>4709</v>
      </c>
      <c r="M1582" s="18" t="s">
        <v>1724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394</v>
      </c>
      <c r="T1582" s="143" t="s">
        <v>3009</v>
      </c>
      <c r="U1582" s="134" t="s">
        <v>2489</v>
      </c>
      <c r="V1582" s="134" t="s">
        <v>2489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69"/>
        <v>1</v>
      </c>
    </row>
    <row r="1583" spans="1:30" s="136" customFormat="1">
      <c r="A1583" s="130">
        <f t="shared" si="462"/>
        <v>1583</v>
      </c>
      <c r="B1583" s="131">
        <f t="shared" ref="B1583" si="470">IF(AND(MID(C1583,2,1)&lt;&gt;"/",MID(C1583,1,1)="/"),INT(B1582)+1,B1582+0.01)</f>
        <v>1545</v>
      </c>
      <c r="C1583" s="132" t="s">
        <v>4109</v>
      </c>
      <c r="D1583" s="132" t="s">
        <v>7</v>
      </c>
      <c r="E1583" s="133" t="s">
        <v>1465</v>
      </c>
      <c r="F1583" s="133" t="s">
        <v>288</v>
      </c>
      <c r="G1583" s="137">
        <v>0</v>
      </c>
      <c r="H1583" s="137">
        <v>0</v>
      </c>
      <c r="I1583" s="133" t="s">
        <v>3</v>
      </c>
      <c r="J1583" s="66" t="s">
        <v>1597</v>
      </c>
      <c r="K1583" s="135" t="s">
        <v>4709</v>
      </c>
      <c r="M1583" s="18" t="s">
        <v>2125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1">IF(X1583&lt;&gt;"",S1582+1,S1582)</f>
        <v>394</v>
      </c>
      <c r="T1583" s="130" t="s">
        <v>3009</v>
      </c>
      <c r="U1583" s="134" t="s">
        <v>2912</v>
      </c>
      <c r="V1583" s="134" t="s">
        <v>2489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69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4455</v>
      </c>
      <c r="D1584" s="60" t="s">
        <v>7</v>
      </c>
      <c r="E1584" s="66" t="s">
        <v>261</v>
      </c>
      <c r="F1584" s="66" t="s">
        <v>261</v>
      </c>
      <c r="G1584" s="72">
        <v>0</v>
      </c>
      <c r="H1584" s="72">
        <v>0</v>
      </c>
      <c r="I1584" s="66" t="s">
        <v>3</v>
      </c>
      <c r="J1584" s="66" t="s">
        <v>1597</v>
      </c>
      <c r="K1584" s="67" t="s">
        <v>4709</v>
      </c>
      <c r="L1584" s="68"/>
      <c r="M1584" s="64" t="s">
        <v>1996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395</v>
      </c>
      <c r="T1584" s="94" t="s">
        <v>2489</v>
      </c>
      <c r="U1584" s="72" t="s">
        <v>2489</v>
      </c>
      <c r="V1584" s="72" t="s">
        <v>2489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>//</v>
      </c>
      <c r="AC1584" s="113" t="str">
        <f t="shared" si="453"/>
        <v>PGMINT</v>
      </c>
      <c r="AD1584" t="b">
        <f t="shared" si="469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4455</v>
      </c>
      <c r="D1585" s="60" t="s">
        <v>7</v>
      </c>
      <c r="E1585" s="66" t="s">
        <v>262</v>
      </c>
      <c r="F1585" s="66" t="s">
        <v>262</v>
      </c>
      <c r="G1585" s="72">
        <v>0</v>
      </c>
      <c r="H1585" s="72">
        <v>0</v>
      </c>
      <c r="I1585" s="66" t="s">
        <v>3</v>
      </c>
      <c r="J1585" s="66" t="s">
        <v>1597</v>
      </c>
      <c r="K1585" s="67" t="s">
        <v>4709</v>
      </c>
      <c r="L1585" s="68"/>
      <c r="M1585" s="64" t="s">
        <v>1997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396</v>
      </c>
      <c r="T1585" s="94" t="s">
        <v>2489</v>
      </c>
      <c r="U1585" s="72" t="s">
        <v>2489</v>
      </c>
      <c r="V1585" s="72" t="s">
        <v>2489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>//</v>
      </c>
      <c r="AC1585" s="113" t="str">
        <f t="shared" si="453"/>
        <v>PGMSLV</v>
      </c>
      <c r="AD1585" t="b">
        <f t="shared" si="469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4455</v>
      </c>
      <c r="D1586" s="60" t="s">
        <v>7</v>
      </c>
      <c r="E1586" s="66" t="s">
        <v>1403</v>
      </c>
      <c r="F1586" s="66" t="s">
        <v>1403</v>
      </c>
      <c r="G1586" s="72">
        <v>0</v>
      </c>
      <c r="H1586" s="72">
        <v>0</v>
      </c>
      <c r="I1586" s="66" t="s">
        <v>3</v>
      </c>
      <c r="J1586" s="66" t="s">
        <v>1597</v>
      </c>
      <c r="K1586" s="67" t="s">
        <v>4709</v>
      </c>
      <c r="L1586" s="68"/>
      <c r="M1586" s="64" t="s">
        <v>1998</v>
      </c>
      <c r="N1586" s="13"/>
      <c r="O1586"/>
      <c r="P1586" t="str">
        <f t="shared" ref="P1586:P1649" si="472">IF(E1586=F1586,"","NOT EQUAL")</f>
        <v/>
      </c>
      <c r="Q1586" t="str">
        <f>IF(ISNA(VLOOKUP(AC1586,#REF!,1)),"//","")</f>
        <v/>
      </c>
      <c r="R1586"/>
      <c r="S1586" s="43">
        <f t="shared" si="464"/>
        <v>397</v>
      </c>
      <c r="T1586" s="94" t="s">
        <v>2489</v>
      </c>
      <c r="U1586" s="72" t="s">
        <v>2489</v>
      </c>
      <c r="V1586" s="72" t="s">
        <v>2489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>//</v>
      </c>
      <c r="AC1586" s="113" t="str">
        <f t="shared" ref="AC1586:AC1649" si="47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9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4290</v>
      </c>
      <c r="D1587" s="60" t="s">
        <v>3268</v>
      </c>
      <c r="E1587" s="66" t="s">
        <v>263</v>
      </c>
      <c r="F1587" s="66" t="s">
        <v>263</v>
      </c>
      <c r="G1587" s="72">
        <v>0</v>
      </c>
      <c r="H1587" s="72">
        <v>0</v>
      </c>
      <c r="I1587" s="66" t="s">
        <v>3</v>
      </c>
      <c r="J1587" s="66" t="s">
        <v>1597</v>
      </c>
      <c r="K1587" s="67" t="s">
        <v>4709</v>
      </c>
      <c r="L1587" s="68"/>
      <c r="M1587" s="64" t="s">
        <v>1999</v>
      </c>
      <c r="N1587" s="13"/>
      <c r="O1587"/>
      <c r="P1587" t="str">
        <f t="shared" si="472"/>
        <v/>
      </c>
      <c r="Q1587" t="str">
        <f>IF(ISNA(VLOOKUP(AC1587,#REF!,1)),"//","")</f>
        <v/>
      </c>
      <c r="R1587"/>
      <c r="S1587" s="43">
        <f t="shared" si="464"/>
        <v>398</v>
      </c>
      <c r="T1587" s="94" t="s">
        <v>3012</v>
      </c>
      <c r="U1587" s="72" t="s">
        <v>2919</v>
      </c>
      <c r="V1587" s="72" t="s">
        <v>2489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3"/>
        <v>PLOT</v>
      </c>
      <c r="AD1587" t="b">
        <f t="shared" si="469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5121</v>
      </c>
      <c r="D1588" s="60" t="s">
        <v>7</v>
      </c>
      <c r="E1588" s="66" t="s">
        <v>1405</v>
      </c>
      <c r="F1588" s="66" t="s">
        <v>1405</v>
      </c>
      <c r="G1588" s="72">
        <v>0</v>
      </c>
      <c r="H1588" s="72">
        <v>0</v>
      </c>
      <c r="I1588" s="66" t="s">
        <v>3</v>
      </c>
      <c r="J1588" s="66" t="s">
        <v>1597</v>
      </c>
      <c r="K1588" s="67" t="s">
        <v>4709</v>
      </c>
      <c r="L1588" s="68"/>
      <c r="M1588" s="64" t="s">
        <v>4782</v>
      </c>
      <c r="N1588" s="13"/>
      <c r="O1588"/>
      <c r="P1588" t="str">
        <f t="shared" si="472"/>
        <v/>
      </c>
      <c r="Q1588" t="str">
        <f>IF(ISNA(VLOOKUP(AC1588,#REF!,1)),"//","")</f>
        <v/>
      </c>
      <c r="R1588"/>
      <c r="S1588" s="43">
        <f t="shared" si="464"/>
        <v>399</v>
      </c>
      <c r="T1588" s="94" t="s">
        <v>2489</v>
      </c>
      <c r="U1588" s="72" t="s">
        <v>2489</v>
      </c>
      <c r="V1588" s="72" t="s">
        <v>2489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>//</v>
      </c>
      <c r="AC1588" s="113" t="str">
        <f t="shared" si="473"/>
        <v>PN</v>
      </c>
      <c r="AD1588" t="b">
        <f t="shared" si="469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4455</v>
      </c>
      <c r="D1589" s="60" t="s">
        <v>7</v>
      </c>
      <c r="E1589" s="66" t="s">
        <v>1406</v>
      </c>
      <c r="F1589" s="66" t="s">
        <v>1406</v>
      </c>
      <c r="G1589" s="72">
        <v>0</v>
      </c>
      <c r="H1589" s="72">
        <v>0</v>
      </c>
      <c r="I1589" s="66" t="s">
        <v>3</v>
      </c>
      <c r="J1589" s="66" t="s">
        <v>1597</v>
      </c>
      <c r="K1589" s="67" t="s">
        <v>4709</v>
      </c>
      <c r="L1589" s="68"/>
      <c r="M1589" s="64" t="s">
        <v>2000</v>
      </c>
      <c r="N1589" s="13"/>
      <c r="O1589"/>
      <c r="P1589" t="str">
        <f t="shared" si="472"/>
        <v/>
      </c>
      <c r="Q1589" t="str">
        <f>IF(ISNA(VLOOKUP(AC1589,#REF!,1)),"//","")</f>
        <v/>
      </c>
      <c r="R1589"/>
      <c r="S1589" s="43">
        <f t="shared" si="464"/>
        <v>400</v>
      </c>
      <c r="T1589" s="94" t="s">
        <v>2489</v>
      </c>
      <c r="U1589" s="72" t="s">
        <v>2489</v>
      </c>
      <c r="V1589" s="72" t="s">
        <v>2489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>//</v>
      </c>
      <c r="AC1589" s="113" t="str">
        <f t="shared" si="473"/>
        <v>POINT</v>
      </c>
      <c r="AD1589" t="b">
        <f t="shared" si="469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4283</v>
      </c>
      <c r="D1590" s="60" t="s">
        <v>2902</v>
      </c>
      <c r="E1590" s="66" t="s">
        <v>2903</v>
      </c>
      <c r="F1590" s="66" t="s">
        <v>2903</v>
      </c>
      <c r="G1590" s="72">
        <v>0</v>
      </c>
      <c r="H1590" s="72">
        <v>0</v>
      </c>
      <c r="I1590" s="66" t="s">
        <v>3</v>
      </c>
      <c r="J1590" s="66" t="s">
        <v>1597</v>
      </c>
      <c r="K1590" s="67" t="s">
        <v>4709</v>
      </c>
      <c r="L1590" s="68"/>
      <c r="M1590" s="64" t="s">
        <v>2904</v>
      </c>
      <c r="N1590" s="13"/>
      <c r="O1590"/>
      <c r="P1590" t="str">
        <f t="shared" si="472"/>
        <v/>
      </c>
      <c r="Q1590" t="str">
        <f>IF(ISNA(VLOOKUP(AC1590,#REF!,1)),"//","")</f>
        <v/>
      </c>
      <c r="R1590"/>
      <c r="S1590" s="43">
        <f t="shared" si="464"/>
        <v>401</v>
      </c>
      <c r="T1590" s="94" t="s">
        <v>2489</v>
      </c>
      <c r="U1590" s="72" t="s">
        <v>2489</v>
      </c>
      <c r="V1590" s="72" t="s">
        <v>2489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>//</v>
      </c>
      <c r="AC1590" s="113" t="str">
        <f t="shared" si="473"/>
        <v>LOADV</v>
      </c>
      <c r="AD1590" t="b">
        <f t="shared" si="469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4455</v>
      </c>
      <c r="D1591" s="60" t="s">
        <v>7</v>
      </c>
      <c r="E1591" s="169" t="s">
        <v>1409</v>
      </c>
      <c r="F1591" s="169" t="s">
        <v>1409</v>
      </c>
      <c r="G1591" s="170">
        <v>0</v>
      </c>
      <c r="H1591" s="170">
        <v>0</v>
      </c>
      <c r="I1591" s="66" t="s">
        <v>3</v>
      </c>
      <c r="J1591" s="66" t="s">
        <v>1597</v>
      </c>
      <c r="K1591" s="67" t="s">
        <v>4709</v>
      </c>
      <c r="L1591" s="68"/>
      <c r="M1591" s="64" t="s">
        <v>2007</v>
      </c>
      <c r="N1591" s="20"/>
      <c r="O1591"/>
      <c r="P1591" t="str">
        <f t="shared" si="472"/>
        <v/>
      </c>
      <c r="Q1591" t="str">
        <f>IF(ISNA(VLOOKUP(AC1591,#REF!,1)),"//","")</f>
        <v/>
      </c>
      <c r="R1591"/>
      <c r="S1591" s="43">
        <f t="shared" si="464"/>
        <v>402</v>
      </c>
      <c r="T1591" s="94" t="s">
        <v>2489</v>
      </c>
      <c r="U1591" s="72" t="s">
        <v>2489</v>
      </c>
      <c r="V1591" s="72" t="s">
        <v>2489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>//</v>
      </c>
      <c r="AC1591" s="113" t="str">
        <f t="shared" si="473"/>
        <v>POPLR</v>
      </c>
      <c r="AD1591" t="b">
        <f t="shared" si="469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4455</v>
      </c>
      <c r="D1592" s="60" t="s">
        <v>7</v>
      </c>
      <c r="E1592" s="168" t="s">
        <v>269</v>
      </c>
      <c r="F1592" s="168" t="s">
        <v>269</v>
      </c>
      <c r="G1592" s="151">
        <v>0</v>
      </c>
      <c r="H1592" s="151">
        <v>0</v>
      </c>
      <c r="I1592" s="66" t="s">
        <v>3</v>
      </c>
      <c r="J1592" s="66" t="s">
        <v>1597</v>
      </c>
      <c r="K1592" s="67" t="s">
        <v>4709</v>
      </c>
      <c r="L1592" s="68"/>
      <c r="M1592" s="64" t="s">
        <v>2010</v>
      </c>
      <c r="N1592" s="13"/>
      <c r="O1592"/>
      <c r="P1592" t="str">
        <f t="shared" si="472"/>
        <v/>
      </c>
      <c r="Q1592" t="str">
        <f>IF(ISNA(VLOOKUP(AC1592,#REF!,1)),"//","")</f>
        <v/>
      </c>
      <c r="R1592"/>
      <c r="S1592" s="43">
        <f t="shared" si="464"/>
        <v>403</v>
      </c>
      <c r="T1592" s="94" t="s">
        <v>2489</v>
      </c>
      <c r="U1592" s="72" t="s">
        <v>2489</v>
      </c>
      <c r="V1592" s="72" t="s">
        <v>2489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>//</v>
      </c>
      <c r="AC1592" s="113" t="str">
        <f t="shared" si="473"/>
        <v>PRCL</v>
      </c>
      <c r="AD1592" t="b">
        <f t="shared" si="469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4455</v>
      </c>
      <c r="D1593" s="60" t="s">
        <v>7</v>
      </c>
      <c r="E1593" s="168" t="s">
        <v>273</v>
      </c>
      <c r="F1593" s="168" t="s">
        <v>273</v>
      </c>
      <c r="G1593" s="151">
        <v>0</v>
      </c>
      <c r="H1593" s="151">
        <v>0</v>
      </c>
      <c r="I1593" s="66" t="s">
        <v>3</v>
      </c>
      <c r="J1593" s="66" t="s">
        <v>1597</v>
      </c>
      <c r="K1593" s="67" t="s">
        <v>4709</v>
      </c>
      <c r="L1593" s="68"/>
      <c r="M1593" s="64" t="s">
        <v>2015</v>
      </c>
      <c r="N1593" s="13"/>
      <c r="O1593"/>
      <c r="P1593" t="str">
        <f t="shared" si="472"/>
        <v/>
      </c>
      <c r="Q1593" t="str">
        <f>IF(ISNA(VLOOKUP(AC1593,#REF!,1)),"//","")</f>
        <v/>
      </c>
      <c r="R1593"/>
      <c r="S1593" s="43">
        <f t="shared" si="464"/>
        <v>404</v>
      </c>
      <c r="T1593" s="94" t="s">
        <v>2489</v>
      </c>
      <c r="U1593" s="72" t="s">
        <v>2489</v>
      </c>
      <c r="V1593" s="72" t="s">
        <v>2489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>//</v>
      </c>
      <c r="AC1593" s="113" t="str">
        <f t="shared" si="473"/>
        <v>PSTO</v>
      </c>
      <c r="AD1593" t="b">
        <f t="shared" si="469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4455</v>
      </c>
      <c r="D1594" s="60" t="s">
        <v>7</v>
      </c>
      <c r="E1594" s="66" t="s">
        <v>274</v>
      </c>
      <c r="F1594" s="66" t="s">
        <v>274</v>
      </c>
      <c r="G1594" s="72">
        <v>0</v>
      </c>
      <c r="H1594" s="72">
        <v>0</v>
      </c>
      <c r="I1594" s="66" t="s">
        <v>3</v>
      </c>
      <c r="J1594" s="66" t="s">
        <v>1597</v>
      </c>
      <c r="K1594" s="67" t="s">
        <v>4709</v>
      </c>
      <c r="L1594" s="68"/>
      <c r="M1594" s="64" t="s">
        <v>2016</v>
      </c>
      <c r="N1594" s="13"/>
      <c r="O1594"/>
      <c r="P1594" t="str">
        <f t="shared" si="472"/>
        <v/>
      </c>
      <c r="Q1594" t="str">
        <f>IF(ISNA(VLOOKUP(AC1594,#REF!,1)),"//","")</f>
        <v/>
      </c>
      <c r="R1594"/>
      <c r="S1594" s="43">
        <f t="shared" si="464"/>
        <v>405</v>
      </c>
      <c r="T1594" s="94" t="s">
        <v>2489</v>
      </c>
      <c r="U1594" s="72" t="s">
        <v>2489</v>
      </c>
      <c r="V1594" s="72" t="s">
        <v>2489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>//</v>
      </c>
      <c r="AC1594" s="113" t="str">
        <f t="shared" si="473"/>
        <v>PUTK</v>
      </c>
      <c r="AD1594" t="b">
        <f t="shared" si="469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4263</v>
      </c>
      <c r="D1595" s="60" t="s">
        <v>1146</v>
      </c>
      <c r="E1595" s="66" t="s">
        <v>1414</v>
      </c>
      <c r="F1595" s="66" t="s">
        <v>1414</v>
      </c>
      <c r="G1595" s="72">
        <v>0</v>
      </c>
      <c r="H1595" s="72">
        <v>0</v>
      </c>
      <c r="I1595" s="66" t="s">
        <v>3</v>
      </c>
      <c r="J1595" s="66" t="s">
        <v>1597</v>
      </c>
      <c r="K1595" s="67" t="s">
        <v>4709</v>
      </c>
      <c r="L1595" s="68"/>
      <c r="M1595" s="64" t="s">
        <v>2021</v>
      </c>
      <c r="N1595" s="13"/>
      <c r="O1595"/>
      <c r="P1595" t="str">
        <f t="shared" si="472"/>
        <v/>
      </c>
      <c r="Q1595" t="str">
        <f>IF(ISNA(VLOOKUP(AC1595,#REF!,1)),"//","")</f>
        <v/>
      </c>
      <c r="R1595"/>
      <c r="S1595" s="43">
        <f t="shared" si="464"/>
        <v>406</v>
      </c>
      <c r="T1595" s="94" t="s">
        <v>2489</v>
      </c>
      <c r="U1595" s="72" t="s">
        <v>2919</v>
      </c>
      <c r="V1595" s="72" t="s">
        <v>2489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3"/>
        <v>RAD</v>
      </c>
      <c r="AD1595" t="b">
        <f t="shared" si="469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4264</v>
      </c>
      <c r="D1596" s="60" t="s">
        <v>1146</v>
      </c>
      <c r="E1596" s="66" t="s">
        <v>1415</v>
      </c>
      <c r="F1596" s="66" t="s">
        <v>1415</v>
      </c>
      <c r="G1596" s="72">
        <v>0</v>
      </c>
      <c r="H1596" s="72">
        <v>0</v>
      </c>
      <c r="I1596" s="66" t="s">
        <v>3</v>
      </c>
      <c r="J1596" s="66" t="s">
        <v>1597</v>
      </c>
      <c r="K1596" s="67" t="s">
        <v>4709</v>
      </c>
      <c r="L1596" s="68"/>
      <c r="M1596" s="64" t="s">
        <v>2022</v>
      </c>
      <c r="N1596" s="13"/>
      <c r="O1596"/>
      <c r="P1596" t="str">
        <f t="shared" si="472"/>
        <v/>
      </c>
      <c r="Q1596" t="str">
        <f>IF(ISNA(VLOOKUP(AC1596,#REF!,1)),"//","")</f>
        <v/>
      </c>
      <c r="R1596"/>
      <c r="S1596" s="43">
        <f t="shared" si="464"/>
        <v>407</v>
      </c>
      <c r="T1596" s="94" t="s">
        <v>2984</v>
      </c>
      <c r="U1596" s="72" t="s">
        <v>2489</v>
      </c>
      <c r="V1596" s="72" t="s">
        <v>2489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3"/>
        <v>RAD&gt;</v>
      </c>
      <c r="AD1596" t="b">
        <f t="shared" si="469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4291</v>
      </c>
      <c r="D1597" s="60" t="s">
        <v>7</v>
      </c>
      <c r="E1597" s="66" t="s">
        <v>278</v>
      </c>
      <c r="F1597" s="66" t="s">
        <v>278</v>
      </c>
      <c r="G1597" s="72">
        <v>0</v>
      </c>
      <c r="H1597" s="72">
        <v>0</v>
      </c>
      <c r="I1597" s="66" t="s">
        <v>3</v>
      </c>
      <c r="J1597" s="66" t="s">
        <v>1597</v>
      </c>
      <c r="K1597" s="67" t="s">
        <v>4709</v>
      </c>
      <c r="L1597" s="68"/>
      <c r="M1597" s="64" t="s">
        <v>2024</v>
      </c>
      <c r="N1597" s="13"/>
      <c r="O1597"/>
      <c r="P1597" t="str">
        <f t="shared" si="472"/>
        <v/>
      </c>
      <c r="Q1597" t="str">
        <f>IF(ISNA(VLOOKUP(AC1597,#REF!,1)),"//","")</f>
        <v/>
      </c>
      <c r="R1597"/>
      <c r="S1597" s="43">
        <f t="shared" si="464"/>
        <v>408</v>
      </c>
      <c r="T1597" s="94" t="s">
        <v>2985</v>
      </c>
      <c r="U1597" s="72" t="s">
        <v>2489</v>
      </c>
      <c r="V1597" s="72" t="s">
        <v>2489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3"/>
        <v>RAN#</v>
      </c>
      <c r="AD1597" t="b">
        <f t="shared" si="469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4458</v>
      </c>
      <c r="D1598" s="60" t="s">
        <v>3268</v>
      </c>
      <c r="E1598" s="66" t="s">
        <v>279</v>
      </c>
      <c r="F1598" s="66" t="s">
        <v>293</v>
      </c>
      <c r="G1598" s="72">
        <v>0</v>
      </c>
      <c r="H1598" s="72">
        <v>0</v>
      </c>
      <c r="I1598" s="66" t="s">
        <v>3</v>
      </c>
      <c r="J1598" s="66" t="s">
        <v>1597</v>
      </c>
      <c r="K1598" s="67" t="s">
        <v>4709</v>
      </c>
      <c r="L1598" s="68" t="s">
        <v>280</v>
      </c>
      <c r="M1598" s="64" t="s">
        <v>2025</v>
      </c>
      <c r="N1598" s="13"/>
      <c r="O1598"/>
      <c r="P1598" t="str">
        <f t="shared" si="472"/>
        <v>NOT EQUAL</v>
      </c>
      <c r="Q1598" t="str">
        <f>IF(ISNA(VLOOKUP(AC1598,#REF!,1)),"//","")</f>
        <v/>
      </c>
      <c r="R1598"/>
      <c r="S1598" s="43">
        <f t="shared" si="464"/>
        <v>409</v>
      </c>
      <c r="T1598" s="94" t="s">
        <v>2489</v>
      </c>
      <c r="U1598" s="72" t="s">
        <v>2489</v>
      </c>
      <c r="V1598" s="72" t="s">
        <v>2489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>//</v>
      </c>
      <c r="AC1598" s="113" t="str">
        <f t="shared" si="473"/>
        <v>REGS.V</v>
      </c>
      <c r="AD1598" t="b">
        <f t="shared" si="469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4292</v>
      </c>
      <c r="D1599" s="71" t="s">
        <v>7</v>
      </c>
      <c r="E1599" s="66" t="s">
        <v>1418</v>
      </c>
      <c r="F1599" s="66" t="s">
        <v>282</v>
      </c>
      <c r="G1599" s="72">
        <v>0</v>
      </c>
      <c r="H1599" s="72">
        <v>0</v>
      </c>
      <c r="I1599" s="66" t="s">
        <v>3</v>
      </c>
      <c r="J1599" s="66" t="s">
        <v>1597</v>
      </c>
      <c r="K1599" s="67" t="s">
        <v>4709</v>
      </c>
      <c r="L1599" s="60"/>
      <c r="M1599" s="64" t="s">
        <v>2027</v>
      </c>
      <c r="N1599" s="13"/>
      <c r="O1599"/>
      <c r="P1599" t="str">
        <f t="shared" si="472"/>
        <v>NOT EQUAL</v>
      </c>
      <c r="Q1599" t="str">
        <f>IF(ISNA(VLOOKUP(AC1599,#REF!,1)),"//","")</f>
        <v/>
      </c>
      <c r="R1599"/>
      <c r="S1599" s="43">
        <f t="shared" si="464"/>
        <v>410</v>
      </c>
      <c r="T1599" s="94" t="s">
        <v>2489</v>
      </c>
      <c r="U1599" s="72" t="s">
        <v>2489</v>
      </c>
      <c r="V1599" s="72" t="s">
        <v>2489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>//</v>
      </c>
      <c r="AC1599" s="113" t="str">
        <f t="shared" si="473"/>
        <v>RCLCFG</v>
      </c>
      <c r="AD1599" t="b">
        <f t="shared" si="469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4293</v>
      </c>
      <c r="D1600" s="60" t="s">
        <v>7</v>
      </c>
      <c r="E1600" s="66" t="s">
        <v>1419</v>
      </c>
      <c r="F1600" s="66" t="s">
        <v>1419</v>
      </c>
      <c r="G1600" s="72">
        <v>0</v>
      </c>
      <c r="H1600" s="72">
        <v>0</v>
      </c>
      <c r="I1600" s="66" t="s">
        <v>3</v>
      </c>
      <c r="J1600" s="66" t="s">
        <v>1597</v>
      </c>
      <c r="K1600" s="67" t="s">
        <v>4709</v>
      </c>
      <c r="L1600" s="68"/>
      <c r="M1600" s="64" t="s">
        <v>2028</v>
      </c>
      <c r="N1600" s="13"/>
      <c r="O1600"/>
      <c r="P1600" t="str">
        <f t="shared" si="472"/>
        <v/>
      </c>
      <c r="Q1600" t="str">
        <f>IF(ISNA(VLOOKUP(AC1600,#REF!,1)),"//","")</f>
        <v/>
      </c>
      <c r="R1600"/>
      <c r="S1600" s="43">
        <f t="shared" si="464"/>
        <v>411</v>
      </c>
      <c r="T1600" s="94" t="s">
        <v>3009</v>
      </c>
      <c r="U1600" s="72" t="s">
        <v>2489</v>
      </c>
      <c r="V1600" s="72" t="s">
        <v>2489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3"/>
        <v>RCLEL</v>
      </c>
      <c r="AD1600" t="b">
        <f t="shared" si="469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4294</v>
      </c>
      <c r="D1601" s="60" t="s">
        <v>7</v>
      </c>
      <c r="E1601" s="66" t="s">
        <v>1420</v>
      </c>
      <c r="F1601" s="66" t="s">
        <v>1420</v>
      </c>
      <c r="G1601" s="72">
        <v>0</v>
      </c>
      <c r="H1601" s="72">
        <v>0</v>
      </c>
      <c r="I1601" s="66" t="s">
        <v>3</v>
      </c>
      <c r="J1601" s="66" t="s">
        <v>1597</v>
      </c>
      <c r="K1601" s="67" t="s">
        <v>4709</v>
      </c>
      <c r="L1601" s="68"/>
      <c r="M1601" s="64" t="s">
        <v>2029</v>
      </c>
      <c r="N1601" s="13"/>
      <c r="O1601"/>
      <c r="P1601" t="str">
        <f t="shared" si="472"/>
        <v/>
      </c>
      <c r="Q1601" t="str">
        <f>IF(ISNA(VLOOKUP(AC1601,#REF!,1)),"//","")</f>
        <v/>
      </c>
      <c r="R1601"/>
      <c r="S1601" s="43">
        <f t="shared" si="464"/>
        <v>412</v>
      </c>
      <c r="T1601" s="94" t="s">
        <v>3009</v>
      </c>
      <c r="U1601" s="72" t="s">
        <v>2489</v>
      </c>
      <c r="V1601" s="72" t="s">
        <v>2489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3"/>
        <v>RCLIJ</v>
      </c>
      <c r="AD1601" t="b">
        <f t="shared" si="469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4295</v>
      </c>
      <c r="D1602" s="60" t="s">
        <v>2531</v>
      </c>
      <c r="E1602" s="66" t="s">
        <v>1421</v>
      </c>
      <c r="F1602" s="66" t="s">
        <v>1421</v>
      </c>
      <c r="G1602" s="72">
        <v>0</v>
      </c>
      <c r="H1602" s="72">
        <v>99</v>
      </c>
      <c r="I1602" s="66" t="s">
        <v>3</v>
      </c>
      <c r="J1602" s="66" t="s">
        <v>1597</v>
      </c>
      <c r="K1602" s="67" t="s">
        <v>4709</v>
      </c>
      <c r="L1602" s="68"/>
      <c r="M1602" s="64" t="s">
        <v>2030</v>
      </c>
      <c r="N1602" s="13"/>
      <c r="O1602"/>
      <c r="P1602" t="str">
        <f t="shared" si="472"/>
        <v/>
      </c>
      <c r="Q1602" t="str">
        <f>IF(ISNA(VLOOKUP(AC1602,#REF!,1)),"//","")</f>
        <v/>
      </c>
      <c r="R1602"/>
      <c r="S1602" s="43">
        <f t="shared" si="464"/>
        <v>413</v>
      </c>
      <c r="T1602" s="94" t="s">
        <v>3009</v>
      </c>
      <c r="U1602" s="72" t="s">
        <v>2489</v>
      </c>
      <c r="V1602" s="72" t="s">
        <v>2489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3"/>
        <v>RCLS</v>
      </c>
      <c r="AD1602" t="b">
        <f t="shared" si="469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5037</v>
      </c>
      <c r="D1603" s="60" t="s">
        <v>12</v>
      </c>
      <c r="E1603" s="66" t="s">
        <v>1424</v>
      </c>
      <c r="F1603" s="66" t="s">
        <v>1424</v>
      </c>
      <c r="G1603" s="72">
        <v>0</v>
      </c>
      <c r="H1603" s="120">
        <v>99</v>
      </c>
      <c r="I1603" s="66" t="s">
        <v>3</v>
      </c>
      <c r="J1603" s="66" t="s">
        <v>1597</v>
      </c>
      <c r="K1603" s="67" t="s">
        <v>4709</v>
      </c>
      <c r="L1603" s="68"/>
      <c r="M1603" s="64" t="s">
        <v>2034</v>
      </c>
      <c r="N1603" s="13"/>
      <c r="O1603"/>
      <c r="P1603" t="str">
        <f t="shared" si="472"/>
        <v/>
      </c>
      <c r="Q1603" t="str">
        <f>IF(ISNA(VLOOKUP(AC1603,#REF!,1)),"//","")</f>
        <v/>
      </c>
      <c r="R1603"/>
      <c r="S1603" s="43">
        <f t="shared" si="464"/>
        <v>414</v>
      </c>
      <c r="T1603" s="94" t="s">
        <v>2489</v>
      </c>
      <c r="U1603" s="72" t="s">
        <v>2489</v>
      </c>
      <c r="V1603" s="72" t="s">
        <v>2489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3"/>
        <v>RDP</v>
      </c>
      <c r="AD1603" t="b">
        <f t="shared" si="469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4296</v>
      </c>
      <c r="D1604" s="60" t="s">
        <v>7</v>
      </c>
      <c r="E1604" s="66" t="s">
        <v>291</v>
      </c>
      <c r="F1604" s="66" t="s">
        <v>291</v>
      </c>
      <c r="G1604" s="72">
        <v>0</v>
      </c>
      <c r="H1604" s="72">
        <v>0</v>
      </c>
      <c r="I1604" s="66" t="s">
        <v>3</v>
      </c>
      <c r="J1604" s="66" t="s">
        <v>1597</v>
      </c>
      <c r="K1604" s="67" t="s">
        <v>4709</v>
      </c>
      <c r="L1604" s="68"/>
      <c r="M1604" s="64" t="s">
        <v>2038</v>
      </c>
      <c r="N1604" s="13"/>
      <c r="O1604"/>
      <c r="P1604" t="str">
        <f t="shared" si="472"/>
        <v/>
      </c>
      <c r="Q1604" t="str">
        <f>IF(ISNA(VLOOKUP(AC1604,#REF!,1)),"//","")</f>
        <v/>
      </c>
      <c r="R1604"/>
      <c r="S1604" s="43">
        <f t="shared" si="464"/>
        <v>415</v>
      </c>
      <c r="T1604" s="94" t="s">
        <v>2989</v>
      </c>
      <c r="U1604" s="72" t="s">
        <v>2489</v>
      </c>
      <c r="V1604" s="72" t="s">
        <v>2489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3"/>
        <v>RE</v>
      </c>
      <c r="AD1604" t="b">
        <f t="shared" si="469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4455</v>
      </c>
      <c r="D1605" s="60" t="s">
        <v>7</v>
      </c>
      <c r="E1605" s="66" t="s">
        <v>294</v>
      </c>
      <c r="F1605" s="66" t="s">
        <v>294</v>
      </c>
      <c r="G1605" s="72">
        <v>0</v>
      </c>
      <c r="H1605" s="72">
        <v>0</v>
      </c>
      <c r="I1605" s="66" t="s">
        <v>3</v>
      </c>
      <c r="J1605" s="66" t="s">
        <v>1597</v>
      </c>
      <c r="K1605" s="67" t="s">
        <v>4709</v>
      </c>
      <c r="L1605" s="68"/>
      <c r="M1605" s="64" t="s">
        <v>2042</v>
      </c>
      <c r="N1605" s="13"/>
      <c r="O1605"/>
      <c r="P1605" t="str">
        <f t="shared" si="472"/>
        <v/>
      </c>
      <c r="Q1605" t="str">
        <f>IF(ISNA(VLOOKUP(AC1605,#REF!,1)),"//","")</f>
        <v/>
      </c>
      <c r="R1605"/>
      <c r="S1605" s="43">
        <f t="shared" si="464"/>
        <v>416</v>
      </c>
      <c r="T1605" s="94" t="s">
        <v>2489</v>
      </c>
      <c r="U1605" s="72" t="s">
        <v>2489</v>
      </c>
      <c r="V1605" s="72" t="s">
        <v>2489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>//</v>
      </c>
      <c r="AC1605" s="113" t="str">
        <f t="shared" si="473"/>
        <v>RECV</v>
      </c>
      <c r="AD1605" t="b">
        <f t="shared" si="469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4297</v>
      </c>
      <c r="D1606" s="60" t="s">
        <v>50</v>
      </c>
      <c r="E1606" s="66" t="s">
        <v>1427</v>
      </c>
      <c r="F1606" s="66" t="s">
        <v>1427</v>
      </c>
      <c r="G1606" s="72">
        <v>0</v>
      </c>
      <c r="H1606" s="72">
        <v>0</v>
      </c>
      <c r="I1606" s="66" t="s">
        <v>3</v>
      </c>
      <c r="J1606" s="66" t="s">
        <v>1597</v>
      </c>
      <c r="K1606" s="67" t="s">
        <v>4709</v>
      </c>
      <c r="L1606" s="68"/>
      <c r="M1606" s="64" t="s">
        <v>2043</v>
      </c>
      <c r="N1606" s="13"/>
      <c r="O1606"/>
      <c r="P1606" t="str">
        <f t="shared" si="472"/>
        <v/>
      </c>
      <c r="Q1606" t="str">
        <f>IF(ISNA(VLOOKUP(AC1606,#REF!,1)),"//","")</f>
        <v/>
      </c>
      <c r="R1606"/>
      <c r="S1606" s="43">
        <f t="shared" si="464"/>
        <v>417</v>
      </c>
      <c r="T1606" s="94" t="s">
        <v>2489</v>
      </c>
      <c r="U1606" s="72" t="s">
        <v>2489</v>
      </c>
      <c r="V1606" s="72" t="s">
        <v>2489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>//</v>
      </c>
      <c r="AC1606" s="113" t="str">
        <f t="shared" si="473"/>
        <v>RESET</v>
      </c>
      <c r="AD1606" t="b">
        <f t="shared" si="469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4298</v>
      </c>
      <c r="D1607" s="60" t="s">
        <v>7</v>
      </c>
      <c r="E1607" s="66" t="s">
        <v>1428</v>
      </c>
      <c r="F1607" s="66" t="s">
        <v>1428</v>
      </c>
      <c r="G1607" s="72">
        <v>0</v>
      </c>
      <c r="H1607" s="72">
        <v>0</v>
      </c>
      <c r="I1607" s="66" t="s">
        <v>3</v>
      </c>
      <c r="J1607" s="66" t="s">
        <v>1597</v>
      </c>
      <c r="K1607" s="67" t="s">
        <v>4709</v>
      </c>
      <c r="L1607" s="68"/>
      <c r="M1607" s="64" t="s">
        <v>2044</v>
      </c>
      <c r="N1607" s="13"/>
      <c r="O1607"/>
      <c r="P1607" t="str">
        <f t="shared" si="472"/>
        <v/>
      </c>
      <c r="Q1607" t="str">
        <f>IF(ISNA(VLOOKUP(AC1607,#REF!,1)),"//","")</f>
        <v/>
      </c>
      <c r="R1607"/>
      <c r="S1607" s="43">
        <f t="shared" si="464"/>
        <v>418</v>
      </c>
      <c r="T1607" s="94" t="s">
        <v>2989</v>
      </c>
      <c r="U1607" s="72" t="s">
        <v>2489</v>
      </c>
      <c r="V1607" s="72" t="s">
        <v>2489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3"/>
        <v>RE&gt;CX</v>
      </c>
      <c r="AD1607" t="b">
        <f t="shared" si="469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4299</v>
      </c>
      <c r="D1608" s="60" t="s">
        <v>7</v>
      </c>
      <c r="E1608" s="66" t="s">
        <v>1429</v>
      </c>
      <c r="F1608" s="66" t="s">
        <v>1429</v>
      </c>
      <c r="G1608" s="72">
        <v>0</v>
      </c>
      <c r="H1608" s="72">
        <v>0</v>
      </c>
      <c r="I1608" s="66" t="s">
        <v>3</v>
      </c>
      <c r="J1608" s="66" t="s">
        <v>1597</v>
      </c>
      <c r="K1608" s="67" t="s">
        <v>4709</v>
      </c>
      <c r="L1608" s="68"/>
      <c r="M1608" s="64" t="s">
        <v>2045</v>
      </c>
      <c r="N1608" s="13"/>
      <c r="O1608"/>
      <c r="P1608" t="str">
        <f t="shared" si="472"/>
        <v/>
      </c>
      <c r="Q1608" t="str">
        <f>IF(ISNA(VLOOKUP(AC1608,#REF!,1)),"//","")</f>
        <v/>
      </c>
      <c r="R1608"/>
      <c r="S1608" s="43">
        <f t="shared" si="464"/>
        <v>419</v>
      </c>
      <c r="T1608" s="94" t="s">
        <v>2989</v>
      </c>
      <c r="U1608" s="72" t="s">
        <v>2489</v>
      </c>
      <c r="V1608" s="72" t="s">
        <v>2489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3"/>
        <v>RE&lt;&gt;IM</v>
      </c>
      <c r="AD1608" t="b">
        <f t="shared" si="469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5038</v>
      </c>
      <c r="D1609" s="60" t="s">
        <v>5040</v>
      </c>
      <c r="E1609" s="66" t="s">
        <v>2506</v>
      </c>
      <c r="F1609" s="66" t="s">
        <v>2506</v>
      </c>
      <c r="G1609" s="72">
        <v>0</v>
      </c>
      <c r="H1609" s="120">
        <v>6</v>
      </c>
      <c r="I1609" s="66" t="s">
        <v>3</v>
      </c>
      <c r="J1609" s="66" t="s">
        <v>1597</v>
      </c>
      <c r="K1609" s="67" t="s">
        <v>4709</v>
      </c>
      <c r="L1609" s="68"/>
      <c r="M1609" s="64" t="s">
        <v>2051</v>
      </c>
      <c r="N1609" s="13"/>
      <c r="O1609"/>
      <c r="P1609" t="str">
        <f t="shared" si="472"/>
        <v/>
      </c>
      <c r="Q1609" t="str">
        <f>IF(ISNA(VLOOKUP(AC1609,#REF!,1)),"//","")</f>
        <v/>
      </c>
      <c r="R1609"/>
      <c r="S1609" s="43">
        <f t="shared" si="464"/>
        <v>420</v>
      </c>
      <c r="T1609" s="94" t="s">
        <v>2489</v>
      </c>
      <c r="U1609" s="72" t="s">
        <v>2489</v>
      </c>
      <c r="V1609" s="72" t="s">
        <v>2489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>//</v>
      </c>
      <c r="AC1609" s="113" t="str">
        <f t="shared" si="473"/>
        <v>RMODE</v>
      </c>
      <c r="AD1609" t="b">
        <f t="shared" si="469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4300</v>
      </c>
      <c r="D1610" s="71" t="s">
        <v>3268</v>
      </c>
      <c r="E1610" s="86" t="s">
        <v>2507</v>
      </c>
      <c r="F1610" s="86" t="s">
        <v>2507</v>
      </c>
      <c r="G1610" s="72">
        <v>0</v>
      </c>
      <c r="H1610" s="72">
        <v>0</v>
      </c>
      <c r="I1610" s="66" t="s">
        <v>3</v>
      </c>
      <c r="J1610" s="66" t="s">
        <v>1597</v>
      </c>
      <c r="K1610" s="67" t="s">
        <v>4709</v>
      </c>
      <c r="L1610" s="68"/>
      <c r="M1610" s="64" t="s">
        <v>2052</v>
      </c>
      <c r="N1610" s="13"/>
      <c r="O1610"/>
      <c r="P1610" t="str">
        <f t="shared" si="472"/>
        <v/>
      </c>
      <c r="Q1610" t="str">
        <f>IF(ISNA(VLOOKUP(AC1610,#REF!,1)),"//","")</f>
        <v/>
      </c>
      <c r="R1610"/>
      <c r="S1610" s="43">
        <f t="shared" si="464"/>
        <v>421</v>
      </c>
      <c r="T1610" s="94" t="s">
        <v>3007</v>
      </c>
      <c r="U1610" s="72" t="s">
        <v>2489</v>
      </c>
      <c r="V1610" s="72" t="s">
        <v>2489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3"/>
        <v>RMODE?</v>
      </c>
      <c r="AD1610" t="b">
        <f t="shared" si="469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4455</v>
      </c>
      <c r="D1611" s="115" t="s">
        <v>7</v>
      </c>
      <c r="E1611" s="149" t="str">
        <f t="shared" ref="E1611" si="474">CHAR(34)&amp;IF(B1611&lt;10,"000",IF(B1611&lt;100,"00",IF(B1611&lt;1000,"0","")))&amp;$B1611&amp;CHAR(34)</f>
        <v>"1573"</v>
      </c>
      <c r="F1611" s="116" t="str">
        <f t="shared" ref="F1611" si="475">E1611</f>
        <v>"1573"</v>
      </c>
      <c r="G1611" s="124">
        <v>0</v>
      </c>
      <c r="H1611" s="124">
        <v>0</v>
      </c>
      <c r="I1611" s="117" t="s">
        <v>28</v>
      </c>
      <c r="J1611" s="66" t="s">
        <v>1597</v>
      </c>
      <c r="K1611" s="67" t="s">
        <v>4709</v>
      </c>
      <c r="M1611" s="150" t="str">
        <f t="shared" ref="M1611" si="476">"ITM_"&amp;IF(B1611&lt;10,"000",IF(B1611&lt;100,"00",IF(B1611&lt;1000,"0","")))&amp;$B1611</f>
        <v>ITM_1573</v>
      </c>
      <c r="N1611" s="16"/>
      <c r="P1611" s="17" t="str">
        <f t="shared" si="472"/>
        <v/>
      </c>
      <c r="Q1611" s="17" t="str">
        <f>IF(ISNA(VLOOKUP(AC1611,#REF!,1)),"//","")</f>
        <v/>
      </c>
      <c r="S1611" s="119">
        <f t="shared" si="464"/>
        <v>421</v>
      </c>
      <c r="T1611" s="113" t="s">
        <v>2489</v>
      </c>
      <c r="U1611" s="120" t="s">
        <v>2489</v>
      </c>
      <c r="V1611" s="120" t="s">
        <v>2489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3"/>
        <v/>
      </c>
      <c r="AD1611" t="b">
        <f t="shared" si="469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4455</v>
      </c>
      <c r="D1612" s="60" t="s">
        <v>7</v>
      </c>
      <c r="E1612" s="66" t="s">
        <v>1432</v>
      </c>
      <c r="F1612" s="66" t="s">
        <v>1432</v>
      </c>
      <c r="G1612" s="72">
        <v>0</v>
      </c>
      <c r="H1612" s="72">
        <v>0</v>
      </c>
      <c r="I1612" s="66" t="s">
        <v>3</v>
      </c>
      <c r="J1612" s="66" t="s">
        <v>1597</v>
      </c>
      <c r="K1612" s="67" t="s">
        <v>4709</v>
      </c>
      <c r="L1612" s="68"/>
      <c r="M1612" s="64" t="s">
        <v>2054</v>
      </c>
      <c r="N1612" s="13"/>
      <c r="O1612"/>
      <c r="P1612" t="str">
        <f t="shared" si="472"/>
        <v/>
      </c>
      <c r="Q1612" t="str">
        <f>IF(ISNA(VLOOKUP(AC1612,#REF!,1)),"//","")</f>
        <v/>
      </c>
      <c r="R1612"/>
      <c r="S1612" s="43">
        <f t="shared" si="464"/>
        <v>422</v>
      </c>
      <c r="T1612" s="94" t="s">
        <v>2489</v>
      </c>
      <c r="U1612" s="72" t="s">
        <v>2489</v>
      </c>
      <c r="V1612" s="72" t="s">
        <v>2489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>//</v>
      </c>
      <c r="AC1612" s="113" t="str">
        <f t="shared" si="473"/>
        <v>RNORM</v>
      </c>
      <c r="AD1612" t="b">
        <f t="shared" si="469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4124</v>
      </c>
      <c r="D1613" s="132" t="s">
        <v>7</v>
      </c>
      <c r="E1613" s="133" t="s">
        <v>99</v>
      </c>
      <c r="F1613" s="133" t="s">
        <v>99</v>
      </c>
      <c r="G1613" s="137">
        <v>0</v>
      </c>
      <c r="H1613" s="137">
        <v>0</v>
      </c>
      <c r="I1613" s="133" t="s">
        <v>3</v>
      </c>
      <c r="J1613" s="66" t="s">
        <v>1597</v>
      </c>
      <c r="K1613" s="135" t="s">
        <v>4709</v>
      </c>
      <c r="M1613" s="18" t="s">
        <v>1761</v>
      </c>
      <c r="N1613" s="18"/>
      <c r="P1613" s="136" t="str">
        <f t="shared" si="472"/>
        <v/>
      </c>
      <c r="Q1613" s="136" t="str">
        <f>IF(ISNA(VLOOKUP(AC1613,#REF!,1)),"//","")</f>
        <v/>
      </c>
      <c r="S1613" s="137">
        <f t="shared" si="464"/>
        <v>423</v>
      </c>
      <c r="T1613" s="130" t="s">
        <v>2985</v>
      </c>
      <c r="U1613" s="134" t="s">
        <v>2489</v>
      </c>
      <c r="V1613" s="134" t="s">
        <v>2489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3"/>
        <v>E^X-1</v>
      </c>
      <c r="AD1613" t="b">
        <f t="shared" si="469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4303</v>
      </c>
      <c r="D1614" s="60" t="s">
        <v>7</v>
      </c>
      <c r="E1614" s="66" t="s">
        <v>299</v>
      </c>
      <c r="F1614" s="66" t="s">
        <v>299</v>
      </c>
      <c r="G1614" s="72">
        <v>0</v>
      </c>
      <c r="H1614" s="72">
        <v>0</v>
      </c>
      <c r="I1614" s="66" t="s">
        <v>3</v>
      </c>
      <c r="J1614" s="66" t="s">
        <v>1597</v>
      </c>
      <c r="K1614" s="67" t="s">
        <v>4709</v>
      </c>
      <c r="L1614" s="68"/>
      <c r="M1614" s="64" t="s">
        <v>2056</v>
      </c>
      <c r="N1614" s="13"/>
      <c r="O1614"/>
      <c r="P1614" t="str">
        <f t="shared" si="472"/>
        <v/>
      </c>
      <c r="Q1614" t="str">
        <f>IF(ISNA(VLOOKUP(AC1614,#REF!,1)),"//","")</f>
        <v/>
      </c>
      <c r="R1614"/>
      <c r="S1614" s="43">
        <f t="shared" si="464"/>
        <v>423</v>
      </c>
      <c r="T1614" s="94" t="s">
        <v>2489</v>
      </c>
      <c r="U1614" s="72" t="s">
        <v>2912</v>
      </c>
      <c r="V1614" s="72" t="s">
        <v>2489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3"/>
        <v/>
      </c>
      <c r="AD1614" t="b">
        <f t="shared" si="469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5039</v>
      </c>
      <c r="D1615" s="60" t="s">
        <v>12</v>
      </c>
      <c r="E1615" s="66" t="s">
        <v>1435</v>
      </c>
      <c r="F1615" s="66" t="s">
        <v>1435</v>
      </c>
      <c r="G1615" s="72">
        <v>0</v>
      </c>
      <c r="H1615" s="120">
        <v>34</v>
      </c>
      <c r="I1615" s="66" t="s">
        <v>3</v>
      </c>
      <c r="J1615" s="66" t="s">
        <v>1597</v>
      </c>
      <c r="K1615" s="67" t="s">
        <v>4709</v>
      </c>
      <c r="L1615" s="68"/>
      <c r="M1615" s="64" t="s">
        <v>2059</v>
      </c>
      <c r="N1615" s="13"/>
      <c r="O1615"/>
      <c r="P1615" t="str">
        <f t="shared" si="472"/>
        <v/>
      </c>
      <c r="Q1615" t="str">
        <f>IF(ISNA(VLOOKUP(AC1615,#REF!,1)),"//","")</f>
        <v/>
      </c>
      <c r="R1615"/>
      <c r="S1615" s="43">
        <f t="shared" si="464"/>
        <v>424</v>
      </c>
      <c r="T1615" s="94" t="s">
        <v>2489</v>
      </c>
      <c r="U1615" s="72" t="s">
        <v>2489</v>
      </c>
      <c r="V1615" s="72" t="s">
        <v>2489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3"/>
        <v>RSD</v>
      </c>
      <c r="AD1615" t="b">
        <f t="shared" si="469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4455</v>
      </c>
      <c r="D1616" s="60" t="s">
        <v>7</v>
      </c>
      <c r="E1616" s="66" t="s">
        <v>301</v>
      </c>
      <c r="F1616" s="66" t="s">
        <v>301</v>
      </c>
      <c r="G1616" s="72">
        <v>0</v>
      </c>
      <c r="H1616" s="72">
        <v>0</v>
      </c>
      <c r="I1616" s="66" t="s">
        <v>3</v>
      </c>
      <c r="J1616" s="66" t="s">
        <v>1597</v>
      </c>
      <c r="K1616" s="67" t="s">
        <v>4709</v>
      </c>
      <c r="L1616" s="68"/>
      <c r="M1616" s="64" t="s">
        <v>2060</v>
      </c>
      <c r="N1616" s="13"/>
      <c r="O1616"/>
      <c r="P1616" t="str">
        <f t="shared" si="472"/>
        <v/>
      </c>
      <c r="Q1616" t="str">
        <f>IF(ISNA(VLOOKUP(AC1616,#REF!,1)),"//","")</f>
        <v/>
      </c>
      <c r="R1616"/>
      <c r="S1616" s="43">
        <f t="shared" si="464"/>
        <v>425</v>
      </c>
      <c r="T1616" s="94" t="s">
        <v>2489</v>
      </c>
      <c r="U1616" s="72" t="s">
        <v>2489</v>
      </c>
      <c r="V1616" s="72" t="s">
        <v>2489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>//</v>
      </c>
      <c r="AC1616" s="113" t="str">
        <f t="shared" si="473"/>
        <v>RSUM</v>
      </c>
      <c r="AD1616" t="b">
        <f t="shared" si="469"/>
        <v>1</v>
      </c>
    </row>
    <row r="1617" spans="1:30">
      <c r="A1617" s="57">
        <f t="shared" ref="A1617:A1680" si="477">IF(B1617=INT(B1617),ROW(),"")</f>
        <v>1617</v>
      </c>
      <c r="B1617" s="56">
        <f t="shared" ref="B1617:B1680" si="478">IF(AND(MID(C1617,2,1)&lt;&gt;"/",MID(C1617,1,1)="/"),INT(B1616)+1,B1616+0.01)</f>
        <v>1579</v>
      </c>
      <c r="C1617" s="60" t="s">
        <v>4455</v>
      </c>
      <c r="D1617" s="60" t="s">
        <v>7</v>
      </c>
      <c r="E1617" s="66" t="s">
        <v>1437</v>
      </c>
      <c r="F1617" s="66" t="s">
        <v>1437</v>
      </c>
      <c r="G1617" s="72">
        <v>0</v>
      </c>
      <c r="H1617" s="72">
        <v>0</v>
      </c>
      <c r="I1617" s="66" t="s">
        <v>3</v>
      </c>
      <c r="J1617" s="66" t="s">
        <v>1597</v>
      </c>
      <c r="K1617" s="67" t="s">
        <v>4709</v>
      </c>
      <c r="L1617" s="68"/>
      <c r="M1617" s="64" t="s">
        <v>2062</v>
      </c>
      <c r="N1617" s="13"/>
      <c r="O1617"/>
      <c r="P1617" t="str">
        <f t="shared" si="472"/>
        <v/>
      </c>
      <c r="Q1617" t="str">
        <f>IF(ISNA(VLOOKUP(AC1617,#REF!,1)),"//","")</f>
        <v/>
      </c>
      <c r="R1617"/>
      <c r="S1617" s="43">
        <f t="shared" ref="S1617:S1680" si="479">IF(X1617&lt;&gt;"",S1616+1,S1616)</f>
        <v>426</v>
      </c>
      <c r="T1617" s="94" t="s">
        <v>2489</v>
      </c>
      <c r="U1617" s="72" t="s">
        <v>2489</v>
      </c>
      <c r="V1617" s="72" t="s">
        <v>2489</v>
      </c>
      <c r="W1617" s="44" t="str">
        <f t="shared" ref="W1617:W1680" si="48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2">B1617</f>
        <v>1579</v>
      </c>
      <c r="Z1617" t="str">
        <f t="shared" ref="Z1617:Z1680" si="483">M1617</f>
        <v>ITM_RTNP1</v>
      </c>
      <c r="AA1617" s="177" t="str">
        <f>IF(ISNA(VLOOKUP(AC1617,Sheet2!J:J,1,0)),"//","")</f>
        <v>//</v>
      </c>
      <c r="AC1617" s="113" t="str">
        <f t="shared" si="473"/>
        <v>RTN+1</v>
      </c>
      <c r="AD1617" t="b">
        <f t="shared" si="469"/>
        <v>1</v>
      </c>
    </row>
    <row r="1618" spans="1:30">
      <c r="A1618" s="57">
        <f t="shared" si="477"/>
        <v>1618</v>
      </c>
      <c r="B1618" s="56">
        <f t="shared" si="478"/>
        <v>1580</v>
      </c>
      <c r="C1618" s="60" t="s">
        <v>4455</v>
      </c>
      <c r="D1618" s="60" t="s">
        <v>7</v>
      </c>
      <c r="E1618" s="66" t="s">
        <v>1438</v>
      </c>
      <c r="F1618" s="66" t="s">
        <v>1438</v>
      </c>
      <c r="G1618" s="72">
        <v>0</v>
      </c>
      <c r="H1618" s="72">
        <v>0</v>
      </c>
      <c r="I1618" s="66" t="s">
        <v>3</v>
      </c>
      <c r="J1618" s="66" t="s">
        <v>1597</v>
      </c>
      <c r="K1618" s="67" t="s">
        <v>4709</v>
      </c>
      <c r="L1618" s="68"/>
      <c r="M1618" s="64" t="s">
        <v>2063</v>
      </c>
      <c r="N1618" s="13"/>
      <c r="O1618"/>
      <c r="P1618" t="str">
        <f t="shared" si="472"/>
        <v/>
      </c>
      <c r="Q1618" t="str">
        <f>IF(ISNA(VLOOKUP(AC1618,#REF!,1)),"//","")</f>
        <v/>
      </c>
      <c r="R1618"/>
      <c r="S1618" s="43">
        <f t="shared" si="479"/>
        <v>427</v>
      </c>
      <c r="T1618" s="94" t="s">
        <v>2489</v>
      </c>
      <c r="U1618" s="72" t="s">
        <v>2489</v>
      </c>
      <c r="V1618" s="72" t="s">
        <v>2489</v>
      </c>
      <c r="W1618" s="44" t="str">
        <f t="shared" si="480"/>
        <v>"R-CLR"</v>
      </c>
      <c r="X1618" s="25" t="str">
        <f t="shared" si="481"/>
        <v>R-CLR</v>
      </c>
      <c r="Y1618" s="1">
        <f t="shared" si="482"/>
        <v>1580</v>
      </c>
      <c r="Z1618" t="str">
        <f t="shared" si="483"/>
        <v>ITM_R_CLR</v>
      </c>
      <c r="AA1618" s="177" t="str">
        <f>IF(ISNA(VLOOKUP(AC1618,Sheet2!J:J,1,0)),"//","")</f>
        <v>//</v>
      </c>
      <c r="AC1618" s="113" t="str">
        <f t="shared" si="473"/>
        <v>R-CLR</v>
      </c>
      <c r="AD1618" t="b">
        <f t="shared" si="469"/>
        <v>1</v>
      </c>
    </row>
    <row r="1619" spans="1:30">
      <c r="A1619" s="57">
        <f t="shared" si="477"/>
        <v>1619</v>
      </c>
      <c r="B1619" s="56">
        <f t="shared" si="478"/>
        <v>1581</v>
      </c>
      <c r="C1619" s="60" t="s">
        <v>4455</v>
      </c>
      <c r="D1619" s="60" t="s">
        <v>7</v>
      </c>
      <c r="E1619" s="66" t="s">
        <v>302</v>
      </c>
      <c r="F1619" s="66" t="s">
        <v>302</v>
      </c>
      <c r="G1619" s="72">
        <v>0</v>
      </c>
      <c r="H1619" s="72">
        <v>0</v>
      </c>
      <c r="I1619" s="66" t="s">
        <v>3</v>
      </c>
      <c r="J1619" s="66" t="s">
        <v>1597</v>
      </c>
      <c r="K1619" s="67" t="s">
        <v>4709</v>
      </c>
      <c r="L1619" s="68"/>
      <c r="M1619" s="64" t="s">
        <v>2064</v>
      </c>
      <c r="N1619" s="13"/>
      <c r="O1619"/>
      <c r="P1619" t="str">
        <f t="shared" si="472"/>
        <v/>
      </c>
      <c r="Q1619" t="str">
        <f>IF(ISNA(VLOOKUP(AC1619,#REF!,1)),"//","")</f>
        <v/>
      </c>
      <c r="R1619"/>
      <c r="S1619" s="43">
        <f t="shared" si="479"/>
        <v>428</v>
      </c>
      <c r="T1619" s="94" t="s">
        <v>2489</v>
      </c>
      <c r="U1619" s="72" t="s">
        <v>2489</v>
      </c>
      <c r="V1619" s="72" t="s">
        <v>2489</v>
      </c>
      <c r="W1619" s="44" t="str">
        <f t="shared" si="480"/>
        <v>"R-COPY"</v>
      </c>
      <c r="X1619" s="25" t="str">
        <f t="shared" si="481"/>
        <v>R-COPY</v>
      </c>
      <c r="Y1619" s="1">
        <f t="shared" si="482"/>
        <v>1581</v>
      </c>
      <c r="Z1619" t="str">
        <f t="shared" si="483"/>
        <v>ITM_R_COPY</v>
      </c>
      <c r="AA1619" s="177" t="str">
        <f>IF(ISNA(VLOOKUP(AC1619,Sheet2!J:J,1,0)),"//","")</f>
        <v>//</v>
      </c>
      <c r="AC1619" s="113" t="str">
        <f t="shared" si="473"/>
        <v>R-COPY</v>
      </c>
      <c r="AD1619" t="b">
        <f t="shared" si="469"/>
        <v>1</v>
      </c>
    </row>
    <row r="1620" spans="1:30">
      <c r="A1620" s="57">
        <f t="shared" si="477"/>
        <v>1620</v>
      </c>
      <c r="B1620" s="56">
        <f t="shared" si="478"/>
        <v>1582</v>
      </c>
      <c r="C1620" s="60" t="s">
        <v>4455</v>
      </c>
      <c r="D1620" s="60" t="s">
        <v>7</v>
      </c>
      <c r="E1620" s="66" t="s">
        <v>303</v>
      </c>
      <c r="F1620" s="66" t="s">
        <v>303</v>
      </c>
      <c r="G1620" s="72">
        <v>0</v>
      </c>
      <c r="H1620" s="72">
        <v>0</v>
      </c>
      <c r="I1620" s="66" t="s">
        <v>3</v>
      </c>
      <c r="J1620" s="66" t="s">
        <v>1597</v>
      </c>
      <c r="K1620" s="67" t="s">
        <v>4709</v>
      </c>
      <c r="L1620" s="68"/>
      <c r="M1620" s="64" t="s">
        <v>2065</v>
      </c>
      <c r="N1620" s="13"/>
      <c r="O1620"/>
      <c r="P1620" t="str">
        <f t="shared" si="472"/>
        <v/>
      </c>
      <c r="Q1620" t="str">
        <f>IF(ISNA(VLOOKUP(AC1620,#REF!,1)),"//","")</f>
        <v/>
      </c>
      <c r="R1620"/>
      <c r="S1620" s="43">
        <f t="shared" si="479"/>
        <v>429</v>
      </c>
      <c r="T1620" s="94" t="s">
        <v>2489</v>
      </c>
      <c r="U1620" s="72" t="s">
        <v>2489</v>
      </c>
      <c r="V1620" s="72" t="s">
        <v>2489</v>
      </c>
      <c r="W1620" s="44" t="str">
        <f t="shared" si="480"/>
        <v>"R-SORT"</v>
      </c>
      <c r="X1620" s="25" t="str">
        <f t="shared" si="481"/>
        <v>R-SORT</v>
      </c>
      <c r="Y1620" s="1">
        <f t="shared" si="482"/>
        <v>1582</v>
      </c>
      <c r="Z1620" t="str">
        <f t="shared" si="483"/>
        <v>ITM_R_SORT</v>
      </c>
      <c r="AA1620" s="177" t="str">
        <f>IF(ISNA(VLOOKUP(AC1620,Sheet2!J:J,1,0)),"//","")</f>
        <v>//</v>
      </c>
      <c r="AC1620" s="113" t="str">
        <f t="shared" si="473"/>
        <v>R-SORT</v>
      </c>
      <c r="AD1620" t="b">
        <f t="shared" si="469"/>
        <v>1</v>
      </c>
    </row>
    <row r="1621" spans="1:30">
      <c r="A1621" s="57">
        <f t="shared" si="477"/>
        <v>1621</v>
      </c>
      <c r="B1621" s="56">
        <f t="shared" si="478"/>
        <v>1583</v>
      </c>
      <c r="C1621" s="60" t="s">
        <v>4455</v>
      </c>
      <c r="D1621" s="60" t="s">
        <v>7</v>
      </c>
      <c r="E1621" s="66" t="s">
        <v>304</v>
      </c>
      <c r="F1621" s="66" t="s">
        <v>304</v>
      </c>
      <c r="G1621" s="72">
        <v>0</v>
      </c>
      <c r="H1621" s="72">
        <v>0</v>
      </c>
      <c r="I1621" s="66" t="s">
        <v>3</v>
      </c>
      <c r="J1621" s="66" t="s">
        <v>1597</v>
      </c>
      <c r="K1621" s="67" t="s">
        <v>4709</v>
      </c>
      <c r="L1621" s="68"/>
      <c r="M1621" s="64" t="s">
        <v>2066</v>
      </c>
      <c r="N1621" s="13"/>
      <c r="O1621"/>
      <c r="P1621" t="str">
        <f t="shared" si="472"/>
        <v/>
      </c>
      <c r="Q1621" t="str">
        <f>IF(ISNA(VLOOKUP(AC1621,#REF!,1)),"//","")</f>
        <v/>
      </c>
      <c r="R1621"/>
      <c r="S1621" s="43">
        <f t="shared" si="479"/>
        <v>430</v>
      </c>
      <c r="T1621" s="94" t="s">
        <v>2489</v>
      </c>
      <c r="U1621" s="72" t="s">
        <v>2489</v>
      </c>
      <c r="V1621" s="72" t="s">
        <v>2489</v>
      </c>
      <c r="W1621" s="44" t="str">
        <f t="shared" si="480"/>
        <v>"R-SWAP"</v>
      </c>
      <c r="X1621" s="25" t="str">
        <f t="shared" si="481"/>
        <v>R-SWAP</v>
      </c>
      <c r="Y1621" s="1">
        <f t="shared" si="482"/>
        <v>1583</v>
      </c>
      <c r="Z1621" t="str">
        <f t="shared" si="483"/>
        <v>ITM_R_SWAP</v>
      </c>
      <c r="AA1621" s="177" t="str">
        <f>IF(ISNA(VLOOKUP(AC1621,Sheet2!J:J,1,0)),"//","")</f>
        <v>//</v>
      </c>
      <c r="AC1621" s="113" t="str">
        <f t="shared" si="473"/>
        <v>R-SWAP</v>
      </c>
      <c r="AD1621" t="b">
        <f t="shared" si="469"/>
        <v>1</v>
      </c>
    </row>
    <row r="1622" spans="1:30" s="17" customFormat="1">
      <c r="A1622" s="113">
        <f t="shared" si="477"/>
        <v>1622</v>
      </c>
      <c r="B1622" s="114">
        <f t="shared" si="478"/>
        <v>1584</v>
      </c>
      <c r="C1622" s="115" t="s">
        <v>4455</v>
      </c>
      <c r="D1622" s="115" t="s">
        <v>7</v>
      </c>
      <c r="E1622" s="149" t="str">
        <f t="shared" ref="E1622" si="484">CHAR(34)&amp;IF(B1622&lt;10,"000",IF(B1622&lt;100,"00",IF(B1622&lt;1000,"0","")))&amp;$B1622&amp;CHAR(34)</f>
        <v>"1584"</v>
      </c>
      <c r="F1622" s="116" t="str">
        <f t="shared" ref="F1622" si="485">E1622</f>
        <v>"1584"</v>
      </c>
      <c r="G1622" s="124">
        <v>0</v>
      </c>
      <c r="H1622" s="124">
        <v>0</v>
      </c>
      <c r="I1622" s="117" t="s">
        <v>28</v>
      </c>
      <c r="J1622" s="66" t="s">
        <v>1597</v>
      </c>
      <c r="K1622" s="67" t="s">
        <v>4709</v>
      </c>
      <c r="M1622" s="150" t="str">
        <f t="shared" ref="M1622" si="486">"ITM_"&amp;IF(B1622&lt;10,"000",IF(B1622&lt;100,"00",IF(B1622&lt;1000,"0","")))&amp;$B1622</f>
        <v>ITM_1584</v>
      </c>
      <c r="N1622" s="16"/>
      <c r="P1622" s="17" t="str">
        <f t="shared" si="472"/>
        <v/>
      </c>
      <c r="Q1622" s="17" t="str">
        <f>IF(ISNA(VLOOKUP(AC1622,#REF!,1)),"//","")</f>
        <v/>
      </c>
      <c r="S1622" s="119">
        <f t="shared" si="479"/>
        <v>430</v>
      </c>
      <c r="T1622" s="113" t="s">
        <v>2489</v>
      </c>
      <c r="U1622" s="120" t="s">
        <v>2489</v>
      </c>
      <c r="V1622" s="120" t="s">
        <v>2489</v>
      </c>
      <c r="W1622" s="121" t="str">
        <f t="shared" si="480"/>
        <v/>
      </c>
      <c r="X1622" s="122" t="str">
        <f t="shared" si="481"/>
        <v/>
      </c>
      <c r="Y1622" s="123">
        <f t="shared" si="482"/>
        <v>1584</v>
      </c>
      <c r="Z1622" s="17" t="str">
        <f t="shared" si="483"/>
        <v>ITM_1584</v>
      </c>
      <c r="AA1622" s="177" t="str">
        <f>IF(ISNA(VLOOKUP(AC1622,Sheet2!J:J,1,0)),"//","")</f>
        <v/>
      </c>
      <c r="AC1622" s="113" t="str">
        <f t="shared" si="473"/>
        <v/>
      </c>
      <c r="AD1622" t="b">
        <f t="shared" si="469"/>
        <v>1</v>
      </c>
    </row>
    <row r="1623" spans="1:30">
      <c r="A1623" s="57">
        <f t="shared" si="477"/>
        <v>1623</v>
      </c>
      <c r="B1623" s="56">
        <f t="shared" si="478"/>
        <v>1585</v>
      </c>
      <c r="C1623" s="60" t="s">
        <v>4305</v>
      </c>
      <c r="D1623" s="60" t="s">
        <v>7</v>
      </c>
      <c r="E1623" s="66" t="s">
        <v>530</v>
      </c>
      <c r="F1623" s="66" t="s">
        <v>530</v>
      </c>
      <c r="G1623" s="72">
        <v>0</v>
      </c>
      <c r="H1623" s="72">
        <v>0</v>
      </c>
      <c r="I1623" s="66" t="s">
        <v>3</v>
      </c>
      <c r="J1623" s="66" t="s">
        <v>1597</v>
      </c>
      <c r="K1623" s="67" t="s">
        <v>4709</v>
      </c>
      <c r="L1623" s="68"/>
      <c r="M1623" s="64" t="s">
        <v>3959</v>
      </c>
      <c r="N1623" s="13"/>
      <c r="O1623"/>
      <c r="P1623" t="str">
        <f t="shared" si="472"/>
        <v/>
      </c>
      <c r="Q1623" t="str">
        <f>IF(ISNA(VLOOKUP(AC1623,#REF!,1)),"//","")</f>
        <v/>
      </c>
      <c r="R1623"/>
      <c r="S1623" s="43">
        <f t="shared" si="479"/>
        <v>431</v>
      </c>
      <c r="T1623" s="94"/>
      <c r="U1623" s="72"/>
      <c r="V1623" s="72"/>
      <c r="W1623" s="44" t="str">
        <f t="shared" si="480"/>
        <v>"S"</v>
      </c>
      <c r="X1623" s="25" t="str">
        <f t="shared" si="481"/>
        <v>S</v>
      </c>
      <c r="Y1623" s="1">
        <f t="shared" si="482"/>
        <v>1585</v>
      </c>
      <c r="Z1623" t="str">
        <f t="shared" si="483"/>
        <v>ITM_STDDEVWEIGHTED</v>
      </c>
      <c r="AA1623" s="177" t="str">
        <f>IF(ISNA(VLOOKUP(AC1623,Sheet2!J:J,1,0)),"//","")</f>
        <v>//</v>
      </c>
      <c r="AC1623" s="113" t="str">
        <f t="shared" si="473"/>
        <v>S</v>
      </c>
      <c r="AD1623" t="b">
        <f t="shared" si="469"/>
        <v>1</v>
      </c>
    </row>
    <row r="1624" spans="1:30">
      <c r="A1624" s="57">
        <f t="shared" si="477"/>
        <v>1624</v>
      </c>
      <c r="B1624" s="56">
        <f t="shared" si="478"/>
        <v>1586</v>
      </c>
      <c r="C1624" s="60" t="s">
        <v>4306</v>
      </c>
      <c r="D1624" s="60" t="s">
        <v>7</v>
      </c>
      <c r="E1624" s="66" t="s">
        <v>311</v>
      </c>
      <c r="F1624" s="66" t="s">
        <v>311</v>
      </c>
      <c r="G1624" s="72">
        <v>0</v>
      </c>
      <c r="H1624" s="72">
        <v>0</v>
      </c>
      <c r="I1624" s="66" t="s">
        <v>3</v>
      </c>
      <c r="J1624" s="66" t="s">
        <v>1597</v>
      </c>
      <c r="K1624" s="67" t="s">
        <v>4709</v>
      </c>
      <c r="L1624" s="68"/>
      <c r="M1624" s="64" t="s">
        <v>2075</v>
      </c>
      <c r="N1624" s="13"/>
      <c r="O1624"/>
      <c r="P1624" t="str">
        <f t="shared" si="472"/>
        <v/>
      </c>
      <c r="Q1624" t="str">
        <f>IF(ISNA(VLOOKUP(AC1624,#REF!,1)),"//","")</f>
        <v/>
      </c>
      <c r="R1624"/>
      <c r="S1624" s="43">
        <f t="shared" si="479"/>
        <v>432</v>
      </c>
      <c r="T1624" s="94" t="s">
        <v>2489</v>
      </c>
      <c r="U1624" s="72" t="s">
        <v>2489</v>
      </c>
      <c r="V1624" s="72" t="s">
        <v>2489</v>
      </c>
      <c r="W1624" s="44" t="str">
        <f t="shared" si="480"/>
        <v>"SAVE"</v>
      </c>
      <c r="X1624" s="25" t="str">
        <f t="shared" si="481"/>
        <v>SAVE</v>
      </c>
      <c r="Y1624" s="1">
        <f t="shared" si="482"/>
        <v>1586</v>
      </c>
      <c r="Z1624" t="str">
        <f t="shared" si="483"/>
        <v>ITM_SAVE</v>
      </c>
      <c r="AA1624" s="177" t="str">
        <f>IF(ISNA(VLOOKUP(AC1624,Sheet2!J:J,1,0)),"//","")</f>
        <v>//</v>
      </c>
      <c r="AC1624" s="113" t="str">
        <f t="shared" si="473"/>
        <v>SAVE</v>
      </c>
      <c r="AD1624" t="b">
        <f t="shared" si="469"/>
        <v>1</v>
      </c>
    </row>
    <row r="1625" spans="1:30">
      <c r="A1625" s="57">
        <f t="shared" si="477"/>
        <v>1625</v>
      </c>
      <c r="B1625" s="56">
        <f t="shared" si="478"/>
        <v>1587</v>
      </c>
      <c r="C1625" s="60" t="s">
        <v>4307</v>
      </c>
      <c r="D1625" s="60" t="s">
        <v>12</v>
      </c>
      <c r="E1625" s="66" t="s">
        <v>314</v>
      </c>
      <c r="F1625" s="66" t="s">
        <v>314</v>
      </c>
      <c r="G1625" s="72">
        <v>0</v>
      </c>
      <c r="H1625" s="72">
        <v>15</v>
      </c>
      <c r="I1625" s="66" t="s">
        <v>3</v>
      </c>
      <c r="J1625" s="66" t="s">
        <v>1597</v>
      </c>
      <c r="K1625" s="67" t="s">
        <v>4709</v>
      </c>
      <c r="L1625" s="68"/>
      <c r="M1625" s="64" t="s">
        <v>2078</v>
      </c>
      <c r="N1625" s="13"/>
      <c r="O1625"/>
      <c r="P1625" t="str">
        <f t="shared" si="472"/>
        <v/>
      </c>
      <c r="Q1625" t="str">
        <f>IF(ISNA(VLOOKUP(AC1625,#REF!,1)),"//","")</f>
        <v/>
      </c>
      <c r="R1625"/>
      <c r="S1625" s="43">
        <f t="shared" si="479"/>
        <v>433</v>
      </c>
      <c r="T1625" s="94" t="s">
        <v>3008</v>
      </c>
      <c r="U1625" s="72" t="s">
        <v>2919</v>
      </c>
      <c r="V1625" s="72" t="s">
        <v>2489</v>
      </c>
      <c r="W1625" s="44" t="str">
        <f t="shared" si="480"/>
        <v>"SCI"</v>
      </c>
      <c r="X1625" s="25" t="str">
        <f t="shared" si="481"/>
        <v>SCI</v>
      </c>
      <c r="Y1625" s="1">
        <f t="shared" si="482"/>
        <v>1587</v>
      </c>
      <c r="Z1625" t="str">
        <f t="shared" si="483"/>
        <v>ITM_SCI</v>
      </c>
      <c r="AA1625" s="177" t="str">
        <f>IF(ISNA(VLOOKUP(AC1625,Sheet2!J:J,1,0)),"//","")</f>
        <v/>
      </c>
      <c r="AC1625" s="113" t="str">
        <f t="shared" si="473"/>
        <v>SCI</v>
      </c>
      <c r="AD1625" t="b">
        <f t="shared" si="469"/>
        <v>1</v>
      </c>
    </row>
    <row r="1626" spans="1:30">
      <c r="A1626" s="57">
        <f t="shared" si="477"/>
        <v>1626</v>
      </c>
      <c r="B1626" s="56">
        <f t="shared" si="478"/>
        <v>1588</v>
      </c>
      <c r="C1626" s="60" t="s">
        <v>4308</v>
      </c>
      <c r="D1626" s="60" t="s">
        <v>7</v>
      </c>
      <c r="E1626" s="66" t="s">
        <v>317</v>
      </c>
      <c r="F1626" s="66" t="s">
        <v>317</v>
      </c>
      <c r="G1626" s="72">
        <v>0</v>
      </c>
      <c r="H1626" s="72">
        <v>0</v>
      </c>
      <c r="I1626" s="66" t="s">
        <v>3</v>
      </c>
      <c r="J1626" s="66" t="s">
        <v>1597</v>
      </c>
      <c r="K1626" s="67" t="s">
        <v>4709</v>
      </c>
      <c r="L1626" s="68"/>
      <c r="M1626" s="64" t="s">
        <v>2080</v>
      </c>
      <c r="N1626" s="13"/>
      <c r="O1626"/>
      <c r="P1626" t="str">
        <f t="shared" si="472"/>
        <v/>
      </c>
      <c r="Q1626" t="str">
        <f>IF(ISNA(VLOOKUP(AC1626,#REF!,1)),"//","")</f>
        <v/>
      </c>
      <c r="R1626"/>
      <c r="S1626" s="43">
        <f t="shared" si="479"/>
        <v>434</v>
      </c>
      <c r="T1626" s="94" t="s">
        <v>3007</v>
      </c>
      <c r="U1626" s="72" t="s">
        <v>2489</v>
      </c>
      <c r="V1626" s="72" t="s">
        <v>2489</v>
      </c>
      <c r="W1626" s="44" t="str">
        <f t="shared" si="480"/>
        <v>"SDIGS?"</v>
      </c>
      <c r="X1626" s="25" t="str">
        <f t="shared" si="481"/>
        <v>SDIGS?</v>
      </c>
      <c r="Y1626" s="1">
        <f t="shared" si="482"/>
        <v>1588</v>
      </c>
      <c r="Z1626" t="str">
        <f t="shared" si="483"/>
        <v>ITM_SDIGS</v>
      </c>
      <c r="AA1626" s="177" t="str">
        <f>IF(ISNA(VLOOKUP(AC1626,Sheet2!J:J,1,0)),"//","")</f>
        <v>//</v>
      </c>
      <c r="AC1626" s="113" t="str">
        <f t="shared" si="473"/>
        <v>SDIGS?</v>
      </c>
      <c r="AD1626" t="b">
        <f t="shared" si="469"/>
        <v>1</v>
      </c>
    </row>
    <row r="1627" spans="1:30">
      <c r="A1627" s="57">
        <f t="shared" si="477"/>
        <v>1627</v>
      </c>
      <c r="B1627" s="56">
        <f t="shared" si="478"/>
        <v>1589</v>
      </c>
      <c r="C1627" s="60" t="s">
        <v>4309</v>
      </c>
      <c r="D1627" s="60" t="s">
        <v>7</v>
      </c>
      <c r="E1627" s="66" t="s">
        <v>319</v>
      </c>
      <c r="F1627" s="66" t="s">
        <v>319</v>
      </c>
      <c r="G1627" s="72">
        <v>0</v>
      </c>
      <c r="H1627" s="72">
        <v>0</v>
      </c>
      <c r="I1627" s="66" t="s">
        <v>3</v>
      </c>
      <c r="J1627" s="66" t="s">
        <v>1597</v>
      </c>
      <c r="K1627" s="67" t="s">
        <v>4709</v>
      </c>
      <c r="L1627" s="68"/>
      <c r="M1627" s="64" t="s">
        <v>2084</v>
      </c>
      <c r="N1627" s="13"/>
      <c r="O1627"/>
      <c r="P1627" t="str">
        <f t="shared" si="472"/>
        <v/>
      </c>
      <c r="Q1627" t="str">
        <f>IF(ISNA(VLOOKUP(AC1627,#REF!,1)),"//","")</f>
        <v/>
      </c>
      <c r="R1627"/>
      <c r="S1627" s="43">
        <f t="shared" si="479"/>
        <v>435</v>
      </c>
      <c r="T1627" s="94" t="s">
        <v>2985</v>
      </c>
      <c r="U1627" s="72" t="s">
        <v>2489</v>
      </c>
      <c r="V1627" s="72" t="s">
        <v>2489</v>
      </c>
      <c r="W1627" s="44" t="str">
        <f t="shared" si="480"/>
        <v>"SEED"</v>
      </c>
      <c r="X1627" s="25" t="str">
        <f t="shared" si="481"/>
        <v>SEED</v>
      </c>
      <c r="Y1627" s="1">
        <f t="shared" si="482"/>
        <v>1589</v>
      </c>
      <c r="Z1627" t="str">
        <f t="shared" si="483"/>
        <v>ITM_SEED</v>
      </c>
      <c r="AA1627" s="177" t="str">
        <f>IF(ISNA(VLOOKUP(AC1627,Sheet2!J:J,1,0)),"//","")</f>
        <v>//</v>
      </c>
      <c r="AC1627" s="113" t="str">
        <f t="shared" si="473"/>
        <v>SEED</v>
      </c>
      <c r="AD1627" t="b">
        <f t="shared" si="469"/>
        <v>1</v>
      </c>
    </row>
    <row r="1628" spans="1:30">
      <c r="A1628" s="57">
        <f t="shared" si="477"/>
        <v>1628</v>
      </c>
      <c r="B1628" s="56">
        <f t="shared" si="478"/>
        <v>1590</v>
      </c>
      <c r="C1628" s="60" t="s">
        <v>4455</v>
      </c>
      <c r="D1628" s="60" t="s">
        <v>7</v>
      </c>
      <c r="E1628" s="66" t="s">
        <v>320</v>
      </c>
      <c r="F1628" s="66" t="s">
        <v>320</v>
      </c>
      <c r="G1628" s="72">
        <v>0</v>
      </c>
      <c r="H1628" s="72">
        <v>0</v>
      </c>
      <c r="I1628" s="66" t="s">
        <v>3</v>
      </c>
      <c r="J1628" s="66" t="s">
        <v>1597</v>
      </c>
      <c r="K1628" s="67" t="s">
        <v>4709</v>
      </c>
      <c r="L1628" s="68"/>
      <c r="M1628" s="64" t="s">
        <v>2085</v>
      </c>
      <c r="N1628" s="13"/>
      <c r="O1628"/>
      <c r="P1628" t="str">
        <f t="shared" si="472"/>
        <v/>
      </c>
      <c r="Q1628" t="str">
        <f>IF(ISNA(VLOOKUP(AC1628,#REF!,1)),"//","")</f>
        <v/>
      </c>
      <c r="R1628"/>
      <c r="S1628" s="43">
        <f t="shared" si="479"/>
        <v>436</v>
      </c>
      <c r="T1628" s="94" t="s">
        <v>2489</v>
      </c>
      <c r="U1628" s="72" t="s">
        <v>2489</v>
      </c>
      <c r="V1628" s="72" t="s">
        <v>2489</v>
      </c>
      <c r="W1628" s="44" t="str">
        <f t="shared" si="480"/>
        <v>"SEND"</v>
      </c>
      <c r="X1628" s="25" t="str">
        <f t="shared" si="481"/>
        <v>SEND</v>
      </c>
      <c r="Y1628" s="1">
        <f t="shared" si="482"/>
        <v>1590</v>
      </c>
      <c r="Z1628" t="str">
        <f t="shared" si="483"/>
        <v>ITM_SEND</v>
      </c>
      <c r="AA1628" s="177" t="str">
        <f>IF(ISNA(VLOOKUP(AC1628,Sheet2!J:J,1,0)),"//","")</f>
        <v>//</v>
      </c>
      <c r="AC1628" s="113" t="str">
        <f t="shared" si="473"/>
        <v>SEND</v>
      </c>
      <c r="AD1628" t="b">
        <f t="shared" si="469"/>
        <v>1</v>
      </c>
    </row>
    <row r="1629" spans="1:30">
      <c r="A1629" s="57">
        <f t="shared" si="477"/>
        <v>1629</v>
      </c>
      <c r="B1629" s="56">
        <f t="shared" si="478"/>
        <v>1591</v>
      </c>
      <c r="C1629" s="60" t="s">
        <v>4310</v>
      </c>
      <c r="D1629" s="60" t="s">
        <v>7</v>
      </c>
      <c r="E1629" s="66" t="s">
        <v>1442</v>
      </c>
      <c r="F1629" s="66" t="s">
        <v>321</v>
      </c>
      <c r="G1629" s="72">
        <v>0</v>
      </c>
      <c r="H1629" s="72">
        <v>0</v>
      </c>
      <c r="I1629" s="66" t="s">
        <v>3</v>
      </c>
      <c r="J1629" s="66" t="s">
        <v>1597</v>
      </c>
      <c r="K1629" s="67" t="s">
        <v>4709</v>
      </c>
      <c r="L1629" s="68"/>
      <c r="M1629" s="64" t="s">
        <v>2086</v>
      </c>
      <c r="N1629" s="13"/>
      <c r="O1629"/>
      <c r="P1629" t="str">
        <f t="shared" si="472"/>
        <v>NOT EQUAL</v>
      </c>
      <c r="Q1629" t="str">
        <f>IF(ISNA(VLOOKUP(AC1629,#REF!,1)),"//","")</f>
        <v/>
      </c>
      <c r="R1629"/>
      <c r="S1629" s="43">
        <f t="shared" si="479"/>
        <v>437</v>
      </c>
      <c r="T1629" s="94" t="s">
        <v>2489</v>
      </c>
      <c r="U1629" s="72" t="s">
        <v>2489</v>
      </c>
      <c r="V1629" s="72" t="s">
        <v>2489</v>
      </c>
      <c r="W1629" s="44" t="str">
        <f t="shared" si="480"/>
        <v>"SETCHN"</v>
      </c>
      <c r="X1629" s="25" t="str">
        <f t="shared" si="481"/>
        <v>SETCHN</v>
      </c>
      <c r="Y1629" s="1">
        <f t="shared" si="482"/>
        <v>1591</v>
      </c>
      <c r="Z1629" t="str">
        <f t="shared" si="483"/>
        <v>ITM_SETCHN</v>
      </c>
      <c r="AA1629" s="177" t="str">
        <f>IF(ISNA(VLOOKUP(AC1629,Sheet2!J:J,1,0)),"//","")</f>
        <v>//</v>
      </c>
      <c r="AC1629" s="113" t="str">
        <f t="shared" si="473"/>
        <v>SETCHN</v>
      </c>
      <c r="AD1629" t="b">
        <f t="shared" si="469"/>
        <v>1</v>
      </c>
    </row>
    <row r="1630" spans="1:30">
      <c r="A1630" s="57">
        <f t="shared" si="477"/>
        <v>1630</v>
      </c>
      <c r="B1630" s="56">
        <f t="shared" si="478"/>
        <v>1592</v>
      </c>
      <c r="C1630" s="60" t="s">
        <v>5001</v>
      </c>
      <c r="D1630" s="60" t="s">
        <v>7</v>
      </c>
      <c r="E1630" s="66" t="s">
        <v>322</v>
      </c>
      <c r="F1630" s="66" t="s">
        <v>322</v>
      </c>
      <c r="G1630" s="72">
        <v>0</v>
      </c>
      <c r="H1630" s="72">
        <v>0</v>
      </c>
      <c r="I1630" s="66" t="s">
        <v>3</v>
      </c>
      <c r="J1630" s="66" t="s">
        <v>1597</v>
      </c>
      <c r="K1630" s="67" t="s">
        <v>4709</v>
      </c>
      <c r="L1630" s="68"/>
      <c r="M1630" s="64" t="s">
        <v>2087</v>
      </c>
      <c r="N1630" s="13"/>
      <c r="O1630"/>
      <c r="P1630" t="str">
        <f t="shared" si="472"/>
        <v/>
      </c>
      <c r="Q1630" t="str">
        <f>IF(ISNA(VLOOKUP(AC1630,#REF!,1)),"//","")</f>
        <v/>
      </c>
      <c r="R1630"/>
      <c r="S1630" s="43">
        <f t="shared" si="479"/>
        <v>438</v>
      </c>
      <c r="T1630" s="94" t="s">
        <v>2489</v>
      </c>
      <c r="U1630" s="72" t="s">
        <v>2489</v>
      </c>
      <c r="V1630" s="72" t="s">
        <v>2489</v>
      </c>
      <c r="W1630" s="44" t="str">
        <f t="shared" si="480"/>
        <v>"SETDAT"</v>
      </c>
      <c r="X1630" s="25" t="str">
        <f t="shared" si="481"/>
        <v>SETDAT</v>
      </c>
      <c r="Y1630" s="1">
        <f t="shared" si="482"/>
        <v>1592</v>
      </c>
      <c r="Z1630" t="str">
        <f t="shared" si="483"/>
        <v>ITM_SETDAT</v>
      </c>
      <c r="AA1630" s="177" t="str">
        <f>IF(ISNA(VLOOKUP(AC1630,Sheet2!J:J,1,0)),"//","")</f>
        <v>//</v>
      </c>
      <c r="AC1630" s="113" t="str">
        <f t="shared" si="473"/>
        <v>SETDAT</v>
      </c>
      <c r="AD1630" t="b">
        <f t="shared" si="469"/>
        <v>1</v>
      </c>
    </row>
    <row r="1631" spans="1:30">
      <c r="A1631" s="57">
        <f t="shared" si="477"/>
        <v>1631</v>
      </c>
      <c r="B1631" s="56">
        <f t="shared" si="478"/>
        <v>1593</v>
      </c>
      <c r="C1631" s="60" t="s">
        <v>4311</v>
      </c>
      <c r="D1631" s="60" t="s">
        <v>7</v>
      </c>
      <c r="E1631" s="66" t="s">
        <v>1443</v>
      </c>
      <c r="F1631" s="66" t="s">
        <v>323</v>
      </c>
      <c r="G1631" s="72">
        <v>0</v>
      </c>
      <c r="H1631" s="72">
        <v>0</v>
      </c>
      <c r="I1631" s="66" t="s">
        <v>3</v>
      </c>
      <c r="J1631" s="66" t="s">
        <v>1597</v>
      </c>
      <c r="K1631" s="67" t="s">
        <v>4709</v>
      </c>
      <c r="L1631" s="68"/>
      <c r="M1631" s="64" t="s">
        <v>2088</v>
      </c>
      <c r="N1631" s="13"/>
      <c r="O1631"/>
      <c r="P1631" t="str">
        <f t="shared" si="472"/>
        <v>NOT EQUAL</v>
      </c>
      <c r="Q1631" t="str">
        <f>IF(ISNA(VLOOKUP(AC1631,#REF!,1)),"//","")</f>
        <v/>
      </c>
      <c r="R1631"/>
      <c r="S1631" s="43">
        <f t="shared" si="479"/>
        <v>439</v>
      </c>
      <c r="T1631" s="94" t="s">
        <v>2489</v>
      </c>
      <c r="U1631" s="72" t="s">
        <v>2489</v>
      </c>
      <c r="V1631" s="72" t="s">
        <v>2489</v>
      </c>
      <c r="W1631" s="44" t="str">
        <f t="shared" si="480"/>
        <v>"SETEUR"</v>
      </c>
      <c r="X1631" s="25" t="str">
        <f t="shared" si="481"/>
        <v>SETEUR</v>
      </c>
      <c r="Y1631" s="1">
        <f t="shared" si="482"/>
        <v>1593</v>
      </c>
      <c r="Z1631" t="str">
        <f t="shared" si="483"/>
        <v>ITM_SETEUR</v>
      </c>
      <c r="AA1631" s="177" t="str">
        <f>IF(ISNA(VLOOKUP(AC1631,Sheet2!J:J,1,0)),"//","")</f>
        <v>//</v>
      </c>
      <c r="AC1631" s="113" t="str">
        <f t="shared" si="473"/>
        <v>SETEUR</v>
      </c>
      <c r="AD1631" t="b">
        <f t="shared" si="469"/>
        <v>1</v>
      </c>
    </row>
    <row r="1632" spans="1:30">
      <c r="A1632" s="57">
        <f t="shared" si="477"/>
        <v>1632</v>
      </c>
      <c r="B1632" s="56">
        <f t="shared" si="478"/>
        <v>1594</v>
      </c>
      <c r="C1632" s="60" t="s">
        <v>4312</v>
      </c>
      <c r="D1632" s="60" t="s">
        <v>7</v>
      </c>
      <c r="E1632" s="66" t="s">
        <v>1444</v>
      </c>
      <c r="F1632" s="66" t="s">
        <v>324</v>
      </c>
      <c r="G1632" s="72">
        <v>0</v>
      </c>
      <c r="H1632" s="72">
        <v>0</v>
      </c>
      <c r="I1632" s="66" t="s">
        <v>3</v>
      </c>
      <c r="J1632" s="66" t="s">
        <v>1597</v>
      </c>
      <c r="K1632" s="67" t="s">
        <v>4709</v>
      </c>
      <c r="L1632" s="68"/>
      <c r="M1632" s="64" t="s">
        <v>2089</v>
      </c>
      <c r="N1632" s="13"/>
      <c r="O1632"/>
      <c r="P1632" t="str">
        <f t="shared" si="472"/>
        <v>NOT EQUAL</v>
      </c>
      <c r="Q1632" t="str">
        <f>IF(ISNA(VLOOKUP(AC1632,#REF!,1)),"//","")</f>
        <v/>
      </c>
      <c r="R1632"/>
      <c r="S1632" s="43">
        <f t="shared" si="479"/>
        <v>440</v>
      </c>
      <c r="T1632" s="94" t="s">
        <v>2489</v>
      </c>
      <c r="U1632" s="72" t="s">
        <v>2489</v>
      </c>
      <c r="V1632" s="72" t="s">
        <v>2489</v>
      </c>
      <c r="W1632" s="44" t="str">
        <f t="shared" si="480"/>
        <v>"SETIND"</v>
      </c>
      <c r="X1632" s="25" t="str">
        <f t="shared" si="481"/>
        <v>SETIND</v>
      </c>
      <c r="Y1632" s="1">
        <f t="shared" si="482"/>
        <v>1594</v>
      </c>
      <c r="Z1632" t="str">
        <f t="shared" si="483"/>
        <v>ITM_SETIND</v>
      </c>
      <c r="AA1632" s="177" t="str">
        <f>IF(ISNA(VLOOKUP(AC1632,Sheet2!J:J,1,0)),"//","")</f>
        <v>//</v>
      </c>
      <c r="AC1632" s="113" t="str">
        <f t="shared" si="473"/>
        <v>SETIND</v>
      </c>
      <c r="AD1632" t="b">
        <f t="shared" si="469"/>
        <v>1</v>
      </c>
    </row>
    <row r="1633" spans="1:30">
      <c r="A1633" s="57">
        <f t="shared" si="477"/>
        <v>1633</v>
      </c>
      <c r="B1633" s="56">
        <f t="shared" si="478"/>
        <v>1595</v>
      </c>
      <c r="C1633" s="60" t="s">
        <v>4313</v>
      </c>
      <c r="D1633" s="60" t="s">
        <v>7</v>
      </c>
      <c r="E1633" s="66" t="s">
        <v>1445</v>
      </c>
      <c r="F1633" s="66" t="s">
        <v>325</v>
      </c>
      <c r="G1633" s="72">
        <v>0</v>
      </c>
      <c r="H1633" s="72">
        <v>0</v>
      </c>
      <c r="I1633" s="66" t="s">
        <v>3</v>
      </c>
      <c r="J1633" s="66" t="s">
        <v>1597</v>
      </c>
      <c r="K1633" s="67" t="s">
        <v>4709</v>
      </c>
      <c r="L1633" s="68"/>
      <c r="M1633" s="64" t="s">
        <v>2090</v>
      </c>
      <c r="N1633" s="13"/>
      <c r="O1633"/>
      <c r="P1633" t="str">
        <f t="shared" si="472"/>
        <v>NOT EQUAL</v>
      </c>
      <c r="Q1633" t="str">
        <f>IF(ISNA(VLOOKUP(AC1633,#REF!,1)),"//","")</f>
        <v/>
      </c>
      <c r="R1633"/>
      <c r="S1633" s="43">
        <f t="shared" si="479"/>
        <v>441</v>
      </c>
      <c r="T1633" s="94" t="s">
        <v>2489</v>
      </c>
      <c r="U1633" s="72" t="s">
        <v>2489</v>
      </c>
      <c r="V1633" s="72" t="s">
        <v>2489</v>
      </c>
      <c r="W1633" s="44" t="str">
        <f t="shared" si="480"/>
        <v>"SETJPN"</v>
      </c>
      <c r="X1633" s="25" t="str">
        <f t="shared" si="481"/>
        <v>SETJPN</v>
      </c>
      <c r="Y1633" s="1">
        <f t="shared" si="482"/>
        <v>1595</v>
      </c>
      <c r="Z1633" t="str">
        <f t="shared" si="483"/>
        <v>ITM_SETJPN</v>
      </c>
      <c r="AA1633" s="177" t="str">
        <f>IF(ISNA(VLOOKUP(AC1633,Sheet2!J:J,1,0)),"//","")</f>
        <v>//</v>
      </c>
      <c r="AC1633" s="113" t="str">
        <f t="shared" si="473"/>
        <v>SETJPN</v>
      </c>
      <c r="AD1633" t="b">
        <f t="shared" si="469"/>
        <v>1</v>
      </c>
    </row>
    <row r="1634" spans="1:30">
      <c r="A1634" s="57">
        <f t="shared" si="477"/>
        <v>1634</v>
      </c>
      <c r="B1634" s="56">
        <f t="shared" si="478"/>
        <v>1596</v>
      </c>
      <c r="C1634" s="60" t="s">
        <v>4455</v>
      </c>
      <c r="D1634" s="60" t="s">
        <v>7</v>
      </c>
      <c r="E1634" s="66" t="s">
        <v>326</v>
      </c>
      <c r="F1634" s="66" t="s">
        <v>326</v>
      </c>
      <c r="G1634" s="72">
        <v>0</v>
      </c>
      <c r="H1634" s="72">
        <v>0</v>
      </c>
      <c r="I1634" s="66" t="s">
        <v>3</v>
      </c>
      <c r="J1634" s="66" t="s">
        <v>1597</v>
      </c>
      <c r="K1634" s="67" t="s">
        <v>4709</v>
      </c>
      <c r="L1634" s="68"/>
      <c r="M1634" s="64" t="s">
        <v>2091</v>
      </c>
      <c r="N1634" s="13"/>
      <c r="O1634"/>
      <c r="P1634" t="str">
        <f t="shared" si="472"/>
        <v/>
      </c>
      <c r="Q1634" t="str">
        <f>IF(ISNA(VLOOKUP(AC1634,#REF!,1)),"//","")</f>
        <v/>
      </c>
      <c r="R1634"/>
      <c r="S1634" s="43">
        <f t="shared" si="479"/>
        <v>442</v>
      </c>
      <c r="T1634" s="94" t="s">
        <v>2489</v>
      </c>
      <c r="U1634" s="72" t="s">
        <v>2489</v>
      </c>
      <c r="V1634" s="72" t="s">
        <v>2489</v>
      </c>
      <c r="W1634" s="44" t="str">
        <f t="shared" si="480"/>
        <v>"SETSIG"</v>
      </c>
      <c r="X1634" s="25" t="str">
        <f t="shared" si="481"/>
        <v>SETSIG</v>
      </c>
      <c r="Y1634" s="1">
        <f t="shared" si="482"/>
        <v>1596</v>
      </c>
      <c r="Z1634" t="str">
        <f t="shared" si="483"/>
        <v>ITM_SETSIG</v>
      </c>
      <c r="AA1634" s="177" t="str">
        <f>IF(ISNA(VLOOKUP(AC1634,Sheet2!J:J,1,0)),"//","")</f>
        <v>//</v>
      </c>
      <c r="AC1634" s="113" t="str">
        <f t="shared" si="473"/>
        <v>SETSIG</v>
      </c>
      <c r="AD1634" t="b">
        <f t="shared" si="469"/>
        <v>1</v>
      </c>
    </row>
    <row r="1635" spans="1:30">
      <c r="A1635" s="57">
        <f t="shared" si="477"/>
        <v>1635</v>
      </c>
      <c r="B1635" s="56">
        <f t="shared" si="478"/>
        <v>1597</v>
      </c>
      <c r="C1635" s="60" t="s">
        <v>4988</v>
      </c>
      <c r="D1635" s="60" t="s">
        <v>7</v>
      </c>
      <c r="E1635" s="66" t="s">
        <v>327</v>
      </c>
      <c r="F1635" s="66" t="s">
        <v>327</v>
      </c>
      <c r="G1635" s="72">
        <v>0</v>
      </c>
      <c r="H1635" s="72">
        <v>0</v>
      </c>
      <c r="I1635" s="66" t="s">
        <v>3</v>
      </c>
      <c r="J1635" s="66" t="s">
        <v>1597</v>
      </c>
      <c r="K1635" s="67" t="s">
        <v>4709</v>
      </c>
      <c r="L1635" s="68"/>
      <c r="M1635" s="64" t="s">
        <v>2092</v>
      </c>
      <c r="N1635" s="13"/>
      <c r="O1635"/>
      <c r="P1635" t="str">
        <f t="shared" si="472"/>
        <v/>
      </c>
      <c r="Q1635" t="str">
        <f>IF(ISNA(VLOOKUP(AC1635,#REF!,1)),"//","")</f>
        <v/>
      </c>
      <c r="R1635"/>
      <c r="S1635" s="43">
        <f t="shared" si="479"/>
        <v>443</v>
      </c>
      <c r="T1635" s="94" t="s">
        <v>2489</v>
      </c>
      <c r="U1635" s="72" t="s">
        <v>2489</v>
      </c>
      <c r="V1635" s="72" t="s">
        <v>2489</v>
      </c>
      <c r="W1635" s="44" t="str">
        <f t="shared" si="480"/>
        <v>"SETTIM"</v>
      </c>
      <c r="X1635" s="25" t="str">
        <f t="shared" si="481"/>
        <v>SETTIM</v>
      </c>
      <c r="Y1635" s="1">
        <f t="shared" si="482"/>
        <v>1597</v>
      </c>
      <c r="Z1635" t="str">
        <f t="shared" si="483"/>
        <v>ITM_SETTIM</v>
      </c>
      <c r="AA1635" s="177" t="str">
        <f>IF(ISNA(VLOOKUP(AC1635,Sheet2!J:J,1,0)),"//","")</f>
        <v>//</v>
      </c>
      <c r="AC1635" s="113" t="str">
        <f t="shared" si="473"/>
        <v>SETTIM</v>
      </c>
      <c r="AD1635" t="b">
        <f t="shared" si="469"/>
        <v>1</v>
      </c>
    </row>
    <row r="1636" spans="1:30">
      <c r="A1636" s="57">
        <f t="shared" si="477"/>
        <v>1636</v>
      </c>
      <c r="B1636" s="56">
        <f t="shared" si="478"/>
        <v>1598</v>
      </c>
      <c r="C1636" s="60" t="s">
        <v>4314</v>
      </c>
      <c r="D1636" s="60" t="s">
        <v>7</v>
      </c>
      <c r="E1636" s="66" t="s">
        <v>1446</v>
      </c>
      <c r="F1636" s="66" t="s">
        <v>1447</v>
      </c>
      <c r="G1636" s="72">
        <v>0</v>
      </c>
      <c r="H1636" s="72">
        <v>0</v>
      </c>
      <c r="I1636" s="66" t="s">
        <v>3</v>
      </c>
      <c r="J1636" s="66" t="s">
        <v>1597</v>
      </c>
      <c r="K1636" s="67" t="s">
        <v>4709</v>
      </c>
      <c r="L1636" s="68"/>
      <c r="M1636" s="64" t="s">
        <v>2093</v>
      </c>
      <c r="N1636" s="13"/>
      <c r="O1636"/>
      <c r="P1636" t="str">
        <f t="shared" si="472"/>
        <v>NOT EQUAL</v>
      </c>
      <c r="Q1636" t="str">
        <f>IF(ISNA(VLOOKUP(AC1636,#REF!,1)),"//","")</f>
        <v/>
      </c>
      <c r="R1636"/>
      <c r="S1636" s="43">
        <f t="shared" si="479"/>
        <v>444</v>
      </c>
      <c r="T1636" s="94" t="s">
        <v>2489</v>
      </c>
      <c r="U1636" s="72" t="s">
        <v>2489</v>
      </c>
      <c r="V1636" s="72" t="s">
        <v>2489</v>
      </c>
      <c r="W1636" s="44" t="str">
        <f t="shared" si="480"/>
        <v>"SETUK"</v>
      </c>
      <c r="X1636" s="25" t="str">
        <f t="shared" si="481"/>
        <v>SETUK</v>
      </c>
      <c r="Y1636" s="1">
        <f t="shared" si="482"/>
        <v>1598</v>
      </c>
      <c r="Z1636" t="str">
        <f t="shared" si="483"/>
        <v>ITM_SETUK</v>
      </c>
      <c r="AA1636" s="177" t="str">
        <f>IF(ISNA(VLOOKUP(AC1636,Sheet2!J:J,1,0)),"//","")</f>
        <v>//</v>
      </c>
      <c r="AC1636" s="113" t="str">
        <f t="shared" si="473"/>
        <v>SETUK</v>
      </c>
      <c r="AD1636" t="b">
        <f t="shared" si="469"/>
        <v>1</v>
      </c>
    </row>
    <row r="1637" spans="1:30">
      <c r="A1637" s="57">
        <f t="shared" si="477"/>
        <v>1637</v>
      </c>
      <c r="B1637" s="56">
        <f t="shared" si="478"/>
        <v>1599</v>
      </c>
      <c r="C1637" s="60" t="s">
        <v>4315</v>
      </c>
      <c r="D1637" s="60" t="s">
        <v>7</v>
      </c>
      <c r="E1637" s="66" t="s">
        <v>1448</v>
      </c>
      <c r="F1637" s="66" t="s">
        <v>328</v>
      </c>
      <c r="G1637" s="72">
        <v>0</v>
      </c>
      <c r="H1637" s="72">
        <v>0</v>
      </c>
      <c r="I1637" s="66" t="s">
        <v>3</v>
      </c>
      <c r="J1637" s="66" t="s">
        <v>1597</v>
      </c>
      <c r="K1637" s="67" t="s">
        <v>4709</v>
      </c>
      <c r="L1637" s="68"/>
      <c r="M1637" s="64" t="s">
        <v>2094</v>
      </c>
      <c r="N1637" s="13"/>
      <c r="O1637"/>
      <c r="P1637" t="str">
        <f t="shared" si="472"/>
        <v>NOT EQUAL</v>
      </c>
      <c r="Q1637" t="str">
        <f>IF(ISNA(VLOOKUP(AC1637,#REF!,1)),"//","")</f>
        <v/>
      </c>
      <c r="R1637"/>
      <c r="S1637" s="43">
        <f t="shared" si="479"/>
        <v>445</v>
      </c>
      <c r="T1637" s="94" t="s">
        <v>2489</v>
      </c>
      <c r="U1637" s="72" t="s">
        <v>2489</v>
      </c>
      <c r="V1637" s="72" t="s">
        <v>2489</v>
      </c>
      <c r="W1637" s="44" t="str">
        <f t="shared" si="480"/>
        <v>"SETUSA"</v>
      </c>
      <c r="X1637" s="25" t="str">
        <f t="shared" si="481"/>
        <v>SETUSA</v>
      </c>
      <c r="Y1637" s="1">
        <f t="shared" si="482"/>
        <v>1599</v>
      </c>
      <c r="Z1637" t="str">
        <f t="shared" si="483"/>
        <v>ITM_SETUSA</v>
      </c>
      <c r="AA1637" s="177" t="str">
        <f>IF(ISNA(VLOOKUP(AC1637,Sheet2!J:J,1,0)),"//","")</f>
        <v>//</v>
      </c>
      <c r="AC1637" s="113" t="str">
        <f t="shared" si="473"/>
        <v>SETUSA</v>
      </c>
      <c r="AD1637" t="b">
        <f t="shared" si="469"/>
        <v>1</v>
      </c>
    </row>
    <row r="1638" spans="1:30">
      <c r="A1638" s="57">
        <f t="shared" si="477"/>
        <v>1638</v>
      </c>
      <c r="B1638" s="56">
        <f t="shared" si="478"/>
        <v>1600</v>
      </c>
      <c r="C1638" s="60" t="s">
        <v>4316</v>
      </c>
      <c r="D1638" s="60" t="s">
        <v>7</v>
      </c>
      <c r="E1638" s="66" t="s">
        <v>1449</v>
      </c>
      <c r="F1638" s="66" t="s">
        <v>332</v>
      </c>
      <c r="G1638" s="72">
        <v>0</v>
      </c>
      <c r="H1638" s="72">
        <v>0</v>
      </c>
      <c r="I1638" s="66" t="s">
        <v>3</v>
      </c>
      <c r="J1638" s="66" t="s">
        <v>1597</v>
      </c>
      <c r="K1638" s="67" t="s">
        <v>4709</v>
      </c>
      <c r="L1638" s="68"/>
      <c r="M1638" s="64" t="s">
        <v>2098</v>
      </c>
      <c r="N1638" s="13"/>
      <c r="O1638"/>
      <c r="P1638" t="str">
        <f t="shared" si="472"/>
        <v/>
      </c>
      <c r="Q1638" t="str">
        <f>IF(ISNA(VLOOKUP(AC1638,#REF!,1)),"//","")</f>
        <v/>
      </c>
      <c r="R1638"/>
      <c r="S1638" s="43">
        <f t="shared" si="479"/>
        <v>446</v>
      </c>
      <c r="T1638" s="94" t="s">
        <v>2985</v>
      </c>
      <c r="U1638" s="72" t="s">
        <v>2489</v>
      </c>
      <c r="V1638" s="72" t="s">
        <v>2489</v>
      </c>
      <c r="W1638" s="44" t="str">
        <f t="shared" si="480"/>
        <v>"SIGN"</v>
      </c>
      <c r="X1638" s="25" t="str">
        <f t="shared" si="481"/>
        <v>SIGN</v>
      </c>
      <c r="Y1638" s="1">
        <f t="shared" si="482"/>
        <v>1600</v>
      </c>
      <c r="Z1638" t="str">
        <f t="shared" si="483"/>
        <v>ITM_SIGN</v>
      </c>
      <c r="AA1638" s="177" t="str">
        <f>IF(ISNA(VLOOKUP(AC1638,Sheet2!J:J,1,0)),"//","")</f>
        <v>//</v>
      </c>
      <c r="AC1638" s="113" t="str">
        <f t="shared" si="473"/>
        <v>SIGN</v>
      </c>
      <c r="AD1638" t="b">
        <f t="shared" si="469"/>
        <v>1</v>
      </c>
    </row>
    <row r="1639" spans="1:30">
      <c r="A1639" s="57">
        <f t="shared" si="477"/>
        <v>1639</v>
      </c>
      <c r="B1639" s="56">
        <f t="shared" si="478"/>
        <v>1601</v>
      </c>
      <c r="C1639" s="60" t="s">
        <v>4245</v>
      </c>
      <c r="D1639" s="60" t="s">
        <v>1148</v>
      </c>
      <c r="E1639" s="66" t="s">
        <v>333</v>
      </c>
      <c r="F1639" s="66" t="s">
        <v>333</v>
      </c>
      <c r="G1639" s="72">
        <v>0</v>
      </c>
      <c r="H1639" s="72">
        <v>0</v>
      </c>
      <c r="I1639" s="66" t="s">
        <v>3</v>
      </c>
      <c r="J1639" s="66" t="s">
        <v>1597</v>
      </c>
      <c r="K1639" s="67" t="s">
        <v>4709</v>
      </c>
      <c r="L1639" s="68"/>
      <c r="M1639" s="64" t="s">
        <v>2099</v>
      </c>
      <c r="N1639" s="13"/>
      <c r="O1639"/>
      <c r="P1639" t="str">
        <f t="shared" si="472"/>
        <v/>
      </c>
      <c r="Q1639" t="str">
        <f>IF(ISNA(VLOOKUP(AC1639,#REF!,1)),"//","")</f>
        <v/>
      </c>
      <c r="R1639"/>
      <c r="S1639" s="43">
        <f t="shared" si="479"/>
        <v>447</v>
      </c>
      <c r="T1639" s="94" t="s">
        <v>3017</v>
      </c>
      <c r="U1639" s="72" t="s">
        <v>2919</v>
      </c>
      <c r="V1639" s="72" t="s">
        <v>2489</v>
      </c>
      <c r="W1639" s="44" t="str">
        <f t="shared" si="480"/>
        <v>"SIGNMT"</v>
      </c>
      <c r="X1639" s="25" t="str">
        <f t="shared" si="481"/>
        <v>SIGNMT</v>
      </c>
      <c r="Y1639" s="1">
        <f t="shared" si="482"/>
        <v>1601</v>
      </c>
      <c r="Z1639" t="str">
        <f t="shared" si="483"/>
        <v>ITM_SIGNMT</v>
      </c>
      <c r="AA1639" s="177" t="str">
        <f>IF(ISNA(VLOOKUP(AC1639,Sheet2!J:J,1,0)),"//","")</f>
        <v>//</v>
      </c>
      <c r="AC1639" s="113" t="str">
        <f t="shared" si="473"/>
        <v>SIGNMT</v>
      </c>
      <c r="AD1639" t="b">
        <f t="shared" si="469"/>
        <v>1</v>
      </c>
    </row>
    <row r="1640" spans="1:30">
      <c r="A1640" s="57">
        <f t="shared" si="477"/>
        <v>1640</v>
      </c>
      <c r="B1640" s="56">
        <f t="shared" si="478"/>
        <v>1602</v>
      </c>
      <c r="C1640" s="60" t="s">
        <v>4455</v>
      </c>
      <c r="D1640" s="60" t="s">
        <v>7</v>
      </c>
      <c r="E1640" s="66" t="s">
        <v>2851</v>
      </c>
      <c r="F1640" s="66" t="s">
        <v>334</v>
      </c>
      <c r="G1640" s="72">
        <v>0</v>
      </c>
      <c r="H1640" s="72">
        <v>0</v>
      </c>
      <c r="I1640" s="66" t="s">
        <v>3</v>
      </c>
      <c r="J1640" s="66" t="s">
        <v>1597</v>
      </c>
      <c r="K1640" s="67" t="s">
        <v>4709</v>
      </c>
      <c r="L1640" s="68"/>
      <c r="M1640" s="64" t="s">
        <v>2848</v>
      </c>
      <c r="N1640" s="13"/>
      <c r="O1640"/>
      <c r="P1640" t="str">
        <f t="shared" si="472"/>
        <v>NOT EQUAL</v>
      </c>
      <c r="Q1640" t="str">
        <f>IF(ISNA(VLOOKUP(AC1640,#REF!,1)),"//","")</f>
        <v/>
      </c>
      <c r="R1640"/>
      <c r="S1640" s="43">
        <f t="shared" si="479"/>
        <v>448</v>
      </c>
      <c r="T1640" s="94" t="s">
        <v>2489</v>
      </c>
      <c r="U1640" s="72" t="s">
        <v>2489</v>
      </c>
      <c r="V1640" s="72" t="s">
        <v>2489</v>
      </c>
      <c r="W1640" s="44" t="str">
        <f t="shared" si="480"/>
        <v>"SIM_EQ"</v>
      </c>
      <c r="X1640" s="25" t="str">
        <f t="shared" si="481"/>
        <v>SIM_EQ</v>
      </c>
      <c r="Y1640" s="1">
        <f t="shared" si="482"/>
        <v>1602</v>
      </c>
      <c r="Z1640" t="str">
        <f t="shared" si="483"/>
        <v>ITM_SIM_EQ</v>
      </c>
      <c r="AA1640" s="177" t="str">
        <f>IF(ISNA(VLOOKUP(AC1640,Sheet2!J:J,1,0)),"//","")</f>
        <v>//</v>
      </c>
      <c r="AC1640" s="113" t="str">
        <f t="shared" si="473"/>
        <v>SIM_EQ</v>
      </c>
      <c r="AD1640" t="b">
        <f t="shared" si="469"/>
        <v>1</v>
      </c>
    </row>
    <row r="1641" spans="1:30">
      <c r="A1641" s="57">
        <f t="shared" si="477"/>
        <v>1641</v>
      </c>
      <c r="B1641" s="56">
        <f t="shared" si="478"/>
        <v>1603</v>
      </c>
      <c r="C1641" s="60" t="s">
        <v>4455</v>
      </c>
      <c r="D1641" s="60" t="s">
        <v>7</v>
      </c>
      <c r="E1641" s="66" t="s">
        <v>338</v>
      </c>
      <c r="F1641" s="66" t="s">
        <v>338</v>
      </c>
      <c r="G1641" s="72">
        <v>0</v>
      </c>
      <c r="H1641" s="72">
        <v>0</v>
      </c>
      <c r="I1641" s="66" t="s">
        <v>3</v>
      </c>
      <c r="J1641" s="66" t="s">
        <v>1597</v>
      </c>
      <c r="K1641" s="67" t="s">
        <v>4709</v>
      </c>
      <c r="L1641" s="68"/>
      <c r="M1641" s="64" t="s">
        <v>2103</v>
      </c>
      <c r="N1641" s="13"/>
      <c r="O1641"/>
      <c r="P1641" t="str">
        <f t="shared" si="472"/>
        <v/>
      </c>
      <c r="Q1641" t="str">
        <f>IF(ISNA(VLOOKUP(AC1641,#REF!,1)),"//","")</f>
        <v/>
      </c>
      <c r="R1641"/>
      <c r="S1641" s="43">
        <f t="shared" si="479"/>
        <v>449</v>
      </c>
      <c r="T1641" s="94" t="s">
        <v>2489</v>
      </c>
      <c r="U1641" s="72" t="s">
        <v>2489</v>
      </c>
      <c r="V1641" s="72" t="s">
        <v>2489</v>
      </c>
      <c r="W1641" s="44" t="str">
        <f t="shared" si="480"/>
        <v>"SKIP"</v>
      </c>
      <c r="X1641" s="25" t="str">
        <f t="shared" si="481"/>
        <v>SKIP</v>
      </c>
      <c r="Y1641" s="1">
        <f t="shared" si="482"/>
        <v>1603</v>
      </c>
      <c r="Z1641" t="str">
        <f t="shared" si="483"/>
        <v>ITM_SKIP</v>
      </c>
      <c r="AA1641" s="177" t="str">
        <f>IF(ISNA(VLOOKUP(AC1641,Sheet2!J:J,1,0)),"//","")</f>
        <v>//</v>
      </c>
      <c r="AC1641" s="113" t="str">
        <f t="shared" si="473"/>
        <v>SKIP</v>
      </c>
      <c r="AD1641" t="b">
        <f t="shared" si="469"/>
        <v>1</v>
      </c>
    </row>
    <row r="1642" spans="1:30">
      <c r="A1642" s="57">
        <f t="shared" si="477"/>
        <v>1642</v>
      </c>
      <c r="B1642" s="56">
        <f t="shared" si="478"/>
        <v>1604</v>
      </c>
      <c r="C1642" s="60" t="s">
        <v>4317</v>
      </c>
      <c r="D1642" s="60" t="s">
        <v>7</v>
      </c>
      <c r="E1642" s="66" t="s">
        <v>341</v>
      </c>
      <c r="F1642" s="66" t="s">
        <v>341</v>
      </c>
      <c r="G1642" s="72">
        <v>0</v>
      </c>
      <c r="H1642" s="72">
        <v>0</v>
      </c>
      <c r="I1642" s="66" t="s">
        <v>3</v>
      </c>
      <c r="J1642" s="66" t="s">
        <v>1597</v>
      </c>
      <c r="K1642" s="67" t="s">
        <v>4709</v>
      </c>
      <c r="L1642" s="68"/>
      <c r="M1642" s="64" t="s">
        <v>2105</v>
      </c>
      <c r="N1642" s="13"/>
      <c r="O1642"/>
      <c r="P1642" t="str">
        <f t="shared" si="472"/>
        <v/>
      </c>
      <c r="Q1642" t="str">
        <f>IF(ISNA(VLOOKUP(AC1642,#REF!,1)),"//","")</f>
        <v/>
      </c>
      <c r="R1642"/>
      <c r="S1642" s="43">
        <f t="shared" si="479"/>
        <v>450</v>
      </c>
      <c r="T1642" s="94" t="s">
        <v>2489</v>
      </c>
      <c r="U1642" s="72" t="s">
        <v>2489</v>
      </c>
      <c r="V1642" s="72" t="s">
        <v>2489</v>
      </c>
      <c r="W1642" s="44" t="str">
        <f t="shared" si="480"/>
        <v>"SLVQ"</v>
      </c>
      <c r="X1642" s="25" t="str">
        <f t="shared" si="481"/>
        <v>SLVQ</v>
      </c>
      <c r="Y1642" s="1">
        <f t="shared" si="482"/>
        <v>1604</v>
      </c>
      <c r="Z1642" t="str">
        <f t="shared" si="483"/>
        <v>ITM_SLVQ</v>
      </c>
      <c r="AA1642" s="177" t="str">
        <f>IF(ISNA(VLOOKUP(AC1642,Sheet2!J:J,1,0)),"//","")</f>
        <v>//</v>
      </c>
      <c r="AC1642" s="113" t="str">
        <f t="shared" si="473"/>
        <v>SLVQ</v>
      </c>
      <c r="AD1642" t="b">
        <f t="shared" ref="AD1642:AD1705" si="487">X1642=AC1642</f>
        <v>1</v>
      </c>
    </row>
    <row r="1643" spans="1:30">
      <c r="A1643" s="57">
        <f t="shared" si="477"/>
        <v>1643</v>
      </c>
      <c r="B1643" s="56">
        <f t="shared" si="478"/>
        <v>1605</v>
      </c>
      <c r="C1643" s="60" t="s">
        <v>4318</v>
      </c>
      <c r="D1643" s="60" t="s">
        <v>7</v>
      </c>
      <c r="E1643" s="66" t="s">
        <v>1451</v>
      </c>
      <c r="F1643" s="66" t="s">
        <v>1451</v>
      </c>
      <c r="G1643" s="72">
        <v>0</v>
      </c>
      <c r="H1643" s="72">
        <v>0</v>
      </c>
      <c r="I1643" s="66" t="s">
        <v>3</v>
      </c>
      <c r="J1643" s="66" t="s">
        <v>1597</v>
      </c>
      <c r="K1643" s="67" t="s">
        <v>4709</v>
      </c>
      <c r="L1643" s="68"/>
      <c r="M1643" s="64" t="s">
        <v>2106</v>
      </c>
      <c r="N1643" s="13"/>
      <c r="O1643"/>
      <c r="P1643" t="str">
        <f t="shared" si="472"/>
        <v/>
      </c>
      <c r="Q1643" t="str">
        <f>IF(ISNA(VLOOKUP(AC1643,#REF!,1)),"//","")</f>
        <v/>
      </c>
      <c r="R1643"/>
      <c r="S1643" s="43">
        <f t="shared" si="479"/>
        <v>451</v>
      </c>
      <c r="T1643" s="94" t="s">
        <v>2489</v>
      </c>
      <c r="U1643" s="72" t="s">
        <v>2489</v>
      </c>
      <c r="V1643" s="72" t="s">
        <v>2489</v>
      </c>
      <c r="W1643" s="44" t="str">
        <f t="shared" si="480"/>
        <v>"S" STD_SUB_M</v>
      </c>
      <c r="X1643" s="25" t="str">
        <f t="shared" si="481"/>
        <v>SM</v>
      </c>
      <c r="Y1643" s="1">
        <f t="shared" si="482"/>
        <v>1605</v>
      </c>
      <c r="Z1643" t="str">
        <f t="shared" si="483"/>
        <v>ITM_SM</v>
      </c>
      <c r="AA1643" s="177" t="str">
        <f>IF(ISNA(VLOOKUP(AC1643,Sheet2!J:J,1,0)),"//","")</f>
        <v>//</v>
      </c>
      <c r="AC1643" s="113" t="str">
        <f t="shared" si="473"/>
        <v>SM</v>
      </c>
      <c r="AD1643" t="b">
        <f t="shared" si="487"/>
        <v>1</v>
      </c>
    </row>
    <row r="1644" spans="1:30">
      <c r="A1644" s="57">
        <f t="shared" si="477"/>
        <v>1644</v>
      </c>
      <c r="B1644" s="56">
        <f t="shared" si="478"/>
        <v>1606</v>
      </c>
      <c r="C1644" s="60" t="s">
        <v>4319</v>
      </c>
      <c r="D1644" s="60" t="s">
        <v>7</v>
      </c>
      <c r="E1644" s="66" t="s">
        <v>3126</v>
      </c>
      <c r="F1644" s="66" t="s">
        <v>3126</v>
      </c>
      <c r="G1644" s="72">
        <v>0</v>
      </c>
      <c r="H1644" s="72">
        <v>0</v>
      </c>
      <c r="I1644" s="66" t="s">
        <v>3</v>
      </c>
      <c r="J1644" s="66" t="s">
        <v>1597</v>
      </c>
      <c r="K1644" s="67" t="s">
        <v>4709</v>
      </c>
      <c r="L1644" s="68"/>
      <c r="M1644" s="64" t="s">
        <v>3127</v>
      </c>
      <c r="N1644" s="13"/>
      <c r="O1644"/>
      <c r="P1644" t="str">
        <f t="shared" si="472"/>
        <v/>
      </c>
      <c r="Q1644" t="str">
        <f>IF(ISNA(VLOOKUP(AC1644,#REF!,1)),"//","")</f>
        <v/>
      </c>
      <c r="R1644"/>
      <c r="S1644" s="43">
        <f t="shared" si="479"/>
        <v>452</v>
      </c>
      <c r="T1644" s="94" t="s">
        <v>3007</v>
      </c>
      <c r="U1644" s="72" t="s">
        <v>2489</v>
      </c>
      <c r="V1644" s="72" t="s">
        <v>2489</v>
      </c>
      <c r="W1644" s="44" t="str">
        <f t="shared" si="480"/>
        <v>"ISM?"</v>
      </c>
      <c r="X1644" s="25" t="str">
        <f t="shared" si="481"/>
        <v>ISM?</v>
      </c>
      <c r="Y1644" s="1">
        <f t="shared" si="482"/>
        <v>1606</v>
      </c>
      <c r="Z1644" t="str">
        <f t="shared" si="483"/>
        <v>ITM_ISM</v>
      </c>
      <c r="AA1644" s="177" t="str">
        <f>IF(ISNA(VLOOKUP(AC1644,Sheet2!J:J,1,0)),"//","")</f>
        <v>//</v>
      </c>
      <c r="AC1644" s="113" t="str">
        <f t="shared" si="473"/>
        <v>ISM?</v>
      </c>
      <c r="AD1644" t="b">
        <f t="shared" si="487"/>
        <v>1</v>
      </c>
    </row>
    <row r="1645" spans="1:30">
      <c r="A1645" s="57">
        <f t="shared" si="477"/>
        <v>1645</v>
      </c>
      <c r="B1645" s="56">
        <f t="shared" si="478"/>
        <v>1607</v>
      </c>
      <c r="C1645" s="60" t="s">
        <v>4320</v>
      </c>
      <c r="D1645" s="60" t="s">
        <v>7</v>
      </c>
      <c r="E1645" s="66" t="s">
        <v>1452</v>
      </c>
      <c r="F1645" s="66" t="s">
        <v>1452</v>
      </c>
      <c r="G1645" s="72">
        <v>0</v>
      </c>
      <c r="H1645" s="72">
        <v>0</v>
      </c>
      <c r="I1645" s="66" t="s">
        <v>3</v>
      </c>
      <c r="J1645" s="66" t="s">
        <v>1597</v>
      </c>
      <c r="K1645" s="67" t="s">
        <v>4709</v>
      </c>
      <c r="L1645" s="68"/>
      <c r="M1645" s="64" t="s">
        <v>2107</v>
      </c>
      <c r="N1645" s="13"/>
      <c r="O1645"/>
      <c r="P1645" t="str">
        <f t="shared" si="472"/>
        <v/>
      </c>
      <c r="Q1645" t="str">
        <f>IF(ISNA(VLOOKUP(AC1645,#REF!,1)),"//","")</f>
        <v/>
      </c>
      <c r="R1645"/>
      <c r="S1645" s="43">
        <f t="shared" si="479"/>
        <v>453</v>
      </c>
      <c r="T1645" s="94" t="s">
        <v>2489</v>
      </c>
      <c r="U1645" s="72" t="s">
        <v>2489</v>
      </c>
      <c r="V1645" s="72" t="s">
        <v>2489</v>
      </c>
      <c r="W1645" s="44" t="str">
        <f t="shared" si="480"/>
        <v>"S" STD_SUB_M STD_SUB_W</v>
      </c>
      <c r="X1645" s="25" t="str">
        <f t="shared" si="481"/>
        <v>SMW</v>
      </c>
      <c r="Y1645" s="1">
        <f t="shared" si="482"/>
        <v>1607</v>
      </c>
      <c r="Z1645" t="str">
        <f t="shared" si="483"/>
        <v>ITM_SMW</v>
      </c>
      <c r="AA1645" s="177" t="str">
        <f>IF(ISNA(VLOOKUP(AC1645,Sheet2!J:J,1,0)),"//","")</f>
        <v>//</v>
      </c>
      <c r="AC1645" s="113" t="str">
        <f t="shared" si="473"/>
        <v>SMW</v>
      </c>
      <c r="AD1645" t="b">
        <f t="shared" si="487"/>
        <v>1</v>
      </c>
    </row>
    <row r="1646" spans="1:30">
      <c r="A1646" s="57">
        <f t="shared" si="477"/>
        <v>1646</v>
      </c>
      <c r="B1646" s="56">
        <f t="shared" si="478"/>
        <v>1608</v>
      </c>
      <c r="C1646" s="60" t="s">
        <v>4455</v>
      </c>
      <c r="D1646" s="60" t="s">
        <v>7</v>
      </c>
      <c r="E1646" s="66" t="s">
        <v>1453</v>
      </c>
      <c r="F1646" s="66" t="s">
        <v>1453</v>
      </c>
      <c r="G1646" s="72">
        <v>0</v>
      </c>
      <c r="H1646" s="72">
        <v>0</v>
      </c>
      <c r="I1646" s="66" t="s">
        <v>3</v>
      </c>
      <c r="J1646" s="66" t="s">
        <v>1597</v>
      </c>
      <c r="K1646" s="67" t="s">
        <v>4709</v>
      </c>
      <c r="L1646" s="68"/>
      <c r="M1646" s="64" t="s">
        <v>2108</v>
      </c>
      <c r="N1646" s="13"/>
      <c r="O1646"/>
      <c r="P1646" t="str">
        <f t="shared" si="472"/>
        <v/>
      </c>
      <c r="Q1646" t="str">
        <f>IF(ISNA(VLOOKUP(AC1646,#REF!,1)),"//","")</f>
        <v/>
      </c>
      <c r="R1646"/>
      <c r="S1646" s="43">
        <f t="shared" si="479"/>
        <v>454</v>
      </c>
      <c r="T1646" s="94" t="s">
        <v>2489</v>
      </c>
      <c r="U1646" s="72" t="s">
        <v>2489</v>
      </c>
      <c r="V1646" s="72" t="s">
        <v>2489</v>
      </c>
      <c r="W1646" s="44" t="str">
        <f t="shared" si="480"/>
        <v>"SOLVE"</v>
      </c>
      <c r="X1646" s="25" t="str">
        <f t="shared" si="481"/>
        <v>SOLVE</v>
      </c>
      <c r="Y1646" s="1">
        <f t="shared" si="482"/>
        <v>1608</v>
      </c>
      <c r="Z1646" t="str">
        <f t="shared" si="483"/>
        <v>ITM_SOLVE</v>
      </c>
      <c r="AA1646" s="177" t="str">
        <f>IF(ISNA(VLOOKUP(AC1646,Sheet2!J:J,1,0)),"//","")</f>
        <v>//</v>
      </c>
      <c r="AC1646" s="113" t="str">
        <f t="shared" si="473"/>
        <v>SOLVE</v>
      </c>
      <c r="AD1646" t="b">
        <f t="shared" si="487"/>
        <v>1</v>
      </c>
    </row>
    <row r="1647" spans="1:30">
      <c r="A1647" s="57">
        <f t="shared" si="477"/>
        <v>1647</v>
      </c>
      <c r="B1647" s="56">
        <f t="shared" si="478"/>
        <v>1609</v>
      </c>
      <c r="C1647" s="60" t="s">
        <v>4321</v>
      </c>
      <c r="D1647" s="60" t="s">
        <v>7</v>
      </c>
      <c r="E1647" s="66" t="s">
        <v>345</v>
      </c>
      <c r="F1647" s="66" t="s">
        <v>345</v>
      </c>
      <c r="G1647" s="72">
        <v>0</v>
      </c>
      <c r="H1647" s="72">
        <v>0</v>
      </c>
      <c r="I1647" s="66" t="s">
        <v>3</v>
      </c>
      <c r="J1647" s="66" t="s">
        <v>1597</v>
      </c>
      <c r="K1647" s="67" t="s">
        <v>4709</v>
      </c>
      <c r="L1647" s="68"/>
      <c r="M1647" s="64" t="s">
        <v>2112</v>
      </c>
      <c r="N1647" s="13"/>
      <c r="O1647"/>
      <c r="P1647" t="str">
        <f t="shared" si="472"/>
        <v/>
      </c>
      <c r="Q1647" t="str">
        <f>IF(ISNA(VLOOKUP(AC1647,#REF!,1)),"//","")</f>
        <v/>
      </c>
      <c r="R1647"/>
      <c r="S1647" s="43">
        <f t="shared" si="479"/>
        <v>455</v>
      </c>
      <c r="T1647" s="94" t="s">
        <v>3007</v>
      </c>
      <c r="U1647" s="72" t="s">
        <v>2489</v>
      </c>
      <c r="V1647" s="72" t="s">
        <v>2489</v>
      </c>
      <c r="W1647" s="44" t="str">
        <f t="shared" si="480"/>
        <v>"SSIZE?"</v>
      </c>
      <c r="X1647" s="25" t="str">
        <f t="shared" si="481"/>
        <v>SSIZE?</v>
      </c>
      <c r="Y1647" s="1">
        <f t="shared" si="482"/>
        <v>1609</v>
      </c>
      <c r="Z1647" t="str">
        <f t="shared" si="483"/>
        <v>ITM_SSIZE</v>
      </c>
      <c r="AA1647" s="177" t="str">
        <f>IF(ISNA(VLOOKUP(AC1647,Sheet2!J:J,1,0)),"//","")</f>
        <v>//</v>
      </c>
      <c r="AC1647" s="113" t="str">
        <f t="shared" si="473"/>
        <v>SSIZE?</v>
      </c>
      <c r="AD1647" t="b">
        <f t="shared" si="487"/>
        <v>1</v>
      </c>
    </row>
    <row r="1648" spans="1:30">
      <c r="A1648" s="57">
        <f t="shared" si="477"/>
        <v>1648</v>
      </c>
      <c r="B1648" s="56">
        <f t="shared" si="478"/>
        <v>1610</v>
      </c>
      <c r="C1648" s="60" t="s">
        <v>4459</v>
      </c>
      <c r="D1648" s="178" t="s">
        <v>5002</v>
      </c>
      <c r="E1648" s="66" t="s">
        <v>2792</v>
      </c>
      <c r="F1648" s="66" t="s">
        <v>2792</v>
      </c>
      <c r="G1648" s="72">
        <v>0</v>
      </c>
      <c r="H1648" s="72">
        <v>0</v>
      </c>
      <c r="I1648" s="66" t="s">
        <v>3</v>
      </c>
      <c r="J1648" s="66" t="s">
        <v>1597</v>
      </c>
      <c r="K1648" s="67" t="s">
        <v>4709</v>
      </c>
      <c r="L1648" s="68"/>
      <c r="M1648" s="64" t="s">
        <v>2114</v>
      </c>
      <c r="N1648" s="13"/>
      <c r="O1648"/>
      <c r="P1648" t="str">
        <f t="shared" si="472"/>
        <v/>
      </c>
      <c r="Q1648" t="str">
        <f>IF(ISNA(VLOOKUP(AC1648,#REF!,1)),"//","")</f>
        <v/>
      </c>
      <c r="R1648"/>
      <c r="S1648" s="43">
        <f t="shared" si="479"/>
        <v>456</v>
      </c>
      <c r="T1648" s="94" t="s">
        <v>2489</v>
      </c>
      <c r="U1648" s="72" t="s">
        <v>2489</v>
      </c>
      <c r="V1648" s="72" t="s">
        <v>2489</v>
      </c>
      <c r="W1648" s="44" t="str">
        <f t="shared" si="480"/>
        <v>"STATUS"</v>
      </c>
      <c r="X1648" s="25" t="str">
        <f t="shared" si="481"/>
        <v>STATUS</v>
      </c>
      <c r="Y1648" s="1">
        <f t="shared" si="482"/>
        <v>1610</v>
      </c>
      <c r="Z1648" t="str">
        <f t="shared" si="483"/>
        <v>ITM_STATUS</v>
      </c>
      <c r="AA1648" s="177" t="str">
        <f>IF(ISNA(VLOOKUP(AC1648,Sheet2!J:J,1,0)),"//","")</f>
        <v>//</v>
      </c>
      <c r="AC1648" s="113" t="str">
        <f t="shared" si="473"/>
        <v>STATUS</v>
      </c>
      <c r="AD1648" t="b">
        <f t="shared" si="487"/>
        <v>1</v>
      </c>
    </row>
    <row r="1649" spans="1:30">
      <c r="A1649" s="57">
        <f t="shared" si="477"/>
        <v>1649</v>
      </c>
      <c r="B1649" s="56">
        <f t="shared" si="478"/>
        <v>1611</v>
      </c>
      <c r="C1649" s="60" t="s">
        <v>4322</v>
      </c>
      <c r="D1649" s="60" t="s">
        <v>7</v>
      </c>
      <c r="E1649" s="66" t="s">
        <v>1458</v>
      </c>
      <c r="F1649" s="66" t="s">
        <v>282</v>
      </c>
      <c r="G1649" s="72">
        <v>0</v>
      </c>
      <c r="H1649" s="72">
        <v>0</v>
      </c>
      <c r="I1649" s="66" t="s">
        <v>3</v>
      </c>
      <c r="J1649" s="66" t="s">
        <v>1597</v>
      </c>
      <c r="K1649" s="67" t="s">
        <v>4709</v>
      </c>
      <c r="L1649" s="68"/>
      <c r="M1649" s="64" t="s">
        <v>2117</v>
      </c>
      <c r="N1649" s="13"/>
      <c r="O1649"/>
      <c r="P1649" t="str">
        <f t="shared" si="472"/>
        <v>NOT EQUAL</v>
      </c>
      <c r="Q1649" t="str">
        <f>IF(ISNA(VLOOKUP(AC1649,#REF!,1)),"//","")</f>
        <v/>
      </c>
      <c r="R1649"/>
      <c r="S1649" s="43">
        <f t="shared" si="479"/>
        <v>457</v>
      </c>
      <c r="T1649" s="94" t="s">
        <v>2489</v>
      </c>
      <c r="U1649" s="72" t="s">
        <v>2489</v>
      </c>
      <c r="V1649" s="72" t="s">
        <v>2489</v>
      </c>
      <c r="W1649" s="44" t="str">
        <f t="shared" si="480"/>
        <v>"STOCFG"</v>
      </c>
      <c r="X1649" s="25" t="str">
        <f t="shared" si="481"/>
        <v>STOCFG</v>
      </c>
      <c r="Y1649" s="1">
        <f t="shared" si="482"/>
        <v>1611</v>
      </c>
      <c r="Z1649" t="str">
        <f t="shared" si="483"/>
        <v>ITM_STOCFG</v>
      </c>
      <c r="AA1649" s="177" t="str">
        <f>IF(ISNA(VLOOKUP(AC1649,Sheet2!J:J,1,0)),"//","")</f>
        <v>//</v>
      </c>
      <c r="AC1649" s="113" t="str">
        <f t="shared" si="473"/>
        <v>STOCFG</v>
      </c>
      <c r="AD1649" t="b">
        <f t="shared" si="487"/>
        <v>1</v>
      </c>
    </row>
    <row r="1650" spans="1:30">
      <c r="A1650" s="57">
        <f t="shared" si="477"/>
        <v>1650</v>
      </c>
      <c r="B1650" s="56">
        <f t="shared" si="478"/>
        <v>1612</v>
      </c>
      <c r="C1650" s="60" t="s">
        <v>4323</v>
      </c>
      <c r="D1650" s="60" t="s">
        <v>7</v>
      </c>
      <c r="E1650" s="66" t="s">
        <v>1459</v>
      </c>
      <c r="F1650" s="66" t="s">
        <v>1459</v>
      </c>
      <c r="G1650" s="72">
        <v>0</v>
      </c>
      <c r="H1650" s="72">
        <v>0</v>
      </c>
      <c r="I1650" s="66" t="s">
        <v>3</v>
      </c>
      <c r="J1650" s="66" t="s">
        <v>1597</v>
      </c>
      <c r="K1650" s="67" t="s">
        <v>4709</v>
      </c>
      <c r="L1650" s="68"/>
      <c r="M1650" s="64" t="s">
        <v>2118</v>
      </c>
      <c r="N1650" s="13"/>
      <c r="O1650"/>
      <c r="P1650" t="str">
        <f t="shared" ref="P1650:P1713" si="488">IF(E1650=F1650,"","NOT EQUAL")</f>
        <v/>
      </c>
      <c r="Q1650" t="str">
        <f>IF(ISNA(VLOOKUP(AC1650,#REF!,1)),"//","")</f>
        <v/>
      </c>
      <c r="R1650"/>
      <c r="S1650" s="43">
        <f t="shared" si="479"/>
        <v>458</v>
      </c>
      <c r="T1650" s="94" t="s">
        <v>3009</v>
      </c>
      <c r="U1650" s="72" t="s">
        <v>2489</v>
      </c>
      <c r="V1650" s="72" t="s">
        <v>2489</v>
      </c>
      <c r="W1650" s="44" t="str">
        <f t="shared" si="480"/>
        <v>"STOEL"</v>
      </c>
      <c r="X1650" s="25" t="str">
        <f t="shared" si="481"/>
        <v>STOEL</v>
      </c>
      <c r="Y1650" s="1">
        <f t="shared" si="482"/>
        <v>1612</v>
      </c>
      <c r="Z1650" t="str">
        <f t="shared" si="483"/>
        <v>ITM_STOEL</v>
      </c>
      <c r="AA1650" s="177" t="str">
        <f>IF(ISNA(VLOOKUP(AC1650,Sheet2!J:J,1,0)),"//","")</f>
        <v>//</v>
      </c>
      <c r="AC1650" s="113" t="str">
        <f t="shared" ref="AC1650:AC1713" si="48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7"/>
        <v>1</v>
      </c>
    </row>
    <row r="1651" spans="1:30">
      <c r="A1651" s="57">
        <f t="shared" si="477"/>
        <v>1651</v>
      </c>
      <c r="B1651" s="56">
        <f t="shared" si="478"/>
        <v>1613</v>
      </c>
      <c r="C1651" s="60" t="s">
        <v>4324</v>
      </c>
      <c r="D1651" s="60" t="s">
        <v>7</v>
      </c>
      <c r="E1651" s="66" t="s">
        <v>1460</v>
      </c>
      <c r="F1651" s="66" t="s">
        <v>1460</v>
      </c>
      <c r="G1651" s="72">
        <v>0</v>
      </c>
      <c r="H1651" s="72">
        <v>0</v>
      </c>
      <c r="I1651" s="66" t="s">
        <v>3</v>
      </c>
      <c r="J1651" s="66" t="s">
        <v>1597</v>
      </c>
      <c r="K1651" s="67" t="s">
        <v>4709</v>
      </c>
      <c r="L1651" s="68"/>
      <c r="M1651" s="64" t="s">
        <v>2119</v>
      </c>
      <c r="N1651" s="13"/>
      <c r="O1651"/>
      <c r="P1651" t="str">
        <f t="shared" si="488"/>
        <v/>
      </c>
      <c r="Q1651" t="str">
        <f>IF(ISNA(VLOOKUP(AC1651,#REF!,1)),"//","")</f>
        <v/>
      </c>
      <c r="R1651"/>
      <c r="S1651" s="43">
        <f t="shared" si="479"/>
        <v>459</v>
      </c>
      <c r="T1651" s="97" t="s">
        <v>3009</v>
      </c>
      <c r="U1651" s="72" t="s">
        <v>2489</v>
      </c>
      <c r="V1651" s="72" t="s">
        <v>2489</v>
      </c>
      <c r="W1651" s="44" t="str">
        <f t="shared" si="480"/>
        <v>"STOIJ"</v>
      </c>
      <c r="X1651" s="25" t="str">
        <f t="shared" si="481"/>
        <v>STOIJ</v>
      </c>
      <c r="Y1651" s="1">
        <f t="shared" si="482"/>
        <v>1613</v>
      </c>
      <c r="Z1651" t="str">
        <f t="shared" si="483"/>
        <v>ITM_STOIJ</v>
      </c>
      <c r="AA1651" s="177" t="str">
        <f>IF(ISNA(VLOOKUP(AC1651,Sheet2!J:J,1,0)),"//","")</f>
        <v>//</v>
      </c>
      <c r="AC1651" s="113" t="str">
        <f t="shared" si="489"/>
        <v>STOIJ</v>
      </c>
      <c r="AD1651" t="b">
        <f t="shared" si="487"/>
        <v>1</v>
      </c>
    </row>
    <row r="1652" spans="1:30" s="136" customFormat="1">
      <c r="A1652" s="130">
        <f t="shared" si="477"/>
        <v>1652</v>
      </c>
      <c r="B1652" s="131">
        <f t="shared" si="478"/>
        <v>1614</v>
      </c>
      <c r="C1652" s="132" t="s">
        <v>4128</v>
      </c>
      <c r="D1652" s="132" t="s">
        <v>7</v>
      </c>
      <c r="E1652" s="133" t="s">
        <v>1337</v>
      </c>
      <c r="F1652" s="133" t="s">
        <v>1338</v>
      </c>
      <c r="G1652" s="137">
        <v>0</v>
      </c>
      <c r="H1652" s="137">
        <v>0</v>
      </c>
      <c r="I1652" s="133" t="s">
        <v>3</v>
      </c>
      <c r="J1652" s="66" t="s">
        <v>1597</v>
      </c>
      <c r="K1652" s="135" t="s">
        <v>4709</v>
      </c>
      <c r="M1652" s="18" t="s">
        <v>1884</v>
      </c>
      <c r="N1652" s="18"/>
      <c r="P1652" s="136" t="str">
        <f t="shared" si="488"/>
        <v>NOT EQUAL</v>
      </c>
      <c r="Q1652" s="136" t="str">
        <f>IF(ISNA(VLOOKUP(AC1652,#REF!,1)),"//","")</f>
        <v/>
      </c>
      <c r="S1652" s="137">
        <f t="shared" si="479"/>
        <v>460</v>
      </c>
      <c r="T1652" s="130" t="s">
        <v>2985</v>
      </c>
      <c r="U1652" s="134" t="s">
        <v>2489</v>
      </c>
      <c r="V1652" s="134" t="s">
        <v>2489</v>
      </c>
      <c r="W1652" s="138" t="str">
        <f t="shared" si="480"/>
        <v>"LN(1+X)"</v>
      </c>
      <c r="X1652" s="139" t="str">
        <f t="shared" si="481"/>
        <v>LN(1+X)</v>
      </c>
      <c r="Y1652" s="140">
        <f t="shared" si="482"/>
        <v>1614</v>
      </c>
      <c r="Z1652" s="136" t="str">
        <f t="shared" si="483"/>
        <v>ITM_LN1X</v>
      </c>
      <c r="AA1652" s="177" t="str">
        <f>IF(ISNA(VLOOKUP(AC1652,Sheet2!J:J,1,0)),"//","")</f>
        <v/>
      </c>
      <c r="AC1652" s="113" t="str">
        <f t="shared" si="489"/>
        <v>LN(1+X)</v>
      </c>
      <c r="AD1652" t="b">
        <f t="shared" si="487"/>
        <v>1</v>
      </c>
    </row>
    <row r="1653" spans="1:30">
      <c r="A1653" s="57">
        <f t="shared" si="477"/>
        <v>1653</v>
      </c>
      <c r="B1653" s="56">
        <f t="shared" si="478"/>
        <v>1615</v>
      </c>
      <c r="C1653" s="60" t="s">
        <v>4325</v>
      </c>
      <c r="D1653" s="60" t="s">
        <v>2531</v>
      </c>
      <c r="E1653" s="66" t="s">
        <v>1462</v>
      </c>
      <c r="F1653" s="66" t="s">
        <v>1462</v>
      </c>
      <c r="G1653" s="72">
        <v>0</v>
      </c>
      <c r="H1653" s="72">
        <v>99</v>
      </c>
      <c r="I1653" s="66" t="s">
        <v>3</v>
      </c>
      <c r="J1653" s="66" t="s">
        <v>1597</v>
      </c>
      <c r="K1653" s="67" t="s">
        <v>4709</v>
      </c>
      <c r="L1653" s="68"/>
      <c r="M1653" s="64" t="s">
        <v>2121</v>
      </c>
      <c r="N1653" s="13"/>
      <c r="O1653"/>
      <c r="P1653" t="str">
        <f t="shared" si="488"/>
        <v/>
      </c>
      <c r="Q1653" t="str">
        <f>IF(ISNA(VLOOKUP(AC1653,#REF!,1)),"//","")</f>
        <v/>
      </c>
      <c r="R1653"/>
      <c r="S1653" s="43">
        <f t="shared" si="479"/>
        <v>461</v>
      </c>
      <c r="T1653" s="94" t="s">
        <v>3009</v>
      </c>
      <c r="U1653" s="72" t="s">
        <v>2489</v>
      </c>
      <c r="V1653" s="72" t="s">
        <v>2489</v>
      </c>
      <c r="W1653" s="44" t="str">
        <f t="shared" si="480"/>
        <v>"STOS"</v>
      </c>
      <c r="X1653" s="25" t="str">
        <f t="shared" si="481"/>
        <v>STOS</v>
      </c>
      <c r="Y1653" s="1">
        <f t="shared" si="482"/>
        <v>1615</v>
      </c>
      <c r="Z1653" t="str">
        <f t="shared" si="483"/>
        <v>ITM_STOS</v>
      </c>
      <c r="AA1653" s="177" t="str">
        <f>IF(ISNA(VLOOKUP(AC1653,Sheet2!J:J,1,0)),"//","")</f>
        <v>//</v>
      </c>
      <c r="AC1653" s="113" t="str">
        <f t="shared" si="489"/>
        <v>STOS</v>
      </c>
      <c r="AD1653" t="b">
        <f t="shared" si="487"/>
        <v>1</v>
      </c>
    </row>
    <row r="1654" spans="1:30">
      <c r="A1654" s="57">
        <f t="shared" si="477"/>
        <v>1654</v>
      </c>
      <c r="B1654" s="56">
        <f t="shared" si="478"/>
        <v>1616</v>
      </c>
      <c r="C1654" s="60" t="s">
        <v>4326</v>
      </c>
      <c r="D1654" s="60" t="s">
        <v>7</v>
      </c>
      <c r="E1654" s="66" t="s">
        <v>1467</v>
      </c>
      <c r="F1654" s="66" t="s">
        <v>1467</v>
      </c>
      <c r="G1654" s="72">
        <v>0</v>
      </c>
      <c r="H1654" s="72">
        <v>0</v>
      </c>
      <c r="I1654" s="66" t="s">
        <v>3</v>
      </c>
      <c r="J1654" s="66" t="s">
        <v>1597</v>
      </c>
      <c r="K1654" s="67" t="s">
        <v>4709</v>
      </c>
      <c r="L1654" s="68"/>
      <c r="M1654" s="64" t="s">
        <v>2128</v>
      </c>
      <c r="N1654" s="13"/>
      <c r="O1654"/>
      <c r="P1654" t="str">
        <f t="shared" si="488"/>
        <v/>
      </c>
      <c r="Q1654" t="str">
        <f>IF(ISNA(VLOOKUP(AC1654,#REF!,1)),"//","")</f>
        <v/>
      </c>
      <c r="R1654"/>
      <c r="S1654" s="43">
        <f t="shared" si="479"/>
        <v>462</v>
      </c>
      <c r="T1654" s="97" t="s">
        <v>2990</v>
      </c>
      <c r="U1654" s="72" t="s">
        <v>2489</v>
      </c>
      <c r="V1654" s="72" t="s">
        <v>2489</v>
      </c>
      <c r="W1654" s="44" t="str">
        <f t="shared" si="480"/>
        <v>"SUM"</v>
      </c>
      <c r="X1654" s="25" t="str">
        <f t="shared" si="481"/>
        <v>SUM</v>
      </c>
      <c r="Y1654" s="1">
        <f t="shared" si="482"/>
        <v>1616</v>
      </c>
      <c r="Z1654" t="str">
        <f t="shared" si="483"/>
        <v>ITM_SUM</v>
      </c>
      <c r="AA1654" s="177" t="str">
        <f>IF(ISNA(VLOOKUP(AC1654,Sheet2!J:J,1,0)),"//","")</f>
        <v>//</v>
      </c>
      <c r="AC1654" s="113" t="str">
        <f t="shared" si="489"/>
        <v>SUM</v>
      </c>
      <c r="AD1654" t="b">
        <f t="shared" si="487"/>
        <v>1</v>
      </c>
    </row>
    <row r="1655" spans="1:30">
      <c r="A1655" s="57">
        <f t="shared" si="477"/>
        <v>1655</v>
      </c>
      <c r="B1655" s="56">
        <f t="shared" si="478"/>
        <v>1617</v>
      </c>
      <c r="C1655" s="60" t="s">
        <v>4327</v>
      </c>
      <c r="D1655" s="60" t="s">
        <v>7</v>
      </c>
      <c r="E1655" s="66" t="s">
        <v>1468</v>
      </c>
      <c r="F1655" s="66" t="s">
        <v>1468</v>
      </c>
      <c r="G1655" s="72">
        <v>0</v>
      </c>
      <c r="H1655" s="72">
        <v>0</v>
      </c>
      <c r="I1655" s="66" t="s">
        <v>3</v>
      </c>
      <c r="J1655" s="66" t="s">
        <v>1597</v>
      </c>
      <c r="K1655" s="67" t="s">
        <v>4709</v>
      </c>
      <c r="L1655" s="68"/>
      <c r="M1655" s="64" t="s">
        <v>2129</v>
      </c>
      <c r="N1655" s="13"/>
      <c r="O1655"/>
      <c r="P1655" t="str">
        <f t="shared" si="488"/>
        <v/>
      </c>
      <c r="Q1655" t="str">
        <f>IF(ISNA(VLOOKUP(AC1655,#REF!,1)),"//","")</f>
        <v/>
      </c>
      <c r="R1655"/>
      <c r="S1655" s="43">
        <f t="shared" si="479"/>
        <v>463</v>
      </c>
      <c r="T1655" s="94" t="s">
        <v>2489</v>
      </c>
      <c r="U1655" s="72" t="s">
        <v>2489</v>
      </c>
      <c r="V1655" s="72" t="s">
        <v>2489</v>
      </c>
      <c r="W1655" s="44" t="str">
        <f t="shared" si="480"/>
        <v>"S" STD_SUB_W</v>
      </c>
      <c r="X1655" s="25" t="str">
        <f t="shared" si="481"/>
        <v>SW</v>
      </c>
      <c r="Y1655" s="1">
        <f t="shared" si="482"/>
        <v>1617</v>
      </c>
      <c r="Z1655" t="str">
        <f t="shared" si="483"/>
        <v>ITM_SW</v>
      </c>
      <c r="AA1655" s="177" t="str">
        <f>IF(ISNA(VLOOKUP(AC1655,Sheet2!J:J,1,0)),"//","")</f>
        <v>//</v>
      </c>
      <c r="AC1655" s="113" t="str">
        <f t="shared" si="489"/>
        <v>SW</v>
      </c>
      <c r="AD1655" t="b">
        <f t="shared" si="487"/>
        <v>1</v>
      </c>
    </row>
    <row r="1656" spans="1:30">
      <c r="A1656" s="57">
        <f t="shared" si="477"/>
        <v>1656</v>
      </c>
      <c r="B1656" s="56">
        <f t="shared" si="478"/>
        <v>1618</v>
      </c>
      <c r="C1656" s="60" t="s">
        <v>4455</v>
      </c>
      <c r="D1656" s="60" t="s">
        <v>7</v>
      </c>
      <c r="E1656" s="66" t="s">
        <v>1469</v>
      </c>
      <c r="F1656" s="66" t="s">
        <v>1469</v>
      </c>
      <c r="G1656" s="72">
        <v>0</v>
      </c>
      <c r="H1656" s="72">
        <v>0</v>
      </c>
      <c r="I1656" s="66" t="s">
        <v>3</v>
      </c>
      <c r="J1656" s="66" t="s">
        <v>1597</v>
      </c>
      <c r="K1656" s="67" t="s">
        <v>4709</v>
      </c>
      <c r="L1656" s="68"/>
      <c r="M1656" s="64" t="s">
        <v>2130</v>
      </c>
      <c r="N1656" s="13"/>
      <c r="O1656"/>
      <c r="P1656" t="str">
        <f t="shared" si="488"/>
        <v/>
      </c>
      <c r="Q1656" t="str">
        <f>IF(ISNA(VLOOKUP(AC1656,#REF!,1)),"//","")</f>
        <v/>
      </c>
      <c r="R1656"/>
      <c r="S1656" s="43">
        <f t="shared" si="479"/>
        <v>464</v>
      </c>
      <c r="T1656" s="94" t="s">
        <v>2489</v>
      </c>
      <c r="U1656" s="72" t="s">
        <v>2489</v>
      </c>
      <c r="V1656" s="72" t="s">
        <v>2489</v>
      </c>
      <c r="W1656" s="44" t="str">
        <f t="shared" si="480"/>
        <v>"S" STD_SUB_X STD_SUB_Y</v>
      </c>
      <c r="X1656" s="25" t="str">
        <f t="shared" si="481"/>
        <v>SXY</v>
      </c>
      <c r="Y1656" s="1">
        <f t="shared" si="482"/>
        <v>1618</v>
      </c>
      <c r="Z1656" t="str">
        <f t="shared" si="483"/>
        <v>ITM_SXY</v>
      </c>
      <c r="AA1656" s="177" t="str">
        <f>IF(ISNA(VLOOKUP(AC1656,Sheet2!J:J,1,0)),"//","")</f>
        <v>//</v>
      </c>
      <c r="AC1656" s="113" t="str">
        <f t="shared" si="489"/>
        <v>SXY</v>
      </c>
      <c r="AD1656" t="b">
        <f t="shared" si="487"/>
        <v>1</v>
      </c>
    </row>
    <row r="1657" spans="1:30">
      <c r="A1657" s="57">
        <f t="shared" si="477"/>
        <v>1657</v>
      </c>
      <c r="B1657" s="56">
        <f t="shared" si="478"/>
        <v>1619</v>
      </c>
      <c r="C1657" s="60" t="s">
        <v>4989</v>
      </c>
      <c r="D1657" s="60" t="s">
        <v>12</v>
      </c>
      <c r="E1657" s="66" t="s">
        <v>1471</v>
      </c>
      <c r="F1657" s="66" t="s">
        <v>1471</v>
      </c>
      <c r="G1657" s="72">
        <v>0</v>
      </c>
      <c r="H1657" s="72">
        <v>18</v>
      </c>
      <c r="I1657" s="66" t="s">
        <v>3</v>
      </c>
      <c r="J1657" s="66" t="s">
        <v>1597</v>
      </c>
      <c r="K1657" s="67" t="s">
        <v>4709</v>
      </c>
      <c r="L1657" s="68"/>
      <c r="M1657" s="64" t="s">
        <v>2136</v>
      </c>
      <c r="N1657" s="13"/>
      <c r="O1657"/>
      <c r="P1657" t="str">
        <f t="shared" si="488"/>
        <v/>
      </c>
      <c r="Q1657" t="str">
        <f>IF(ISNA(VLOOKUP(AC1657,#REF!,1)),"//","")</f>
        <v/>
      </c>
      <c r="R1657"/>
      <c r="S1657" s="43">
        <f t="shared" si="479"/>
        <v>465</v>
      </c>
      <c r="T1657" s="94" t="s">
        <v>2489</v>
      </c>
      <c r="U1657" s="72" t="s">
        <v>2489</v>
      </c>
      <c r="V1657" s="72" t="s">
        <v>2489</v>
      </c>
      <c r="W1657" s="44" t="str">
        <f t="shared" si="480"/>
        <v>"TDISP"</v>
      </c>
      <c r="X1657" s="25" t="str">
        <f t="shared" si="481"/>
        <v>TDISP</v>
      </c>
      <c r="Y1657" s="1">
        <f t="shared" si="482"/>
        <v>1619</v>
      </c>
      <c r="Z1657" t="str">
        <f t="shared" si="483"/>
        <v>ITM_TDISP</v>
      </c>
      <c r="AA1657" s="177" t="str">
        <f>IF(ISNA(VLOOKUP(AC1657,Sheet2!J:J,1,0)),"//","")</f>
        <v>//</v>
      </c>
      <c r="AC1657" s="113" t="str">
        <f t="shared" si="489"/>
        <v>TDISP</v>
      </c>
      <c r="AD1657" t="b">
        <f t="shared" si="487"/>
        <v>1</v>
      </c>
    </row>
    <row r="1658" spans="1:30">
      <c r="A1658" s="57">
        <f t="shared" si="477"/>
        <v>1658</v>
      </c>
      <c r="B1658" s="56">
        <f t="shared" si="478"/>
        <v>1620</v>
      </c>
      <c r="C1658" s="60" t="s">
        <v>4328</v>
      </c>
      <c r="D1658" s="60" t="s">
        <v>7</v>
      </c>
      <c r="E1658" s="66" t="s">
        <v>1472</v>
      </c>
      <c r="F1658" s="66" t="s">
        <v>1472</v>
      </c>
      <c r="G1658" s="72">
        <v>0</v>
      </c>
      <c r="H1658" s="72">
        <v>0</v>
      </c>
      <c r="I1658" s="66" t="s">
        <v>3</v>
      </c>
      <c r="J1658" s="66" t="s">
        <v>1597</v>
      </c>
      <c r="K1658" s="67" t="s">
        <v>4709</v>
      </c>
      <c r="L1658" s="68"/>
      <c r="M1658" s="64" t="s">
        <v>2138</v>
      </c>
      <c r="N1658" s="13"/>
      <c r="O1658"/>
      <c r="P1658" t="str">
        <f t="shared" si="488"/>
        <v/>
      </c>
      <c r="Q1658" t="str">
        <f>IF(ISNA(VLOOKUP(AC1658,#REF!,1)),"//","")</f>
        <v/>
      </c>
      <c r="R1658"/>
      <c r="S1658" s="43">
        <f t="shared" si="479"/>
        <v>466</v>
      </c>
      <c r="T1658" s="94" t="s">
        <v>3014</v>
      </c>
      <c r="U1658" s="72" t="s">
        <v>2489</v>
      </c>
      <c r="V1658" s="72" t="s">
        <v>2489</v>
      </c>
      <c r="W1658" s="44" t="str">
        <f t="shared" si="480"/>
        <v>"TICKS"</v>
      </c>
      <c r="X1658" s="25" t="str">
        <f t="shared" si="481"/>
        <v>TICKS</v>
      </c>
      <c r="Y1658" s="1">
        <f t="shared" si="482"/>
        <v>1620</v>
      </c>
      <c r="Z1658" t="str">
        <f t="shared" si="483"/>
        <v>ITM_TICKS</v>
      </c>
      <c r="AA1658" s="177" t="str">
        <f>IF(ISNA(VLOOKUP(AC1658,Sheet2!J:J,1,0)),"//","")</f>
        <v/>
      </c>
      <c r="AC1658" s="113" t="str">
        <f t="shared" si="489"/>
        <v>TICKS</v>
      </c>
      <c r="AD1658" t="b">
        <f t="shared" si="487"/>
        <v>1</v>
      </c>
    </row>
    <row r="1659" spans="1:30">
      <c r="A1659" s="57">
        <f t="shared" si="477"/>
        <v>1659</v>
      </c>
      <c r="B1659" s="56">
        <f t="shared" si="478"/>
        <v>1621</v>
      </c>
      <c r="C1659" s="60" t="s">
        <v>4990</v>
      </c>
      <c r="D1659" s="60" t="s">
        <v>7</v>
      </c>
      <c r="E1659" s="66" t="s">
        <v>364</v>
      </c>
      <c r="F1659" s="66" t="s">
        <v>364</v>
      </c>
      <c r="G1659" s="72">
        <v>0</v>
      </c>
      <c r="H1659" s="72">
        <v>0</v>
      </c>
      <c r="I1659" s="66" t="s">
        <v>3</v>
      </c>
      <c r="J1659" s="66" t="s">
        <v>1597</v>
      </c>
      <c r="K1659" s="67" t="s">
        <v>4709</v>
      </c>
      <c r="L1659" s="68"/>
      <c r="M1659" s="64" t="s">
        <v>2139</v>
      </c>
      <c r="N1659" s="13"/>
      <c r="O1659"/>
      <c r="P1659" t="str">
        <f t="shared" si="488"/>
        <v/>
      </c>
      <c r="Q1659" t="str">
        <f>IF(ISNA(VLOOKUP(AC1659,#REF!,1)),"//","")</f>
        <v/>
      </c>
      <c r="R1659"/>
      <c r="S1659" s="43">
        <f t="shared" si="479"/>
        <v>467</v>
      </c>
      <c r="T1659" s="94" t="s">
        <v>2489</v>
      </c>
      <c r="U1659" s="72" t="s">
        <v>2489</v>
      </c>
      <c r="V1659" s="72" t="s">
        <v>2489</v>
      </c>
      <c r="W1659" s="44" t="str">
        <f t="shared" si="480"/>
        <v>"TIME"</v>
      </c>
      <c r="X1659" s="25" t="str">
        <f t="shared" si="481"/>
        <v>TIME</v>
      </c>
      <c r="Y1659" s="1">
        <f t="shared" si="482"/>
        <v>1621</v>
      </c>
      <c r="Z1659" t="str">
        <f t="shared" si="483"/>
        <v>ITM_TIME</v>
      </c>
      <c r="AA1659" s="177" t="str">
        <f>IF(ISNA(VLOOKUP(AC1659,Sheet2!J:J,1,0)),"//","")</f>
        <v>//</v>
      </c>
      <c r="AC1659" s="113" t="str">
        <f t="shared" si="489"/>
        <v>TIME</v>
      </c>
      <c r="AD1659" t="b">
        <f t="shared" si="487"/>
        <v>1</v>
      </c>
    </row>
    <row r="1660" spans="1:30">
      <c r="A1660" s="57">
        <f t="shared" si="477"/>
        <v>1660</v>
      </c>
      <c r="B1660" s="56">
        <f t="shared" si="478"/>
        <v>1622</v>
      </c>
      <c r="C1660" s="60" t="s">
        <v>4455</v>
      </c>
      <c r="D1660" s="60" t="s">
        <v>7</v>
      </c>
      <c r="E1660" s="66" t="s">
        <v>1473</v>
      </c>
      <c r="F1660" s="66" t="s">
        <v>1473</v>
      </c>
      <c r="G1660" s="72">
        <v>0</v>
      </c>
      <c r="H1660" s="72">
        <v>0</v>
      </c>
      <c r="I1660" s="66" t="s">
        <v>3</v>
      </c>
      <c r="J1660" s="66" t="s">
        <v>1597</v>
      </c>
      <c r="K1660" s="67" t="s">
        <v>4709</v>
      </c>
      <c r="L1660" s="68"/>
      <c r="M1660" s="64" t="s">
        <v>2140</v>
      </c>
      <c r="N1660" s="13"/>
      <c r="O1660"/>
      <c r="P1660" t="str">
        <f t="shared" si="488"/>
        <v/>
      </c>
      <c r="Q1660" t="str">
        <f>IF(ISNA(VLOOKUP(AC1660,#REF!,1)),"//","")</f>
        <v/>
      </c>
      <c r="R1660"/>
      <c r="S1660" s="43">
        <f t="shared" si="479"/>
        <v>468</v>
      </c>
      <c r="T1660" s="94" t="s">
        <v>2489</v>
      </c>
      <c r="U1660" s="72" t="s">
        <v>2489</v>
      </c>
      <c r="V1660" s="72" t="s">
        <v>2489</v>
      </c>
      <c r="W1660" s="44" t="str">
        <f t="shared" si="480"/>
        <v>"TIMER"</v>
      </c>
      <c r="X1660" s="25" t="str">
        <f t="shared" si="481"/>
        <v>TIMER</v>
      </c>
      <c r="Y1660" s="1">
        <f t="shared" si="482"/>
        <v>1622</v>
      </c>
      <c r="Z1660" t="str">
        <f t="shared" si="483"/>
        <v>ITM_TIMER</v>
      </c>
      <c r="AA1660" s="177" t="str">
        <f>IF(ISNA(VLOOKUP(AC1660,Sheet2!J:J,1,0)),"//","")</f>
        <v>//</v>
      </c>
      <c r="AC1660" s="113" t="str">
        <f t="shared" si="489"/>
        <v>TIMER</v>
      </c>
      <c r="AD1660" t="b">
        <f t="shared" si="487"/>
        <v>1</v>
      </c>
    </row>
    <row r="1661" spans="1:30">
      <c r="A1661" s="57">
        <f t="shared" si="477"/>
        <v>1661</v>
      </c>
      <c r="B1661" s="56">
        <f t="shared" si="478"/>
        <v>1623</v>
      </c>
      <c r="C1661" s="60" t="s">
        <v>5122</v>
      </c>
      <c r="D1661" s="60" t="s">
        <v>7</v>
      </c>
      <c r="E1661" s="66" t="s">
        <v>1475</v>
      </c>
      <c r="F1661" s="66" t="s">
        <v>1475</v>
      </c>
      <c r="G1661" s="72">
        <v>0</v>
      </c>
      <c r="H1661" s="72">
        <v>0</v>
      </c>
      <c r="I1661" s="66" t="s">
        <v>3</v>
      </c>
      <c r="J1661" s="66" t="s">
        <v>1597</v>
      </c>
      <c r="K1661" s="67" t="s">
        <v>4709</v>
      </c>
      <c r="L1661" s="68"/>
      <c r="M1661" s="64" t="s">
        <v>4783</v>
      </c>
      <c r="N1661" s="13"/>
      <c r="O1661"/>
      <c r="P1661" t="str">
        <f t="shared" si="488"/>
        <v/>
      </c>
      <c r="Q1661" t="str">
        <f>IF(ISNA(VLOOKUP(AC1661,#REF!,1)),"//","")</f>
        <v/>
      </c>
      <c r="R1661"/>
      <c r="S1661" s="43">
        <f t="shared" si="479"/>
        <v>469</v>
      </c>
      <c r="T1661" s="94" t="s">
        <v>2489</v>
      </c>
      <c r="U1661" s="72" t="s">
        <v>2489</v>
      </c>
      <c r="V1661" s="72" t="s">
        <v>2489</v>
      </c>
      <c r="W1661" s="44" t="str">
        <f t="shared" si="480"/>
        <v>"T" STD_SUB_N</v>
      </c>
      <c r="X1661" s="25" t="str">
        <f t="shared" si="481"/>
        <v>TN</v>
      </c>
      <c r="Y1661" s="1">
        <f t="shared" si="482"/>
        <v>1623</v>
      </c>
      <c r="Z1661" t="str">
        <f t="shared" si="483"/>
        <v>ITM_Tn</v>
      </c>
      <c r="AA1661" s="177" t="str">
        <f>IF(ISNA(VLOOKUP(AC1661,Sheet2!J:J,1,0)),"//","")</f>
        <v>//</v>
      </c>
      <c r="AC1661" s="113" t="str">
        <f t="shared" si="489"/>
        <v>TN</v>
      </c>
      <c r="AD1661" t="b">
        <f t="shared" si="487"/>
        <v>1</v>
      </c>
    </row>
    <row r="1662" spans="1:30">
      <c r="A1662" s="57">
        <f t="shared" si="477"/>
        <v>1662</v>
      </c>
      <c r="B1662" s="56">
        <f t="shared" si="478"/>
        <v>1624</v>
      </c>
      <c r="C1662" s="60" t="s">
        <v>4455</v>
      </c>
      <c r="D1662" s="60" t="s">
        <v>7</v>
      </c>
      <c r="E1662" s="66" t="s">
        <v>365</v>
      </c>
      <c r="F1662" s="66" t="s">
        <v>365</v>
      </c>
      <c r="G1662" s="72">
        <v>0</v>
      </c>
      <c r="H1662" s="72">
        <v>0</v>
      </c>
      <c r="I1662" s="66" t="s">
        <v>3</v>
      </c>
      <c r="J1662" s="66" t="s">
        <v>1597</v>
      </c>
      <c r="K1662" s="67" t="s">
        <v>4709</v>
      </c>
      <c r="L1662" s="68"/>
      <c r="M1662" s="64" t="s">
        <v>2142</v>
      </c>
      <c r="N1662" s="13"/>
      <c r="O1662"/>
      <c r="P1662" t="str">
        <f t="shared" si="488"/>
        <v/>
      </c>
      <c r="Q1662" t="str">
        <f>IF(ISNA(VLOOKUP(AC1662,#REF!,1)),"//","")</f>
        <v/>
      </c>
      <c r="R1662"/>
      <c r="S1662" s="43">
        <f t="shared" si="479"/>
        <v>470</v>
      </c>
      <c r="T1662" s="94" t="s">
        <v>2489</v>
      </c>
      <c r="U1662" s="72" t="s">
        <v>2489</v>
      </c>
      <c r="V1662" s="72" t="s">
        <v>2489</v>
      </c>
      <c r="W1662" s="44" t="str">
        <f t="shared" si="480"/>
        <v>"TONE"</v>
      </c>
      <c r="X1662" s="25" t="str">
        <f t="shared" si="481"/>
        <v>TONE</v>
      </c>
      <c r="Y1662" s="1">
        <f t="shared" si="482"/>
        <v>1624</v>
      </c>
      <c r="Z1662" t="str">
        <f t="shared" si="483"/>
        <v>ITM_TONE</v>
      </c>
      <c r="AA1662" s="177" t="str">
        <f>IF(ISNA(VLOOKUP(AC1662,Sheet2!J:J,1,0)),"//","")</f>
        <v>//</v>
      </c>
      <c r="AC1662" s="113" t="str">
        <f t="shared" si="489"/>
        <v>TONE</v>
      </c>
      <c r="AD1662" t="b">
        <f t="shared" si="487"/>
        <v>1</v>
      </c>
    </row>
    <row r="1663" spans="1:30">
      <c r="A1663" s="57">
        <f t="shared" si="477"/>
        <v>1663</v>
      </c>
      <c r="B1663" s="56">
        <f t="shared" si="478"/>
        <v>1625</v>
      </c>
      <c r="C1663" s="60" t="s">
        <v>4329</v>
      </c>
      <c r="D1663" s="60" t="s">
        <v>2531</v>
      </c>
      <c r="E1663" s="66" t="s">
        <v>1482</v>
      </c>
      <c r="F1663" s="66" t="s">
        <v>1482</v>
      </c>
      <c r="G1663" s="72">
        <v>0</v>
      </c>
      <c r="H1663" s="72">
        <v>99</v>
      </c>
      <c r="I1663" s="66" t="s">
        <v>3</v>
      </c>
      <c r="J1663" s="66" t="s">
        <v>1597</v>
      </c>
      <c r="K1663" s="67" t="s">
        <v>4709</v>
      </c>
      <c r="L1663" s="68"/>
      <c r="M1663" s="64" t="s">
        <v>2155</v>
      </c>
      <c r="N1663" s="13"/>
      <c r="O1663"/>
      <c r="P1663" t="str">
        <f t="shared" si="488"/>
        <v/>
      </c>
      <c r="Q1663" t="str">
        <f>IF(ISNA(VLOOKUP(AC1663,#REF!,1)),"//","")</f>
        <v/>
      </c>
      <c r="R1663"/>
      <c r="S1663" s="43">
        <f t="shared" si="479"/>
        <v>471</v>
      </c>
      <c r="T1663" s="94" t="s">
        <v>3009</v>
      </c>
      <c r="U1663" s="72" t="s">
        <v>2489</v>
      </c>
      <c r="V1663" s="72" t="s">
        <v>2489</v>
      </c>
      <c r="W1663" s="44" t="str">
        <f t="shared" si="480"/>
        <v>"T" STD_LEFT_RIGHT_ARROWS</v>
      </c>
      <c r="X1663" s="25" t="str">
        <f t="shared" si="481"/>
        <v>T&lt;&gt;</v>
      </c>
      <c r="Y1663" s="1">
        <f t="shared" si="482"/>
        <v>1625</v>
      </c>
      <c r="Z1663" t="str">
        <f t="shared" si="483"/>
        <v>ITM_Tex</v>
      </c>
      <c r="AA1663" s="177" t="str">
        <f>IF(ISNA(VLOOKUP(AC1663,Sheet2!J:J,1,0)),"//","")</f>
        <v>//</v>
      </c>
      <c r="AC1663" s="113" t="str">
        <f t="shared" si="489"/>
        <v>T&lt;&gt;</v>
      </c>
      <c r="AD1663" t="b">
        <f t="shared" si="487"/>
        <v>1</v>
      </c>
    </row>
    <row r="1664" spans="1:30">
      <c r="A1664" s="57">
        <f t="shared" si="477"/>
        <v>1664</v>
      </c>
      <c r="B1664" s="56">
        <f t="shared" si="478"/>
        <v>1626</v>
      </c>
      <c r="C1664" s="60" t="s">
        <v>4330</v>
      </c>
      <c r="D1664" s="60" t="s">
        <v>7</v>
      </c>
      <c r="E1664" s="66" t="s">
        <v>374</v>
      </c>
      <c r="F1664" s="66" t="s">
        <v>374</v>
      </c>
      <c r="G1664" s="72">
        <v>0</v>
      </c>
      <c r="H1664" s="72">
        <v>0</v>
      </c>
      <c r="I1664" s="66" t="s">
        <v>3</v>
      </c>
      <c r="J1664" s="66" t="s">
        <v>1597</v>
      </c>
      <c r="K1664" s="67" t="s">
        <v>4709</v>
      </c>
      <c r="L1664" s="68"/>
      <c r="M1664" s="64" t="s">
        <v>2156</v>
      </c>
      <c r="N1664" s="13"/>
      <c r="O1664"/>
      <c r="P1664" t="str">
        <f t="shared" si="488"/>
        <v/>
      </c>
      <c r="Q1664" t="str">
        <f>IF(ISNA(VLOOKUP(AC1664,#REF!,1)),"//","")</f>
        <v/>
      </c>
      <c r="R1664"/>
      <c r="S1664" s="43">
        <f t="shared" si="479"/>
        <v>472</v>
      </c>
      <c r="T1664" s="94" t="s">
        <v>3007</v>
      </c>
      <c r="U1664" s="72" t="s">
        <v>2489</v>
      </c>
      <c r="V1664" s="72" t="s">
        <v>2489</v>
      </c>
      <c r="W1664" s="44" t="str">
        <f t="shared" si="480"/>
        <v>"ULP?"</v>
      </c>
      <c r="X1664" s="25" t="str">
        <f t="shared" si="481"/>
        <v>ULP?</v>
      </c>
      <c r="Y1664" s="1">
        <f t="shared" si="482"/>
        <v>1626</v>
      </c>
      <c r="Z1664" t="str">
        <f t="shared" si="483"/>
        <v>ITM_ULP</v>
      </c>
      <c r="AA1664" s="177" t="str">
        <f>IF(ISNA(VLOOKUP(AC1664,Sheet2!J:J,1,0)),"//","")</f>
        <v>//</v>
      </c>
      <c r="AC1664" s="113" t="str">
        <f t="shared" si="489"/>
        <v>ULP?</v>
      </c>
      <c r="AD1664" t="b">
        <f t="shared" si="487"/>
        <v>1</v>
      </c>
    </row>
    <row r="1665" spans="1:30">
      <c r="A1665" s="57">
        <f t="shared" si="477"/>
        <v>1665</v>
      </c>
      <c r="B1665" s="56">
        <f t="shared" si="478"/>
        <v>1627</v>
      </c>
      <c r="C1665" s="60" t="s">
        <v>5123</v>
      </c>
      <c r="D1665" s="60" t="s">
        <v>7</v>
      </c>
      <c r="E1665" s="66" t="s">
        <v>1483</v>
      </c>
      <c r="F1665" s="66" t="s">
        <v>1483</v>
      </c>
      <c r="G1665" s="72">
        <v>0</v>
      </c>
      <c r="H1665" s="72">
        <v>0</v>
      </c>
      <c r="I1665" s="66" t="s">
        <v>3</v>
      </c>
      <c r="J1665" s="66" t="s">
        <v>1597</v>
      </c>
      <c r="K1665" s="67" t="s">
        <v>4709</v>
      </c>
      <c r="L1665" s="68"/>
      <c r="M1665" s="64" t="s">
        <v>4784</v>
      </c>
      <c r="N1665" s="13"/>
      <c r="O1665"/>
      <c r="P1665" t="str">
        <f t="shared" si="488"/>
        <v/>
      </c>
      <c r="Q1665" t="str">
        <f>IF(ISNA(VLOOKUP(AC1665,#REF!,1)),"//","")</f>
        <v/>
      </c>
      <c r="R1665"/>
      <c r="S1665" s="43">
        <f t="shared" si="479"/>
        <v>473</v>
      </c>
      <c r="T1665" s="94" t="s">
        <v>2489</v>
      </c>
      <c r="U1665" s="72" t="s">
        <v>2489</v>
      </c>
      <c r="V1665" s="72" t="s">
        <v>2489</v>
      </c>
      <c r="W1665" s="44" t="str">
        <f t="shared" si="480"/>
        <v>"U" STD_SUB_N</v>
      </c>
      <c r="X1665" s="25" t="str">
        <f t="shared" si="481"/>
        <v>UN</v>
      </c>
      <c r="Y1665" s="1">
        <f t="shared" si="482"/>
        <v>1627</v>
      </c>
      <c r="Z1665" t="str">
        <f t="shared" si="483"/>
        <v>ITM_Un</v>
      </c>
      <c r="AA1665" s="177" t="str">
        <f>IF(ISNA(VLOOKUP(AC1665,Sheet2!J:J,1,0)),"//","")</f>
        <v>//</v>
      </c>
      <c r="AC1665" s="113" t="str">
        <f t="shared" si="489"/>
        <v>UN</v>
      </c>
      <c r="AD1665" t="b">
        <f t="shared" si="487"/>
        <v>1</v>
      </c>
    </row>
    <row r="1666" spans="1:30">
      <c r="A1666" s="57">
        <f t="shared" si="477"/>
        <v>1666</v>
      </c>
      <c r="B1666" s="56">
        <f t="shared" si="478"/>
        <v>1628</v>
      </c>
      <c r="C1666" s="60" t="s">
        <v>4331</v>
      </c>
      <c r="D1666" s="60" t="s">
        <v>7</v>
      </c>
      <c r="E1666" s="66" t="s">
        <v>1484</v>
      </c>
      <c r="F1666" s="66" t="s">
        <v>1484</v>
      </c>
      <c r="G1666" s="72">
        <v>0</v>
      </c>
      <c r="H1666" s="72">
        <v>0</v>
      </c>
      <c r="I1666" s="66" t="s">
        <v>3</v>
      </c>
      <c r="J1666" s="66" t="s">
        <v>1597</v>
      </c>
      <c r="K1666" s="67" t="s">
        <v>4709</v>
      </c>
      <c r="L1666" s="68"/>
      <c r="M1666" s="64" t="s">
        <v>2157</v>
      </c>
      <c r="N1666" s="13"/>
      <c r="O1666"/>
      <c r="P1666" t="str">
        <f t="shared" si="488"/>
        <v/>
      </c>
      <c r="Q1666" t="str">
        <f>IF(ISNA(VLOOKUP(AC1666,#REF!,1)),"//","")</f>
        <v/>
      </c>
      <c r="R1666"/>
      <c r="S1666" s="43">
        <f t="shared" si="479"/>
        <v>474</v>
      </c>
      <c r="T1666" s="94" t="s">
        <v>2989</v>
      </c>
      <c r="U1666" s="72" t="s">
        <v>2489</v>
      </c>
      <c r="V1666" s="72" t="s">
        <v>2489</v>
      </c>
      <c r="W1666" s="44" t="str">
        <f t="shared" si="480"/>
        <v>"UNITV"</v>
      </c>
      <c r="X1666" s="25" t="str">
        <f t="shared" si="481"/>
        <v>UNITV</v>
      </c>
      <c r="Y1666" s="1">
        <f t="shared" si="482"/>
        <v>1628</v>
      </c>
      <c r="Z1666" t="str">
        <f t="shared" si="483"/>
        <v>ITM_UNITV</v>
      </c>
      <c r="AA1666" s="177" t="str">
        <f>IF(ISNA(VLOOKUP(AC1666,Sheet2!J:J,1,0)),"//","")</f>
        <v>//</v>
      </c>
      <c r="AC1666" s="113" t="str">
        <f t="shared" si="489"/>
        <v>UNITV</v>
      </c>
      <c r="AD1666" t="b">
        <f t="shared" si="487"/>
        <v>1</v>
      </c>
    </row>
    <row r="1667" spans="1:30">
      <c r="A1667" s="57">
        <f t="shared" si="477"/>
        <v>1667</v>
      </c>
      <c r="B1667" s="56">
        <f t="shared" si="478"/>
        <v>1629</v>
      </c>
      <c r="C1667" s="60" t="s">
        <v>4245</v>
      </c>
      <c r="D1667" s="60" t="s">
        <v>1157</v>
      </c>
      <c r="E1667" s="66" t="s">
        <v>375</v>
      </c>
      <c r="F1667" s="66" t="s">
        <v>375</v>
      </c>
      <c r="G1667" s="72">
        <v>0</v>
      </c>
      <c r="H1667" s="72">
        <v>0</v>
      </c>
      <c r="I1667" s="66" t="s">
        <v>3</v>
      </c>
      <c r="J1667" s="66" t="s">
        <v>1597</v>
      </c>
      <c r="K1667" s="67" t="s">
        <v>4709</v>
      </c>
      <c r="L1667" s="68"/>
      <c r="M1667" s="64" t="s">
        <v>2158</v>
      </c>
      <c r="N1667" s="13"/>
      <c r="O1667"/>
      <c r="P1667" t="str">
        <f t="shared" si="488"/>
        <v/>
      </c>
      <c r="Q1667" t="str">
        <f>IF(ISNA(VLOOKUP(AC1667,#REF!,1)),"//","")</f>
        <v/>
      </c>
      <c r="R1667"/>
      <c r="S1667" s="43">
        <f t="shared" si="479"/>
        <v>475</v>
      </c>
      <c r="T1667" s="94" t="s">
        <v>2489</v>
      </c>
      <c r="U1667" s="72" t="s">
        <v>2919</v>
      </c>
      <c r="V1667" s="72" t="s">
        <v>2489</v>
      </c>
      <c r="W1667" s="44" t="str">
        <f t="shared" si="480"/>
        <v>"UNSIGN"</v>
      </c>
      <c r="X1667" s="25" t="str">
        <f t="shared" si="481"/>
        <v>UNSIGN</v>
      </c>
      <c r="Y1667" s="1">
        <f t="shared" si="482"/>
        <v>1629</v>
      </c>
      <c r="Z1667" t="str">
        <f t="shared" si="483"/>
        <v>ITM_UNSIGN</v>
      </c>
      <c r="AA1667" s="177" t="str">
        <f>IF(ISNA(VLOOKUP(AC1667,Sheet2!J:J,1,0)),"//","")</f>
        <v>//</v>
      </c>
      <c r="AC1667" s="113" t="str">
        <f t="shared" si="489"/>
        <v>UNSIGN</v>
      </c>
      <c r="AD1667" t="b">
        <f t="shared" si="487"/>
        <v>1</v>
      </c>
    </row>
    <row r="1668" spans="1:30">
      <c r="A1668" s="57">
        <f t="shared" si="477"/>
        <v>1668</v>
      </c>
      <c r="B1668" s="56">
        <f t="shared" si="478"/>
        <v>1630</v>
      </c>
      <c r="C1668" s="60" t="s">
        <v>4455</v>
      </c>
      <c r="D1668" s="60" t="s">
        <v>7</v>
      </c>
      <c r="E1668" s="66" t="s">
        <v>378</v>
      </c>
      <c r="F1668" s="66" t="s">
        <v>378</v>
      </c>
      <c r="G1668" s="72">
        <v>0</v>
      </c>
      <c r="H1668" s="72">
        <v>0</v>
      </c>
      <c r="I1668" s="66" t="s">
        <v>3</v>
      </c>
      <c r="J1668" s="66" t="s">
        <v>1597</v>
      </c>
      <c r="K1668" s="67" t="s">
        <v>4709</v>
      </c>
      <c r="L1668" s="68"/>
      <c r="M1668" s="64" t="s">
        <v>2160</v>
      </c>
      <c r="N1668" s="13"/>
      <c r="O1668"/>
      <c r="P1668" t="str">
        <f t="shared" si="488"/>
        <v/>
      </c>
      <c r="Q1668" t="str">
        <f>IF(ISNA(VLOOKUP(AC1668,#REF!,1)),"//","")</f>
        <v/>
      </c>
      <c r="R1668"/>
      <c r="S1668" s="43">
        <f t="shared" si="479"/>
        <v>476</v>
      </c>
      <c r="T1668" s="94" t="s">
        <v>2489</v>
      </c>
      <c r="U1668" s="72" t="s">
        <v>2489</v>
      </c>
      <c r="V1668" s="72" t="s">
        <v>2489</v>
      </c>
      <c r="W1668" s="44" t="str">
        <f t="shared" si="480"/>
        <v>"VARMNU"</v>
      </c>
      <c r="X1668" s="25" t="str">
        <f t="shared" si="481"/>
        <v>VARMNU</v>
      </c>
      <c r="Y1668" s="1">
        <f t="shared" si="482"/>
        <v>1630</v>
      </c>
      <c r="Z1668" t="str">
        <f t="shared" si="483"/>
        <v>ITM_VARMNU</v>
      </c>
      <c r="AA1668" s="177" t="str">
        <f>IF(ISNA(VLOOKUP(AC1668,Sheet2!J:J,1,0)),"//","")</f>
        <v>//</v>
      </c>
      <c r="AC1668" s="113" t="str">
        <f t="shared" si="489"/>
        <v>VARMNU</v>
      </c>
      <c r="AD1668" t="b">
        <f t="shared" si="487"/>
        <v>1</v>
      </c>
    </row>
    <row r="1669" spans="1:30">
      <c r="A1669" s="57">
        <f t="shared" si="477"/>
        <v>1669</v>
      </c>
      <c r="B1669" s="56">
        <f t="shared" si="478"/>
        <v>1631</v>
      </c>
      <c r="C1669" s="60" t="s">
        <v>4332</v>
      </c>
      <c r="D1669" s="60" t="s">
        <v>7</v>
      </c>
      <c r="E1669" s="66" t="s">
        <v>1485</v>
      </c>
      <c r="F1669" s="66" t="s">
        <v>1485</v>
      </c>
      <c r="G1669" s="72">
        <v>0</v>
      </c>
      <c r="H1669" s="72">
        <v>0</v>
      </c>
      <c r="I1669" s="66" t="s">
        <v>3</v>
      </c>
      <c r="J1669" s="66" t="s">
        <v>1597</v>
      </c>
      <c r="K1669" s="67" t="s">
        <v>4709</v>
      </c>
      <c r="L1669" s="68"/>
      <c r="M1669" s="64" t="s">
        <v>2162</v>
      </c>
      <c r="N1669" s="13"/>
      <c r="O1669"/>
      <c r="P1669" t="str">
        <f t="shared" si="488"/>
        <v/>
      </c>
      <c r="Q1669" t="str">
        <f>IF(ISNA(VLOOKUP(AC1669,#REF!,1)),"//","")</f>
        <v/>
      </c>
      <c r="R1669"/>
      <c r="S1669" s="43">
        <f t="shared" si="479"/>
        <v>477</v>
      </c>
      <c r="T1669" s="94" t="s">
        <v>2489</v>
      </c>
      <c r="U1669" s="72" t="s">
        <v>2489</v>
      </c>
      <c r="V1669" s="72" t="s">
        <v>2489</v>
      </c>
      <c r="W1669" s="44" t="str">
        <f t="shared" si="480"/>
        <v>"VERS?"</v>
      </c>
      <c r="X1669" s="25" t="str">
        <f t="shared" si="481"/>
        <v>VERS?</v>
      </c>
      <c r="Y1669" s="1">
        <f t="shared" si="482"/>
        <v>1631</v>
      </c>
      <c r="Z1669" t="str">
        <f t="shared" si="483"/>
        <v>ITM_VERS</v>
      </c>
      <c r="AA1669" s="177" t="str">
        <f>IF(ISNA(VLOOKUP(AC1669,Sheet2!J:J,1,0)),"//","")</f>
        <v>//</v>
      </c>
      <c r="AC1669" s="113" t="str">
        <f t="shared" si="489"/>
        <v>VERS?</v>
      </c>
      <c r="AD1669" t="b">
        <f t="shared" si="487"/>
        <v>1</v>
      </c>
    </row>
    <row r="1670" spans="1:30" s="136" customFormat="1">
      <c r="A1670" s="130">
        <f t="shared" si="477"/>
        <v>1670</v>
      </c>
      <c r="B1670" s="131">
        <f t="shared" si="478"/>
        <v>1632</v>
      </c>
      <c r="C1670" s="132" t="s">
        <v>4159</v>
      </c>
      <c r="D1670" s="132" t="s">
        <v>7</v>
      </c>
      <c r="E1670" s="133" t="s">
        <v>1572</v>
      </c>
      <c r="F1670" s="133" t="s">
        <v>1572</v>
      </c>
      <c r="G1670" s="154">
        <v>0</v>
      </c>
      <c r="H1670" s="154">
        <v>0</v>
      </c>
      <c r="I1670" s="133" t="s">
        <v>3</v>
      </c>
      <c r="J1670" s="66" t="s">
        <v>1597</v>
      </c>
      <c r="K1670" s="135" t="s">
        <v>4709</v>
      </c>
      <c r="M1670" s="18" t="s">
        <v>2409</v>
      </c>
      <c r="N1670" s="18"/>
      <c r="P1670" s="136" t="str">
        <f t="shared" si="488"/>
        <v/>
      </c>
      <c r="Q1670" s="136" t="str">
        <f>IF(ISNA(VLOOKUP(AC1670,#REF!,1)),"//","")</f>
        <v/>
      </c>
      <c r="S1670" s="137">
        <f t="shared" si="479"/>
        <v>478</v>
      </c>
      <c r="T1670" s="130" t="s">
        <v>2985</v>
      </c>
      <c r="U1670" s="134" t="s">
        <v>2489</v>
      </c>
      <c r="V1670" s="134" t="s">
        <v>2489</v>
      </c>
      <c r="W1670" s="138" t="str">
        <f t="shared" si="480"/>
        <v>"IDIVR"</v>
      </c>
      <c r="X1670" s="139" t="str">
        <f t="shared" si="481"/>
        <v>IDIVR</v>
      </c>
      <c r="Y1670" s="140">
        <f t="shared" si="482"/>
        <v>1632</v>
      </c>
      <c r="Z1670" s="136" t="str">
        <f t="shared" si="483"/>
        <v>ITM_IDIVR</v>
      </c>
      <c r="AA1670" s="177" t="str">
        <f>IF(ISNA(VLOOKUP(AC1670,Sheet2!J:J,1,0)),"//","")</f>
        <v>//</v>
      </c>
      <c r="AC1670" s="113" t="str">
        <f t="shared" si="489"/>
        <v>IDIVR</v>
      </c>
      <c r="AD1670" t="b">
        <f t="shared" si="487"/>
        <v>1</v>
      </c>
    </row>
    <row r="1671" spans="1:30">
      <c r="A1671" s="57">
        <f t="shared" si="477"/>
        <v>1671</v>
      </c>
      <c r="B1671" s="56">
        <f t="shared" si="478"/>
        <v>1633</v>
      </c>
      <c r="C1671" s="60" t="s">
        <v>5003</v>
      </c>
      <c r="D1671" s="71" t="s">
        <v>7</v>
      </c>
      <c r="E1671" s="66" t="s">
        <v>382</v>
      </c>
      <c r="F1671" s="66" t="s">
        <v>382</v>
      </c>
      <c r="G1671" s="72">
        <v>0</v>
      </c>
      <c r="H1671" s="72">
        <v>0</v>
      </c>
      <c r="I1671" s="66" t="s">
        <v>3</v>
      </c>
      <c r="J1671" s="66" t="s">
        <v>1597</v>
      </c>
      <c r="K1671" s="67" t="s">
        <v>4709</v>
      </c>
      <c r="L1671" s="73"/>
      <c r="M1671" s="64" t="s">
        <v>2166</v>
      </c>
      <c r="N1671" s="13"/>
      <c r="O1671"/>
      <c r="P1671" t="str">
        <f t="shared" si="488"/>
        <v/>
      </c>
      <c r="Q1671" t="str">
        <f>IF(ISNA(VLOOKUP(AC1671,#REF!,1)),"//","")</f>
        <v/>
      </c>
      <c r="R1671"/>
      <c r="S1671" s="43">
        <f t="shared" si="479"/>
        <v>479</v>
      </c>
      <c r="T1671" s="94" t="s">
        <v>2489</v>
      </c>
      <c r="U1671" s="72" t="s">
        <v>2489</v>
      </c>
      <c r="V1671" s="72" t="s">
        <v>2489</v>
      </c>
      <c r="W1671" s="44" t="str">
        <f t="shared" si="480"/>
        <v>"WDAY"</v>
      </c>
      <c r="X1671" s="25" t="str">
        <f t="shared" si="481"/>
        <v>WDAY</v>
      </c>
      <c r="Y1671" s="1">
        <f t="shared" si="482"/>
        <v>1633</v>
      </c>
      <c r="Z1671" t="str">
        <f t="shared" si="483"/>
        <v>ITM_WDAY</v>
      </c>
      <c r="AA1671" s="177" t="str">
        <f>IF(ISNA(VLOOKUP(AC1671,Sheet2!J:J,1,0)),"//","")</f>
        <v>//</v>
      </c>
      <c r="AC1671" s="113" t="str">
        <f t="shared" si="489"/>
        <v>WDAY</v>
      </c>
      <c r="AD1671" t="b">
        <f t="shared" si="487"/>
        <v>1</v>
      </c>
    </row>
    <row r="1672" spans="1:30">
      <c r="A1672" s="57">
        <f t="shared" si="477"/>
        <v>1672</v>
      </c>
      <c r="B1672" s="56">
        <f t="shared" si="478"/>
        <v>1634</v>
      </c>
      <c r="C1672" s="60" t="s">
        <v>4334</v>
      </c>
      <c r="D1672" s="60" t="s">
        <v>7</v>
      </c>
      <c r="E1672" s="66" t="s">
        <v>384</v>
      </c>
      <c r="F1672" s="66" t="s">
        <v>384</v>
      </c>
      <c r="G1672" s="72">
        <v>0</v>
      </c>
      <c r="H1672" s="72">
        <v>0</v>
      </c>
      <c r="I1672" s="66" t="s">
        <v>3</v>
      </c>
      <c r="J1672" s="66" t="s">
        <v>1597</v>
      </c>
      <c r="K1672" s="67" t="s">
        <v>4709</v>
      </c>
      <c r="L1672" s="68"/>
      <c r="M1672" s="64" t="s">
        <v>2172</v>
      </c>
      <c r="N1672" s="13"/>
      <c r="O1672"/>
      <c r="P1672" t="str">
        <f t="shared" si="488"/>
        <v/>
      </c>
      <c r="Q1672" t="str">
        <f>IF(ISNA(VLOOKUP(AC1672,#REF!,1)),"//","")</f>
        <v/>
      </c>
      <c r="R1672"/>
      <c r="S1672" s="43">
        <f t="shared" si="479"/>
        <v>480</v>
      </c>
      <c r="T1672" s="94" t="s">
        <v>2489</v>
      </c>
      <c r="U1672" s="72" t="s">
        <v>2489</v>
      </c>
      <c r="V1672" s="72" t="s">
        <v>2489</v>
      </c>
      <c r="W1672" s="44" t="str">
        <f t="shared" si="480"/>
        <v>"WHO?"</v>
      </c>
      <c r="X1672" s="25" t="str">
        <f t="shared" si="481"/>
        <v>WHO?</v>
      </c>
      <c r="Y1672" s="1">
        <f t="shared" si="482"/>
        <v>1634</v>
      </c>
      <c r="Z1672" t="str">
        <f t="shared" si="483"/>
        <v>ITM_WHO</v>
      </c>
      <c r="AA1672" s="177" t="str">
        <f>IF(ISNA(VLOOKUP(AC1672,Sheet2!J:J,1,0)),"//","")</f>
        <v>//</v>
      </c>
      <c r="AC1672" s="113" t="str">
        <f t="shared" si="489"/>
        <v>WHO?</v>
      </c>
      <c r="AD1672" t="b">
        <f t="shared" si="487"/>
        <v>1</v>
      </c>
    </row>
    <row r="1673" spans="1:30">
      <c r="A1673" s="57">
        <f t="shared" si="477"/>
        <v>1673</v>
      </c>
      <c r="B1673" s="56">
        <f t="shared" si="478"/>
        <v>1635</v>
      </c>
      <c r="C1673" s="60" t="s">
        <v>5082</v>
      </c>
      <c r="D1673" s="60" t="s">
        <v>7</v>
      </c>
      <c r="E1673" s="66" t="s">
        <v>1488</v>
      </c>
      <c r="F1673" s="66" t="s">
        <v>1488</v>
      </c>
      <c r="G1673" s="72">
        <v>0</v>
      </c>
      <c r="H1673" s="72">
        <v>0</v>
      </c>
      <c r="I1673" s="66" t="s">
        <v>3</v>
      </c>
      <c r="J1673" s="66" t="s">
        <v>1597</v>
      </c>
      <c r="K1673" s="67" t="s">
        <v>4709</v>
      </c>
      <c r="L1673" s="68"/>
      <c r="M1673" s="64" t="s">
        <v>2174</v>
      </c>
      <c r="N1673" s="13"/>
      <c r="O1673"/>
      <c r="P1673" t="str">
        <f t="shared" si="488"/>
        <v/>
      </c>
      <c r="Q1673" t="str">
        <f>IF(ISNA(VLOOKUP(AC1673,#REF!,1)),"//","")</f>
        <v/>
      </c>
      <c r="R1673"/>
      <c r="S1673" s="43">
        <f t="shared" si="479"/>
        <v>481</v>
      </c>
      <c r="T1673" s="94" t="s">
        <v>2489</v>
      </c>
      <c r="U1673" s="72" t="s">
        <v>2489</v>
      </c>
      <c r="V1673" s="72" t="s">
        <v>2489</v>
      </c>
      <c r="W1673" s="44" t="str">
        <f t="shared" si="480"/>
        <v>"W" STD_SUB_M</v>
      </c>
      <c r="X1673" s="25" t="str">
        <f t="shared" si="481"/>
        <v>WM</v>
      </c>
      <c r="Y1673" s="1">
        <f t="shared" si="482"/>
        <v>1635</v>
      </c>
      <c r="Z1673" t="str">
        <f t="shared" si="483"/>
        <v>ITM_WM</v>
      </c>
      <c r="AA1673" s="177" t="str">
        <f>IF(ISNA(VLOOKUP(AC1673,Sheet2!J:J,1,0)),"//","")</f>
        <v>//</v>
      </c>
      <c r="AC1673" s="113" t="str">
        <f t="shared" si="489"/>
        <v>WM</v>
      </c>
      <c r="AD1673" t="b">
        <f t="shared" si="487"/>
        <v>1</v>
      </c>
    </row>
    <row r="1674" spans="1:30">
      <c r="A1674" s="57">
        <f t="shared" si="477"/>
        <v>1674</v>
      </c>
      <c r="B1674" s="56">
        <f t="shared" si="478"/>
        <v>1636</v>
      </c>
      <c r="C1674" s="60" t="s">
        <v>5083</v>
      </c>
      <c r="D1674" s="60" t="s">
        <v>7</v>
      </c>
      <c r="E1674" s="66" t="s">
        <v>1489</v>
      </c>
      <c r="F1674" s="66" t="s">
        <v>1489</v>
      </c>
      <c r="G1674" s="72">
        <v>0</v>
      </c>
      <c r="H1674" s="72">
        <v>0</v>
      </c>
      <c r="I1674" s="66" t="s">
        <v>3</v>
      </c>
      <c r="J1674" s="66" t="s">
        <v>1597</v>
      </c>
      <c r="K1674" s="67" t="s">
        <v>4709</v>
      </c>
      <c r="L1674" s="68"/>
      <c r="M1674" s="64" t="s">
        <v>2175</v>
      </c>
      <c r="N1674" s="13"/>
      <c r="O1674"/>
      <c r="P1674" t="str">
        <f t="shared" si="488"/>
        <v/>
      </c>
      <c r="Q1674" t="str">
        <f>IF(ISNA(VLOOKUP(AC1674,#REF!,1)),"//","")</f>
        <v/>
      </c>
      <c r="R1674"/>
      <c r="S1674" s="43">
        <f t="shared" si="479"/>
        <v>482</v>
      </c>
      <c r="T1674" s="94" t="s">
        <v>2489</v>
      </c>
      <c r="U1674" s="72" t="s">
        <v>2489</v>
      </c>
      <c r="V1674" s="72" t="s">
        <v>2489</v>
      </c>
      <c r="W1674" s="44" t="str">
        <f t="shared" si="480"/>
        <v>"W" STD_SUB_P</v>
      </c>
      <c r="X1674" s="25" t="str">
        <f t="shared" si="481"/>
        <v>WP</v>
      </c>
      <c r="Y1674" s="1">
        <f t="shared" si="482"/>
        <v>1636</v>
      </c>
      <c r="Z1674" t="str">
        <f t="shared" si="483"/>
        <v>ITM_WP</v>
      </c>
      <c r="AA1674" s="177" t="str">
        <f>IF(ISNA(VLOOKUP(AC1674,Sheet2!J:J,1,0)),"//","")</f>
        <v>//</v>
      </c>
      <c r="AC1674" s="113" t="str">
        <f t="shared" si="489"/>
        <v>WP</v>
      </c>
      <c r="AD1674" t="b">
        <f t="shared" si="487"/>
        <v>1</v>
      </c>
    </row>
    <row r="1675" spans="1:30">
      <c r="A1675" s="57">
        <f t="shared" si="477"/>
        <v>1675</v>
      </c>
      <c r="B1675" s="56">
        <f t="shared" si="478"/>
        <v>1637</v>
      </c>
      <c r="C1675" s="60" t="s">
        <v>5084</v>
      </c>
      <c r="D1675" s="60" t="s">
        <v>7</v>
      </c>
      <c r="E1675" s="66" t="s">
        <v>1490</v>
      </c>
      <c r="F1675" s="66" t="s">
        <v>1490</v>
      </c>
      <c r="G1675" s="72">
        <v>0</v>
      </c>
      <c r="H1675" s="72">
        <v>0</v>
      </c>
      <c r="I1675" s="66" t="s">
        <v>3</v>
      </c>
      <c r="J1675" s="66" t="s">
        <v>1597</v>
      </c>
      <c r="K1675" s="67" t="s">
        <v>4709</v>
      </c>
      <c r="L1675" s="68"/>
      <c r="M1675" s="64" t="s">
        <v>2176</v>
      </c>
      <c r="N1675" s="13"/>
      <c r="O1675"/>
      <c r="P1675" t="str">
        <f t="shared" si="488"/>
        <v/>
      </c>
      <c r="Q1675" t="str">
        <f>IF(ISNA(VLOOKUP(AC1675,#REF!,1)),"//","")</f>
        <v/>
      </c>
      <c r="R1675"/>
      <c r="S1675" s="43">
        <f t="shared" si="479"/>
        <v>483</v>
      </c>
      <c r="T1675" s="94" t="s">
        <v>2489</v>
      </c>
      <c r="U1675" s="72" t="s">
        <v>2489</v>
      </c>
      <c r="V1675" s="72" t="s">
        <v>2489</v>
      </c>
      <c r="W1675" s="44" t="str">
        <f t="shared" si="480"/>
        <v>"W" STD_SUP_MINUS_1</v>
      </c>
      <c r="X1675" s="25" t="str">
        <f t="shared" si="481"/>
        <v>W^MINUS_1</v>
      </c>
      <c r="Y1675" s="1">
        <f t="shared" si="482"/>
        <v>1637</v>
      </c>
      <c r="Z1675" t="str">
        <f t="shared" si="483"/>
        <v>ITM_WM1</v>
      </c>
      <c r="AA1675" s="177" t="str">
        <f>IF(ISNA(VLOOKUP(AC1675,Sheet2!J:J,1,0)),"//","")</f>
        <v>//</v>
      </c>
      <c r="AC1675" s="113" t="str">
        <f t="shared" si="489"/>
        <v>W^MINUS_1</v>
      </c>
      <c r="AD1675" t="b">
        <f t="shared" si="487"/>
        <v>1</v>
      </c>
    </row>
    <row r="1676" spans="1:30">
      <c r="A1676" s="57">
        <f t="shared" si="477"/>
        <v>1676</v>
      </c>
      <c r="B1676" s="56">
        <f t="shared" si="478"/>
        <v>1638</v>
      </c>
      <c r="C1676" s="60" t="s">
        <v>4335</v>
      </c>
      <c r="D1676" s="60" t="s">
        <v>12</v>
      </c>
      <c r="E1676" s="66" t="s">
        <v>386</v>
      </c>
      <c r="F1676" s="66" t="s">
        <v>386</v>
      </c>
      <c r="G1676" s="72">
        <v>0</v>
      </c>
      <c r="H1676" s="72">
        <v>64</v>
      </c>
      <c r="I1676" s="66" t="s">
        <v>3</v>
      </c>
      <c r="J1676" s="66" t="s">
        <v>1597</v>
      </c>
      <c r="K1676" s="67" t="s">
        <v>4709</v>
      </c>
      <c r="L1676" s="68"/>
      <c r="M1676" s="64" t="s">
        <v>2177</v>
      </c>
      <c r="N1676" s="13"/>
      <c r="O1676"/>
      <c r="P1676" t="str">
        <f t="shared" si="488"/>
        <v/>
      </c>
      <c r="Q1676" t="str">
        <f>IF(ISNA(VLOOKUP(AC1676,#REF!,1)),"//","")</f>
        <v/>
      </c>
      <c r="R1676"/>
      <c r="S1676" s="43">
        <f t="shared" si="479"/>
        <v>484</v>
      </c>
      <c r="T1676" s="94" t="s">
        <v>3007</v>
      </c>
      <c r="U1676" s="72" t="s">
        <v>2919</v>
      </c>
      <c r="V1676" s="72" t="s">
        <v>2489</v>
      </c>
      <c r="W1676" s="44" t="str">
        <f t="shared" si="480"/>
        <v>"WSIZE"</v>
      </c>
      <c r="X1676" s="25" t="str">
        <f t="shared" si="481"/>
        <v>WSIZE</v>
      </c>
      <c r="Y1676" s="1">
        <f t="shared" si="482"/>
        <v>1638</v>
      </c>
      <c r="Z1676" t="str">
        <f t="shared" si="483"/>
        <v>ITM_WSIZE</v>
      </c>
      <c r="AA1676" s="177" t="str">
        <f>IF(ISNA(VLOOKUP(AC1676,Sheet2!J:J,1,0)),"//","")</f>
        <v>//</v>
      </c>
      <c r="AC1676" s="113" t="str">
        <f t="shared" si="489"/>
        <v>WSIZE</v>
      </c>
      <c r="AD1676" t="b">
        <f t="shared" si="487"/>
        <v>1</v>
      </c>
    </row>
    <row r="1677" spans="1:30">
      <c r="A1677" s="57">
        <f t="shared" si="477"/>
        <v>1677</v>
      </c>
      <c r="B1677" s="56">
        <f t="shared" si="478"/>
        <v>1639</v>
      </c>
      <c r="C1677" s="60" t="s">
        <v>4336</v>
      </c>
      <c r="D1677" s="60" t="s">
        <v>7</v>
      </c>
      <c r="E1677" s="66" t="s">
        <v>387</v>
      </c>
      <c r="F1677" s="66" t="s">
        <v>387</v>
      </c>
      <c r="G1677" s="72">
        <v>0</v>
      </c>
      <c r="H1677" s="72">
        <v>0</v>
      </c>
      <c r="I1677" s="66" t="s">
        <v>3</v>
      </c>
      <c r="J1677" s="66" t="s">
        <v>1597</v>
      </c>
      <c r="K1677" s="67" t="s">
        <v>4709</v>
      </c>
      <c r="L1677" s="68"/>
      <c r="M1677" s="64" t="s">
        <v>2178</v>
      </c>
      <c r="N1677" s="13"/>
      <c r="O1677"/>
      <c r="P1677" t="str">
        <f t="shared" si="488"/>
        <v/>
      </c>
      <c r="Q1677" t="str">
        <f>IF(ISNA(VLOOKUP(AC1677,#REF!,1)),"//","")</f>
        <v/>
      </c>
      <c r="R1677"/>
      <c r="S1677" s="43">
        <f t="shared" si="479"/>
        <v>485</v>
      </c>
      <c r="T1677" s="94" t="s">
        <v>3007</v>
      </c>
      <c r="U1677" s="72" t="s">
        <v>2489</v>
      </c>
      <c r="V1677" s="72" t="s">
        <v>2489</v>
      </c>
      <c r="W1677" s="44" t="str">
        <f t="shared" si="480"/>
        <v>"WSIZE?"</v>
      </c>
      <c r="X1677" s="25" t="str">
        <f t="shared" si="481"/>
        <v>WSIZE?</v>
      </c>
      <c r="Y1677" s="1">
        <f t="shared" si="482"/>
        <v>1639</v>
      </c>
      <c r="Z1677" t="str">
        <f t="shared" si="483"/>
        <v>ITM_WSIZEQ</v>
      </c>
      <c r="AA1677" s="177" t="str">
        <f>IF(ISNA(VLOOKUP(AC1677,Sheet2!J:J,1,0)),"//","")</f>
        <v>//</v>
      </c>
      <c r="AC1677" s="113" t="str">
        <f t="shared" si="489"/>
        <v>WSIZE?</v>
      </c>
      <c r="AD1677" t="b">
        <f t="shared" si="487"/>
        <v>1</v>
      </c>
    </row>
    <row r="1678" spans="1:30">
      <c r="A1678" s="57">
        <f t="shared" si="477"/>
        <v>1678</v>
      </c>
      <c r="B1678" s="56">
        <f t="shared" si="478"/>
        <v>1640</v>
      </c>
      <c r="C1678" s="60" t="s">
        <v>4337</v>
      </c>
      <c r="D1678" s="60" t="s">
        <v>7</v>
      </c>
      <c r="E1678" s="66" t="s">
        <v>726</v>
      </c>
      <c r="F1678" s="66" t="s">
        <v>726</v>
      </c>
      <c r="G1678" s="72">
        <v>0</v>
      </c>
      <c r="H1678" s="72">
        <v>0</v>
      </c>
      <c r="I1678" s="66" t="s">
        <v>3</v>
      </c>
      <c r="J1678" s="66" t="s">
        <v>1597</v>
      </c>
      <c r="K1678" s="67" t="s">
        <v>4709</v>
      </c>
      <c r="L1678" s="68"/>
      <c r="M1678" s="64" t="s">
        <v>2186</v>
      </c>
      <c r="N1678" s="13"/>
      <c r="O1678"/>
      <c r="P1678" t="str">
        <f t="shared" si="488"/>
        <v/>
      </c>
      <c r="Q1678" t="str">
        <f>IF(ISNA(VLOOKUP(AC1678,#REF!,1)),"//","")</f>
        <v/>
      </c>
      <c r="R1678"/>
      <c r="S1678" s="43">
        <f t="shared" si="479"/>
        <v>486</v>
      </c>
      <c r="T1678" s="94" t="s">
        <v>2990</v>
      </c>
      <c r="U1678" s="72" t="s">
        <v>2489</v>
      </c>
      <c r="V1678" s="72" t="s">
        <v>2921</v>
      </c>
      <c r="W1678" s="44" t="str">
        <f t="shared" si="480"/>
        <v>STD_X_BAR</v>
      </c>
      <c r="X1678" s="25" t="str">
        <f t="shared" si="481"/>
        <v>X_MEAN</v>
      </c>
      <c r="Y1678" s="1">
        <f t="shared" si="482"/>
        <v>1640</v>
      </c>
      <c r="Z1678" t="str">
        <f t="shared" si="483"/>
        <v>ITM_XBAR</v>
      </c>
      <c r="AA1678" s="177" t="str">
        <f>IF(ISNA(VLOOKUP(AC1678,Sheet2!J:J,1,0)),"//","")</f>
        <v>//</v>
      </c>
      <c r="AC1678" s="113" t="str">
        <f t="shared" si="489"/>
        <v>X_</v>
      </c>
      <c r="AD1678" t="b">
        <f t="shared" si="487"/>
        <v>0</v>
      </c>
    </row>
    <row r="1679" spans="1:30">
      <c r="A1679" s="57">
        <f t="shared" si="477"/>
        <v>1679</v>
      </c>
      <c r="B1679" s="56">
        <f t="shared" si="478"/>
        <v>1641</v>
      </c>
      <c r="C1679" s="60" t="s">
        <v>4338</v>
      </c>
      <c r="D1679" s="60" t="s">
        <v>7</v>
      </c>
      <c r="E1679" s="66" t="s">
        <v>1495</v>
      </c>
      <c r="F1679" s="66" t="s">
        <v>1495</v>
      </c>
      <c r="G1679" s="72">
        <v>0</v>
      </c>
      <c r="H1679" s="72">
        <v>0</v>
      </c>
      <c r="I1679" s="66" t="s">
        <v>3</v>
      </c>
      <c r="J1679" s="66" t="s">
        <v>1597</v>
      </c>
      <c r="K1679" s="67" t="s">
        <v>4709</v>
      </c>
      <c r="L1679" s="68"/>
      <c r="M1679" s="64" t="s">
        <v>2187</v>
      </c>
      <c r="N1679" s="13"/>
      <c r="O1679"/>
      <c r="P1679" t="str">
        <f t="shared" si="488"/>
        <v/>
      </c>
      <c r="Q1679" t="str">
        <f>IF(ISNA(VLOOKUP(AC1679,#REF!,1)),"//","")</f>
        <v/>
      </c>
      <c r="R1679"/>
      <c r="S1679" s="43">
        <f t="shared" si="479"/>
        <v>487</v>
      </c>
      <c r="T1679" s="94" t="s">
        <v>2990</v>
      </c>
      <c r="U1679" s="72" t="s">
        <v>2489</v>
      </c>
      <c r="V1679" s="72" t="s">
        <v>2922</v>
      </c>
      <c r="W1679" s="44" t="str">
        <f t="shared" si="480"/>
        <v>STD_X_BAR STD_SUB_G</v>
      </c>
      <c r="X1679" s="25" t="str">
        <f t="shared" si="481"/>
        <v>X_GEO</v>
      </c>
      <c r="Y1679" s="1">
        <f t="shared" si="482"/>
        <v>1641</v>
      </c>
      <c r="Z1679" t="str">
        <f t="shared" si="483"/>
        <v>ITM_XG</v>
      </c>
      <c r="AA1679" s="177" t="str">
        <f>IF(ISNA(VLOOKUP(AC1679,Sheet2!J:J,1,0)),"//","")</f>
        <v>//</v>
      </c>
      <c r="AC1679" s="113" t="str">
        <f t="shared" si="489"/>
        <v>X_G</v>
      </c>
      <c r="AD1679" t="b">
        <f t="shared" si="487"/>
        <v>0</v>
      </c>
    </row>
    <row r="1680" spans="1:30">
      <c r="A1680" s="57">
        <f t="shared" si="477"/>
        <v>1680</v>
      </c>
      <c r="B1680" s="56">
        <f t="shared" si="478"/>
        <v>1642</v>
      </c>
      <c r="C1680" s="60" t="s">
        <v>4339</v>
      </c>
      <c r="D1680" s="60" t="s">
        <v>7</v>
      </c>
      <c r="E1680" s="66" t="s">
        <v>1496</v>
      </c>
      <c r="F1680" s="66" t="s">
        <v>1496</v>
      </c>
      <c r="G1680" s="72">
        <v>0</v>
      </c>
      <c r="H1680" s="72">
        <v>0</v>
      </c>
      <c r="I1680" s="66" t="s">
        <v>3</v>
      </c>
      <c r="J1680" s="66" t="s">
        <v>1597</v>
      </c>
      <c r="K1680" s="67" t="s">
        <v>4709</v>
      </c>
      <c r="L1680" s="68"/>
      <c r="M1680" s="64" t="s">
        <v>2188</v>
      </c>
      <c r="N1680" s="13"/>
      <c r="O1680"/>
      <c r="P1680" t="str">
        <f t="shared" si="488"/>
        <v/>
      </c>
      <c r="Q1680" t="str">
        <f>IF(ISNA(VLOOKUP(AC1680,#REF!,1)),"//","")</f>
        <v/>
      </c>
      <c r="R1680"/>
      <c r="S1680" s="43">
        <f t="shared" si="479"/>
        <v>488</v>
      </c>
      <c r="T1680" s="94" t="s">
        <v>2990</v>
      </c>
      <c r="U1680" s="72" t="s">
        <v>2489</v>
      </c>
      <c r="V1680" s="72" t="s">
        <v>4718</v>
      </c>
      <c r="W1680" s="44" t="str">
        <f t="shared" si="480"/>
        <v>STD_X_BAR STD_SUB_W</v>
      </c>
      <c r="X1680" s="25" t="str">
        <f t="shared" si="481"/>
        <v>X_WTD</v>
      </c>
      <c r="Y1680" s="1">
        <f t="shared" si="482"/>
        <v>1642</v>
      </c>
      <c r="Z1680" t="str">
        <f t="shared" si="483"/>
        <v>ITM_XW</v>
      </c>
      <c r="AA1680" s="177" t="str">
        <f>IF(ISNA(VLOOKUP(AC1680,Sheet2!J:J,1,0)),"//","")</f>
        <v>//</v>
      </c>
      <c r="AC1680" s="113" t="str">
        <f t="shared" si="489"/>
        <v>X_W</v>
      </c>
      <c r="AD1680" t="b">
        <f t="shared" si="487"/>
        <v>0</v>
      </c>
    </row>
    <row r="1681" spans="1:30">
      <c r="A1681" s="57">
        <f t="shared" ref="A1681:A1744" si="490">IF(B1681=INT(B1681),ROW(),"")</f>
        <v>1681</v>
      </c>
      <c r="B1681" s="56">
        <f t="shared" ref="B1681:B1744" si="491">IF(AND(MID(C1681,2,1)&lt;&gt;"/",MID(C1681,1,1)="/"),INT(B1680)+1,B1680+0.01)</f>
        <v>1643</v>
      </c>
      <c r="C1681" s="60" t="s">
        <v>4455</v>
      </c>
      <c r="D1681" s="60" t="s">
        <v>7</v>
      </c>
      <c r="E1681" s="66" t="s">
        <v>392</v>
      </c>
      <c r="F1681" s="66" t="s">
        <v>392</v>
      </c>
      <c r="G1681" s="72">
        <v>0</v>
      </c>
      <c r="H1681" s="72">
        <v>0</v>
      </c>
      <c r="I1681" s="66" t="s">
        <v>3</v>
      </c>
      <c r="J1681" s="66" t="s">
        <v>1597</v>
      </c>
      <c r="K1681" s="67" t="s">
        <v>4709</v>
      </c>
      <c r="L1681" s="68"/>
      <c r="M1681" s="64" t="s">
        <v>2189</v>
      </c>
      <c r="N1681" s="13"/>
      <c r="O1681"/>
      <c r="P1681" t="str">
        <f t="shared" si="488"/>
        <v/>
      </c>
      <c r="Q1681" t="str">
        <f>IF(ISNA(VLOOKUP(AC1681,#REF!,1)),"//","")</f>
        <v/>
      </c>
      <c r="R1681"/>
      <c r="S1681" s="43">
        <f t="shared" ref="S1681:S1744" si="492">IF(X1681&lt;&gt;"",S1680+1,S1680)</f>
        <v>489</v>
      </c>
      <c r="T1681" s="94" t="s">
        <v>2489</v>
      </c>
      <c r="U1681" s="72" t="s">
        <v>2489</v>
      </c>
      <c r="V1681" s="72" t="s">
        <v>2489</v>
      </c>
      <c r="W1681" s="44" t="str">
        <f t="shared" ref="W1681:W1744" si="49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5">B1681</f>
        <v>1643</v>
      </c>
      <c r="Z1681" t="str">
        <f t="shared" ref="Z1681:Z1744" si="496">M1681</f>
        <v>ITM_XCIRC</v>
      </c>
      <c r="AA1681" s="177" t="str">
        <f>IF(ISNA(VLOOKUP(AC1681,Sheet2!J:J,1,0)),"//","")</f>
        <v>//</v>
      </c>
      <c r="AC1681" s="113" t="str">
        <f t="shared" si="489"/>
        <v>X_CIRC</v>
      </c>
      <c r="AD1681" t="b">
        <f t="shared" si="487"/>
        <v>1</v>
      </c>
    </row>
    <row r="1682" spans="1:30">
      <c r="A1682" s="57">
        <f t="shared" si="490"/>
        <v>1682</v>
      </c>
      <c r="B1682" s="56">
        <f t="shared" si="491"/>
        <v>1644</v>
      </c>
      <c r="C1682" s="60" t="s">
        <v>5004</v>
      </c>
      <c r="D1682" s="60" t="s">
        <v>7</v>
      </c>
      <c r="E1682" s="66" t="s">
        <v>395</v>
      </c>
      <c r="F1682" s="66" t="s">
        <v>395</v>
      </c>
      <c r="G1682" s="72">
        <v>0</v>
      </c>
      <c r="H1682" s="72">
        <v>0</v>
      </c>
      <c r="I1682" s="66" t="s">
        <v>3</v>
      </c>
      <c r="J1682" s="66" t="s">
        <v>1597</v>
      </c>
      <c r="K1682" s="67" t="s">
        <v>4709</v>
      </c>
      <c r="L1682" s="68"/>
      <c r="M1682" s="64" t="s">
        <v>2193</v>
      </c>
      <c r="N1682" s="13"/>
      <c r="O1682"/>
      <c r="P1682" t="str">
        <f t="shared" si="488"/>
        <v/>
      </c>
      <c r="Q1682" t="str">
        <f>IF(ISNA(VLOOKUP(AC1682,#REF!,1)),"//","")</f>
        <v/>
      </c>
      <c r="R1682"/>
      <c r="S1682" s="43">
        <f t="shared" si="492"/>
        <v>490</v>
      </c>
      <c r="T1682" s="94" t="s">
        <v>2489</v>
      </c>
      <c r="U1682" s="72" t="s">
        <v>2489</v>
      </c>
      <c r="V1682" s="72" t="s">
        <v>2489</v>
      </c>
      <c r="W1682" s="44" t="str">
        <f t="shared" si="493"/>
        <v>"X" STD_RIGHT_ARROW "DATE"</v>
      </c>
      <c r="X1682" s="25" t="str">
        <f t="shared" si="494"/>
        <v>X&gt;DATE</v>
      </c>
      <c r="Y1682" s="1">
        <f t="shared" si="495"/>
        <v>1644</v>
      </c>
      <c r="Z1682" t="str">
        <f t="shared" si="496"/>
        <v>ITM_XtoDATE</v>
      </c>
      <c r="AA1682" s="177" t="str">
        <f>IF(ISNA(VLOOKUP(AC1682,Sheet2!J:J,1,0)),"//","")</f>
        <v>//</v>
      </c>
      <c r="AC1682" s="113" t="str">
        <f t="shared" si="489"/>
        <v>X&gt;DATE</v>
      </c>
      <c r="AD1682" t="b">
        <f t="shared" si="487"/>
        <v>1</v>
      </c>
    </row>
    <row r="1683" spans="1:30">
      <c r="A1683" s="57">
        <f t="shared" si="490"/>
        <v>1683</v>
      </c>
      <c r="B1683" s="56">
        <f t="shared" si="491"/>
        <v>1645</v>
      </c>
      <c r="C1683" s="60" t="s">
        <v>4340</v>
      </c>
      <c r="D1683" s="60" t="s">
        <v>7</v>
      </c>
      <c r="E1683" s="66" t="s">
        <v>1497</v>
      </c>
      <c r="F1683" s="66" t="s">
        <v>1497</v>
      </c>
      <c r="G1683" s="72">
        <v>0</v>
      </c>
      <c r="H1683" s="72">
        <v>0</v>
      </c>
      <c r="I1683" s="66" t="s">
        <v>3</v>
      </c>
      <c r="J1683" s="66" t="s">
        <v>1597</v>
      </c>
      <c r="K1683" s="67" t="s">
        <v>4709</v>
      </c>
      <c r="L1683" s="68"/>
      <c r="M1683" s="64" t="s">
        <v>2194</v>
      </c>
      <c r="N1683" s="13"/>
      <c r="O1683"/>
      <c r="P1683" t="str">
        <f t="shared" si="488"/>
        <v/>
      </c>
      <c r="Q1683" t="str">
        <f>IF(ISNA(VLOOKUP(AC1683,#REF!,1)),"//","")</f>
        <v/>
      </c>
      <c r="R1683"/>
      <c r="S1683" s="43">
        <f t="shared" si="492"/>
        <v>491</v>
      </c>
      <c r="T1683" s="94" t="s">
        <v>3009</v>
      </c>
      <c r="U1683" s="72" t="s">
        <v>2489</v>
      </c>
      <c r="V1683" s="72" t="s">
        <v>2489</v>
      </c>
      <c r="W1683" s="44" t="str">
        <f t="shared" si="493"/>
        <v>"X" STD_RIGHT_ARROW STD_ALPHA</v>
      </c>
      <c r="X1683" s="25" t="str">
        <f t="shared" si="494"/>
        <v>X&gt;ALPHA</v>
      </c>
      <c r="Y1683" s="1">
        <f t="shared" si="495"/>
        <v>1645</v>
      </c>
      <c r="Z1683" t="str">
        <f t="shared" si="496"/>
        <v>ITM_XtoALPHA</v>
      </c>
      <c r="AA1683" s="177" t="str">
        <f>IF(ISNA(VLOOKUP(AC1683,Sheet2!J:J,1,0)),"//","")</f>
        <v>//</v>
      </c>
      <c r="AC1683" s="113" t="str">
        <f t="shared" si="489"/>
        <v>X&gt;ALPHA</v>
      </c>
      <c r="AD1683" t="b">
        <f t="shared" si="487"/>
        <v>1</v>
      </c>
    </row>
    <row r="1684" spans="1:30" s="136" customFormat="1">
      <c r="A1684" s="130">
        <f t="shared" si="490"/>
        <v>1684</v>
      </c>
      <c r="B1684" s="131">
        <f t="shared" si="491"/>
        <v>1646</v>
      </c>
      <c r="C1684" s="132" t="s">
        <v>4455</v>
      </c>
      <c r="D1684" s="132" t="s">
        <v>7</v>
      </c>
      <c r="E1684" s="152" t="str">
        <f t="shared" ref="E1684" si="497">CHAR(34)&amp;IF(B1684&lt;10,"000",IF(B1684&lt;100,"00",IF(B1684&lt;1000,"0","")))&amp;$B1684&amp;CHAR(34)</f>
        <v>"1646"</v>
      </c>
      <c r="F1684" s="152" t="str">
        <f t="shared" ref="F1684" si="498">E1684</f>
        <v>"1646"</v>
      </c>
      <c r="G1684" s="153">
        <v>0</v>
      </c>
      <c r="H1684" s="153">
        <v>0</v>
      </c>
      <c r="I1684" s="133" t="s">
        <v>28</v>
      </c>
      <c r="J1684" s="66" t="s">
        <v>1597</v>
      </c>
      <c r="K1684" s="67" t="s">
        <v>4709</v>
      </c>
      <c r="M1684" s="18" t="str">
        <f t="shared" ref="M1684" si="499">"ITM_"&amp;IF(B1684&lt;10,"000",IF(B1684&lt;100,"00",IF(B1684&lt;1000,"0","")))&amp;$B1684</f>
        <v>ITM_1646</v>
      </c>
      <c r="N1684" s="18"/>
      <c r="P1684" s="136" t="str">
        <f t="shared" si="488"/>
        <v/>
      </c>
      <c r="Q1684" s="136" t="str">
        <f>IF(ISNA(VLOOKUP(AC1684,#REF!,1)),"//","")</f>
        <v/>
      </c>
      <c r="S1684" s="137">
        <f t="shared" si="492"/>
        <v>491</v>
      </c>
      <c r="T1684" s="130" t="s">
        <v>2489</v>
      </c>
      <c r="U1684" s="134" t="s">
        <v>2489</v>
      </c>
      <c r="V1684" s="134" t="s">
        <v>2489</v>
      </c>
      <c r="W1684" s="138" t="str">
        <f t="shared" si="493"/>
        <v/>
      </c>
      <c r="X1684" s="139" t="str">
        <f t="shared" si="494"/>
        <v/>
      </c>
      <c r="Y1684" s="140">
        <f t="shared" si="495"/>
        <v>1646</v>
      </c>
      <c r="Z1684" s="136" t="str">
        <f t="shared" si="496"/>
        <v>ITM_1646</v>
      </c>
      <c r="AA1684" s="177" t="str">
        <f>IF(ISNA(VLOOKUP(AC1684,Sheet2!J:J,1,0)),"//","")</f>
        <v/>
      </c>
      <c r="AC1684" s="113" t="str">
        <f t="shared" si="489"/>
        <v/>
      </c>
      <c r="AD1684" t="b">
        <f t="shared" si="487"/>
        <v>1</v>
      </c>
    </row>
    <row r="1685" spans="1:30">
      <c r="A1685" s="57">
        <f t="shared" si="490"/>
        <v>1685</v>
      </c>
      <c r="B1685" s="56">
        <f t="shared" si="491"/>
        <v>1647</v>
      </c>
      <c r="C1685" s="60" t="s">
        <v>5005</v>
      </c>
      <c r="D1685" s="60" t="s">
        <v>7</v>
      </c>
      <c r="E1685" s="66" t="s">
        <v>402</v>
      </c>
      <c r="F1685" s="66" t="s">
        <v>402</v>
      </c>
      <c r="G1685" s="72">
        <v>0</v>
      </c>
      <c r="H1685" s="72">
        <v>0</v>
      </c>
      <c r="I1685" s="66" t="s">
        <v>3</v>
      </c>
      <c r="J1685" s="66" t="s">
        <v>1597</v>
      </c>
      <c r="K1685" s="67" t="s">
        <v>4709</v>
      </c>
      <c r="L1685" s="68"/>
      <c r="M1685" s="64" t="s">
        <v>2208</v>
      </c>
      <c r="N1685" s="13"/>
      <c r="O1685"/>
      <c r="P1685" t="str">
        <f t="shared" si="488"/>
        <v/>
      </c>
      <c r="Q1685" t="str">
        <f>IF(ISNA(VLOOKUP(AC1685,#REF!,1)),"//","")</f>
        <v/>
      </c>
      <c r="R1685"/>
      <c r="S1685" s="43">
        <f t="shared" si="492"/>
        <v>492</v>
      </c>
      <c r="T1685" s="94" t="s">
        <v>2489</v>
      </c>
      <c r="U1685" s="72" t="s">
        <v>2489</v>
      </c>
      <c r="V1685" s="72" t="s">
        <v>2489</v>
      </c>
      <c r="W1685" s="44" t="str">
        <f t="shared" si="493"/>
        <v>"YEAR"</v>
      </c>
      <c r="X1685" s="25" t="str">
        <f t="shared" si="494"/>
        <v>YEAR</v>
      </c>
      <c r="Y1685" s="1">
        <f t="shared" si="495"/>
        <v>1647</v>
      </c>
      <c r="Z1685" t="str">
        <f t="shared" si="496"/>
        <v>ITM_YEAR</v>
      </c>
      <c r="AA1685" s="177" t="str">
        <f>IF(ISNA(VLOOKUP(AC1685,Sheet2!J:J,1,0)),"//","")</f>
        <v>//</v>
      </c>
      <c r="AC1685" s="113" t="str">
        <f t="shared" si="489"/>
        <v>YEAR</v>
      </c>
      <c r="AD1685" t="b">
        <f t="shared" si="487"/>
        <v>1</v>
      </c>
    </row>
    <row r="1686" spans="1:30">
      <c r="A1686" s="57">
        <f t="shared" si="490"/>
        <v>1686</v>
      </c>
      <c r="B1686" s="56">
        <f t="shared" si="491"/>
        <v>1648</v>
      </c>
      <c r="C1686" s="60" t="s">
        <v>4455</v>
      </c>
      <c r="D1686" s="60" t="s">
        <v>7</v>
      </c>
      <c r="E1686" s="66" t="s">
        <v>404</v>
      </c>
      <c r="F1686" s="66" t="s">
        <v>404</v>
      </c>
      <c r="G1686" s="72">
        <v>0</v>
      </c>
      <c r="H1686" s="72">
        <v>0</v>
      </c>
      <c r="I1686" s="66" t="s">
        <v>3</v>
      </c>
      <c r="J1686" s="66" t="s">
        <v>1597</v>
      </c>
      <c r="K1686" s="67" t="s">
        <v>4709</v>
      </c>
      <c r="L1686" s="68"/>
      <c r="M1686" s="64" t="s">
        <v>2211</v>
      </c>
      <c r="N1686" s="13"/>
      <c r="O1686"/>
      <c r="P1686" t="str">
        <f t="shared" si="488"/>
        <v/>
      </c>
      <c r="Q1686" t="str">
        <f>IF(ISNA(VLOOKUP(AC1686,#REF!,1)),"//","")</f>
        <v/>
      </c>
      <c r="R1686"/>
      <c r="S1686" s="43">
        <f t="shared" si="492"/>
        <v>493</v>
      </c>
      <c r="T1686" s="94" t="s">
        <v>2489</v>
      </c>
      <c r="U1686" s="72" t="s">
        <v>2489</v>
      </c>
      <c r="V1686" s="72" t="s">
        <v>2489</v>
      </c>
      <c r="W1686" s="44" t="str">
        <f t="shared" si="493"/>
        <v>STD_Y_CIRC</v>
      </c>
      <c r="X1686" s="25" t="str">
        <f t="shared" si="494"/>
        <v>Y_CIRC</v>
      </c>
      <c r="Y1686" s="1">
        <f t="shared" si="495"/>
        <v>1648</v>
      </c>
      <c r="Z1686" t="str">
        <f t="shared" si="496"/>
        <v>ITM_YCIRC</v>
      </c>
      <c r="AA1686" s="177" t="str">
        <f>IF(ISNA(VLOOKUP(AC1686,Sheet2!J:J,1,0)),"//","")</f>
        <v>//</v>
      </c>
      <c r="AC1686" s="113" t="str">
        <f t="shared" si="489"/>
        <v>Y_CIRC</v>
      </c>
      <c r="AD1686" t="b">
        <f t="shared" si="487"/>
        <v>1</v>
      </c>
    </row>
    <row r="1687" spans="1:30">
      <c r="A1687" s="57">
        <f t="shared" si="490"/>
        <v>1687</v>
      </c>
      <c r="B1687" s="56">
        <f t="shared" si="491"/>
        <v>1649</v>
      </c>
      <c r="C1687" s="60" t="s">
        <v>4268</v>
      </c>
      <c r="D1687" s="60" t="s">
        <v>2212</v>
      </c>
      <c r="E1687" s="66" t="s">
        <v>405</v>
      </c>
      <c r="F1687" s="66" t="s">
        <v>405</v>
      </c>
      <c r="G1687" s="72">
        <v>0</v>
      </c>
      <c r="H1687" s="72">
        <v>0</v>
      </c>
      <c r="I1687" s="66" t="s">
        <v>3</v>
      </c>
      <c r="J1687" s="66" t="s">
        <v>1597</v>
      </c>
      <c r="K1687" s="67" t="s">
        <v>4709</v>
      </c>
      <c r="L1687" s="68"/>
      <c r="M1687" s="64" t="s">
        <v>2212</v>
      </c>
      <c r="N1687" s="13"/>
      <c r="O1687"/>
      <c r="P1687" t="str">
        <f t="shared" si="488"/>
        <v/>
      </c>
      <c r="Q1687" t="str">
        <f>IF(ISNA(VLOOKUP(AC1687,#REF!,1)),"//","")</f>
        <v/>
      </c>
      <c r="R1687"/>
      <c r="S1687" s="43">
        <f t="shared" si="492"/>
        <v>494</v>
      </c>
      <c r="T1687" s="94" t="s">
        <v>2489</v>
      </c>
      <c r="U1687" s="72" t="s">
        <v>2489</v>
      </c>
      <c r="V1687" s="72" t="s">
        <v>2489</v>
      </c>
      <c r="W1687" s="44" t="str">
        <f t="shared" si="493"/>
        <v>"Y.MD"</v>
      </c>
      <c r="X1687" s="25" t="str">
        <f t="shared" si="494"/>
        <v>Y.MD</v>
      </c>
      <c r="Y1687" s="1">
        <f t="shared" si="495"/>
        <v>1649</v>
      </c>
      <c r="Z1687" t="str">
        <f t="shared" si="496"/>
        <v>ITM_YMD</v>
      </c>
      <c r="AA1687" s="177" t="str">
        <f>IF(ISNA(VLOOKUP(AC1687,Sheet2!J:J,1,0)),"//","")</f>
        <v>//</v>
      </c>
      <c r="AC1687" s="113" t="str">
        <f t="shared" si="489"/>
        <v>Y.MD</v>
      </c>
      <c r="AD1687" t="b">
        <f t="shared" si="487"/>
        <v>1</v>
      </c>
    </row>
    <row r="1688" spans="1:30">
      <c r="A1688" s="57">
        <f t="shared" si="490"/>
        <v>1688</v>
      </c>
      <c r="B1688" s="56">
        <f t="shared" si="491"/>
        <v>1650</v>
      </c>
      <c r="C1688" s="60" t="s">
        <v>4342</v>
      </c>
      <c r="D1688" s="60" t="s">
        <v>2531</v>
      </c>
      <c r="E1688" s="66" t="s">
        <v>1506</v>
      </c>
      <c r="F1688" s="66" t="s">
        <v>1506</v>
      </c>
      <c r="G1688" s="72">
        <v>0</v>
      </c>
      <c r="H1688" s="72">
        <v>99</v>
      </c>
      <c r="I1688" s="66" t="s">
        <v>3</v>
      </c>
      <c r="J1688" s="66" t="s">
        <v>1597</v>
      </c>
      <c r="K1688" s="67" t="s">
        <v>4709</v>
      </c>
      <c r="L1688" s="68"/>
      <c r="M1688" s="64" t="s">
        <v>2213</v>
      </c>
      <c r="N1688" s="13"/>
      <c r="O1688"/>
      <c r="P1688" t="str">
        <f t="shared" si="488"/>
        <v/>
      </c>
      <c r="Q1688" t="str">
        <f>IF(ISNA(VLOOKUP(AC1688,#REF!,1)),"//","")</f>
        <v/>
      </c>
      <c r="R1688"/>
      <c r="S1688" s="43">
        <f t="shared" si="492"/>
        <v>495</v>
      </c>
      <c r="T1688" s="94" t="s">
        <v>3009</v>
      </c>
      <c r="U1688" s="72" t="s">
        <v>2919</v>
      </c>
      <c r="V1688" s="72" t="s">
        <v>2489</v>
      </c>
      <c r="W1688" s="44" t="str">
        <f t="shared" si="493"/>
        <v>"Y" STD_LEFT_RIGHT_ARROWS</v>
      </c>
      <c r="X1688" s="25" t="str">
        <f t="shared" si="494"/>
        <v>Y&lt;&gt;</v>
      </c>
      <c r="Y1688" s="1">
        <f t="shared" si="495"/>
        <v>1650</v>
      </c>
      <c r="Z1688" t="str">
        <f t="shared" si="496"/>
        <v>ITM_Yex</v>
      </c>
      <c r="AA1688" s="177" t="str">
        <f>IF(ISNA(VLOOKUP(AC1688,Sheet2!J:J,1,0)),"//","")</f>
        <v>//</v>
      </c>
      <c r="AC1688" s="113" t="str">
        <f t="shared" si="489"/>
        <v>Y&lt;&gt;</v>
      </c>
      <c r="AD1688" t="b">
        <f t="shared" si="487"/>
        <v>1</v>
      </c>
    </row>
    <row r="1689" spans="1:30">
      <c r="A1689" s="57">
        <f t="shared" si="490"/>
        <v>1689</v>
      </c>
      <c r="B1689" s="56">
        <f t="shared" si="491"/>
        <v>1651</v>
      </c>
      <c r="C1689" s="60" t="s">
        <v>4343</v>
      </c>
      <c r="D1689" s="60" t="s">
        <v>2531</v>
      </c>
      <c r="E1689" s="66" t="s">
        <v>1507</v>
      </c>
      <c r="F1689" s="66" t="s">
        <v>1507</v>
      </c>
      <c r="G1689" s="72">
        <v>0</v>
      </c>
      <c r="H1689" s="72">
        <v>99</v>
      </c>
      <c r="I1689" s="66" t="s">
        <v>3</v>
      </c>
      <c r="J1689" s="66" t="s">
        <v>1597</v>
      </c>
      <c r="K1689" s="67" t="s">
        <v>4709</v>
      </c>
      <c r="L1689" s="68"/>
      <c r="M1689" s="64" t="s">
        <v>2215</v>
      </c>
      <c r="N1689" s="13"/>
      <c r="O1689"/>
      <c r="P1689" t="str">
        <f t="shared" si="488"/>
        <v/>
      </c>
      <c r="Q1689" t="str">
        <f>IF(ISNA(VLOOKUP(AC1689,#REF!,1)),"//","")</f>
        <v/>
      </c>
      <c r="R1689"/>
      <c r="S1689" s="43">
        <f t="shared" si="492"/>
        <v>496</v>
      </c>
      <c r="T1689" s="94" t="s">
        <v>3009</v>
      </c>
      <c r="U1689" s="95" t="s">
        <v>2919</v>
      </c>
      <c r="V1689" s="96" t="s">
        <v>2489</v>
      </c>
      <c r="W1689" s="44" t="str">
        <f t="shared" si="493"/>
        <v>"Z" STD_LEFT_RIGHT_ARROWS</v>
      </c>
      <c r="X1689" s="25" t="str">
        <f t="shared" si="494"/>
        <v>Z&lt;&gt;</v>
      </c>
      <c r="Y1689" s="1">
        <f t="shared" si="495"/>
        <v>1651</v>
      </c>
      <c r="Z1689" t="str">
        <f t="shared" si="496"/>
        <v>ITM_Zex</v>
      </c>
      <c r="AA1689" s="177" t="str">
        <f>IF(ISNA(VLOOKUP(AC1689,Sheet2!J:J,1,0)),"//","")</f>
        <v>//</v>
      </c>
      <c r="AC1689" s="113" t="str">
        <f t="shared" si="489"/>
        <v>Z&lt;&gt;</v>
      </c>
      <c r="AD1689" t="b">
        <f t="shared" si="487"/>
        <v>1</v>
      </c>
    </row>
    <row r="1690" spans="1:30">
      <c r="A1690" s="57">
        <f t="shared" si="490"/>
        <v>1690</v>
      </c>
      <c r="B1690" s="56">
        <f t="shared" si="491"/>
        <v>1652</v>
      </c>
      <c r="C1690" s="60" t="s">
        <v>4344</v>
      </c>
      <c r="D1690" s="60" t="s">
        <v>2531</v>
      </c>
      <c r="E1690" s="66" t="s">
        <v>1508</v>
      </c>
      <c r="F1690" s="66" t="s">
        <v>1508</v>
      </c>
      <c r="G1690" s="72">
        <v>0</v>
      </c>
      <c r="H1690" s="72">
        <v>99</v>
      </c>
      <c r="I1690" s="66" t="s">
        <v>3</v>
      </c>
      <c r="J1690" s="66" t="s">
        <v>1597</v>
      </c>
      <c r="K1690" s="67" t="s">
        <v>4709</v>
      </c>
      <c r="L1690" s="68"/>
      <c r="M1690" s="64" t="s">
        <v>2218</v>
      </c>
      <c r="N1690" s="13"/>
      <c r="O1690"/>
      <c r="P1690" t="str">
        <f t="shared" si="488"/>
        <v/>
      </c>
      <c r="Q1690" t="str">
        <f>IF(ISNA(VLOOKUP(AC1690,#REF!,1)),"//","")</f>
        <v/>
      </c>
      <c r="R1690"/>
      <c r="S1690" s="43">
        <f t="shared" si="492"/>
        <v>496</v>
      </c>
      <c r="T1690" s="94" t="s">
        <v>2489</v>
      </c>
      <c r="U1690" s="95" t="s">
        <v>2912</v>
      </c>
      <c r="V1690" s="96" t="s">
        <v>2489</v>
      </c>
      <c r="W1690" s="44" t="str">
        <f t="shared" si="493"/>
        <v/>
      </c>
      <c r="X1690" s="25" t="str">
        <f t="shared" si="494"/>
        <v/>
      </c>
      <c r="Y1690" s="1">
        <f t="shared" si="495"/>
        <v>1652</v>
      </c>
      <c r="Z1690" t="str">
        <f t="shared" si="496"/>
        <v>ITM_ALPHALENG</v>
      </c>
      <c r="AA1690" s="177" t="str">
        <f>IF(ISNA(VLOOKUP(AC1690,Sheet2!J:J,1,0)),"//","")</f>
        <v/>
      </c>
      <c r="AC1690" s="113" t="str">
        <f t="shared" si="489"/>
        <v/>
      </c>
      <c r="AD1690" t="b">
        <f t="shared" si="487"/>
        <v>1</v>
      </c>
    </row>
    <row r="1691" spans="1:30">
      <c r="A1691" s="57">
        <f t="shared" si="490"/>
        <v>1691</v>
      </c>
      <c r="B1691" s="56">
        <f t="shared" si="491"/>
        <v>1653</v>
      </c>
      <c r="C1691" s="63" t="s">
        <v>4345</v>
      </c>
      <c r="D1691" s="63" t="s">
        <v>7</v>
      </c>
      <c r="E1691" s="66" t="s">
        <v>2907</v>
      </c>
      <c r="F1691" s="66" t="s">
        <v>2907</v>
      </c>
      <c r="G1691" s="72">
        <v>0</v>
      </c>
      <c r="H1691" s="72">
        <v>0</v>
      </c>
      <c r="I1691" s="66" t="s">
        <v>3</v>
      </c>
      <c r="J1691" s="66" t="s">
        <v>1597</v>
      </c>
      <c r="K1691" s="67" t="s">
        <v>4709</v>
      </c>
      <c r="L1691" s="68"/>
      <c r="M1691" s="64" t="s">
        <v>2909</v>
      </c>
      <c r="N1691" s="13"/>
      <c r="O1691"/>
      <c r="P1691" t="str">
        <f t="shared" si="488"/>
        <v/>
      </c>
      <c r="Q1691" t="str">
        <f>IF(ISNA(VLOOKUP(AC1691,#REF!,1)),"//","")</f>
        <v/>
      </c>
      <c r="R1691"/>
      <c r="S1691" s="43">
        <f t="shared" si="492"/>
        <v>497</v>
      </c>
      <c r="T1691" s="94" t="s">
        <v>2990</v>
      </c>
      <c r="U1691" s="72" t="s">
        <v>2489</v>
      </c>
      <c r="V1691" s="72" t="s">
        <v>2489</v>
      </c>
      <c r="W1691" s="44" t="str">
        <f t="shared" si="493"/>
        <v>"X" STD_SUB_M STD_SUB_A STD_SUB_X</v>
      </c>
      <c r="X1691" s="25" t="str">
        <f t="shared" si="494"/>
        <v>XMAX</v>
      </c>
      <c r="Y1691" s="1">
        <f t="shared" si="495"/>
        <v>1653</v>
      </c>
      <c r="Z1691" t="str">
        <f t="shared" si="496"/>
        <v>ITM_XMAX</v>
      </c>
      <c r="AA1691" s="177" t="str">
        <f>IF(ISNA(VLOOKUP(AC1691,Sheet2!J:J,1,0)),"//","")</f>
        <v>//</v>
      </c>
      <c r="AC1691" s="113" t="str">
        <f t="shared" si="489"/>
        <v>XMAX</v>
      </c>
      <c r="AD1691" t="b">
        <f t="shared" si="487"/>
        <v>1</v>
      </c>
    </row>
    <row r="1692" spans="1:30">
      <c r="A1692" s="57">
        <f t="shared" si="490"/>
        <v>1692</v>
      </c>
      <c r="B1692" s="56">
        <f t="shared" si="491"/>
        <v>1654</v>
      </c>
      <c r="C1692" s="60" t="s">
        <v>4346</v>
      </c>
      <c r="D1692" s="60" t="s">
        <v>7</v>
      </c>
      <c r="E1692" s="169" t="s">
        <v>2908</v>
      </c>
      <c r="F1692" s="169" t="s">
        <v>2908</v>
      </c>
      <c r="G1692" s="170">
        <v>0</v>
      </c>
      <c r="H1692" s="170">
        <v>0</v>
      </c>
      <c r="I1692" s="66" t="s">
        <v>3</v>
      </c>
      <c r="J1692" s="66" t="s">
        <v>1597</v>
      </c>
      <c r="K1692" s="67" t="s">
        <v>4709</v>
      </c>
      <c r="L1692" s="68"/>
      <c r="M1692" s="64" t="s">
        <v>2910</v>
      </c>
      <c r="N1692" s="20"/>
      <c r="O1692"/>
      <c r="P1692" t="str">
        <f t="shared" si="488"/>
        <v/>
      </c>
      <c r="Q1692" t="str">
        <f>IF(ISNA(VLOOKUP(AC1692,#REF!,1)),"//","")</f>
        <v/>
      </c>
      <c r="R1692"/>
      <c r="S1692" s="43">
        <f t="shared" si="492"/>
        <v>498</v>
      </c>
      <c r="T1692" s="94" t="s">
        <v>2990</v>
      </c>
      <c r="U1692" s="72" t="s">
        <v>2489</v>
      </c>
      <c r="V1692" s="72" t="s">
        <v>2489</v>
      </c>
      <c r="W1692" s="44" t="str">
        <f t="shared" si="493"/>
        <v>"X" STD_SUB_M STD_SUB_I STD_SUB_N</v>
      </c>
      <c r="X1692" s="25" t="str">
        <f t="shared" si="494"/>
        <v>XMIN</v>
      </c>
      <c r="Y1692" s="1">
        <f t="shared" si="495"/>
        <v>1654</v>
      </c>
      <c r="Z1692" t="str">
        <f t="shared" si="496"/>
        <v>ITM_XMIN</v>
      </c>
      <c r="AA1692" s="177" t="str">
        <f>IF(ISNA(VLOOKUP(AC1692,Sheet2!J:J,1,0)),"//","")</f>
        <v>//</v>
      </c>
      <c r="AC1692" s="113" t="str">
        <f t="shared" si="489"/>
        <v>XMIN</v>
      </c>
      <c r="AD1692" t="b">
        <f t="shared" si="487"/>
        <v>1</v>
      </c>
    </row>
    <row r="1693" spans="1:30">
      <c r="A1693" s="57">
        <f t="shared" si="490"/>
        <v>1693</v>
      </c>
      <c r="B1693" s="56">
        <f t="shared" si="491"/>
        <v>1655</v>
      </c>
      <c r="C1693" s="60" t="s">
        <v>4347</v>
      </c>
      <c r="D1693" s="60" t="s">
        <v>2531</v>
      </c>
      <c r="E1693" s="169" t="s">
        <v>409</v>
      </c>
      <c r="F1693" s="169" t="s">
        <v>409</v>
      </c>
      <c r="G1693" s="170">
        <v>0</v>
      </c>
      <c r="H1693" s="170">
        <v>99</v>
      </c>
      <c r="I1693" s="66" t="s">
        <v>3</v>
      </c>
      <c r="J1693" s="66" t="s">
        <v>1597</v>
      </c>
      <c r="K1693" s="67" t="s">
        <v>4709</v>
      </c>
      <c r="L1693" s="68"/>
      <c r="M1693" s="64" t="s">
        <v>2220</v>
      </c>
      <c r="N1693" s="20"/>
      <c r="O1693"/>
      <c r="P1693" t="str">
        <f t="shared" si="488"/>
        <v/>
      </c>
      <c r="Q1693" t="str">
        <f>IF(ISNA(VLOOKUP(AC1693,#REF!,1)),"//","")</f>
        <v/>
      </c>
      <c r="R1693"/>
      <c r="S1693" s="43">
        <f t="shared" si="492"/>
        <v>498</v>
      </c>
      <c r="T1693" s="94" t="s">
        <v>2489</v>
      </c>
      <c r="U1693" s="72" t="s">
        <v>2912</v>
      </c>
      <c r="V1693" s="72" t="s">
        <v>2489</v>
      </c>
      <c r="W1693" s="44" t="str">
        <f t="shared" si="493"/>
        <v/>
      </c>
      <c r="X1693" s="25" t="str">
        <f t="shared" si="494"/>
        <v/>
      </c>
      <c r="Y1693" s="1">
        <f t="shared" si="495"/>
        <v>1655</v>
      </c>
      <c r="Z1693" t="str">
        <f t="shared" si="496"/>
        <v>ITM_ALPHAPOS</v>
      </c>
      <c r="AA1693" s="177" t="str">
        <f>IF(ISNA(VLOOKUP(AC1693,Sheet2!J:J,1,0)),"//","")</f>
        <v/>
      </c>
      <c r="AC1693" s="113" t="str">
        <f t="shared" si="489"/>
        <v/>
      </c>
      <c r="AD1693" t="b">
        <f t="shared" si="487"/>
        <v>1</v>
      </c>
    </row>
    <row r="1694" spans="1:30">
      <c r="A1694" s="57">
        <f t="shared" si="490"/>
        <v>1694</v>
      </c>
      <c r="B1694" s="56">
        <f t="shared" si="491"/>
        <v>1656</v>
      </c>
      <c r="C1694" s="63" t="s">
        <v>4348</v>
      </c>
      <c r="D1694" s="63" t="s">
        <v>2531</v>
      </c>
      <c r="E1694" s="66" t="s">
        <v>410</v>
      </c>
      <c r="F1694" s="66" t="s">
        <v>410</v>
      </c>
      <c r="G1694" s="72">
        <v>0</v>
      </c>
      <c r="H1694" s="72">
        <v>99</v>
      </c>
      <c r="I1694" s="66" t="s">
        <v>3</v>
      </c>
      <c r="J1694" s="66" t="s">
        <v>1597</v>
      </c>
      <c r="K1694" s="67" t="s">
        <v>4709</v>
      </c>
      <c r="L1694" s="68"/>
      <c r="M1694" s="64" t="s">
        <v>2221</v>
      </c>
      <c r="N1694" s="13"/>
      <c r="O1694"/>
      <c r="P1694" t="str">
        <f t="shared" si="488"/>
        <v/>
      </c>
      <c r="Q1694" t="str">
        <f>IF(ISNA(VLOOKUP(AC1694,#REF!,1)),"//","")</f>
        <v/>
      </c>
      <c r="R1694"/>
      <c r="S1694" s="43">
        <f t="shared" si="492"/>
        <v>498</v>
      </c>
      <c r="T1694" s="94" t="s">
        <v>2489</v>
      </c>
      <c r="U1694" s="72" t="s">
        <v>2912</v>
      </c>
      <c r="V1694" s="72" t="s">
        <v>2489</v>
      </c>
      <c r="W1694" s="44" t="str">
        <f t="shared" si="493"/>
        <v/>
      </c>
      <c r="X1694" s="25" t="str">
        <f t="shared" si="494"/>
        <v/>
      </c>
      <c r="Y1694" s="1">
        <f t="shared" si="495"/>
        <v>1656</v>
      </c>
      <c r="Z1694" t="str">
        <f t="shared" si="496"/>
        <v>ITM_ALPHARL</v>
      </c>
      <c r="AA1694" s="177" t="str">
        <f>IF(ISNA(VLOOKUP(AC1694,Sheet2!J:J,1,0)),"//","")</f>
        <v/>
      </c>
      <c r="AC1694" s="113" t="str">
        <f t="shared" si="489"/>
        <v/>
      </c>
      <c r="AD1694" t="b">
        <f t="shared" si="487"/>
        <v>1</v>
      </c>
    </row>
    <row r="1695" spans="1:30">
      <c r="A1695" s="57">
        <f t="shared" si="490"/>
        <v>1695</v>
      </c>
      <c r="B1695" s="56">
        <f t="shared" si="491"/>
        <v>1657</v>
      </c>
      <c r="C1695" s="63" t="s">
        <v>4349</v>
      </c>
      <c r="D1695" s="63" t="s">
        <v>2531</v>
      </c>
      <c r="E1695" s="66" t="s">
        <v>411</v>
      </c>
      <c r="F1695" s="66" t="s">
        <v>411</v>
      </c>
      <c r="G1695" s="72">
        <v>0</v>
      </c>
      <c r="H1695" s="72">
        <v>99</v>
      </c>
      <c r="I1695" s="66" t="s">
        <v>3</v>
      </c>
      <c r="J1695" s="66" t="s">
        <v>1597</v>
      </c>
      <c r="K1695" s="67" t="s">
        <v>4709</v>
      </c>
      <c r="L1695" s="68"/>
      <c r="M1695" s="64" t="s">
        <v>2222</v>
      </c>
      <c r="N1695" s="13"/>
      <c r="O1695"/>
      <c r="P1695" t="str">
        <f t="shared" si="488"/>
        <v/>
      </c>
      <c r="Q1695" t="str">
        <f>IF(ISNA(VLOOKUP(AC1695,#REF!,1)),"//","")</f>
        <v/>
      </c>
      <c r="R1695"/>
      <c r="S1695" s="43">
        <f t="shared" si="492"/>
        <v>498</v>
      </c>
      <c r="T1695" s="94" t="s">
        <v>2489</v>
      </c>
      <c r="U1695" s="72" t="s">
        <v>2912</v>
      </c>
      <c r="V1695" s="72" t="s">
        <v>2489</v>
      </c>
      <c r="W1695" s="44" t="str">
        <f t="shared" si="493"/>
        <v/>
      </c>
      <c r="X1695" s="25" t="str">
        <f t="shared" si="494"/>
        <v/>
      </c>
      <c r="Y1695" s="1">
        <f t="shared" si="495"/>
        <v>1657</v>
      </c>
      <c r="Z1695" t="str">
        <f t="shared" si="496"/>
        <v>ITM_ALPHARR</v>
      </c>
      <c r="AA1695" s="177" t="str">
        <f>IF(ISNA(VLOOKUP(AC1695,Sheet2!J:J,1,0)),"//","")</f>
        <v/>
      </c>
      <c r="AC1695" s="113" t="str">
        <f t="shared" si="489"/>
        <v/>
      </c>
      <c r="AD1695" t="b">
        <f t="shared" si="487"/>
        <v>1</v>
      </c>
    </row>
    <row r="1696" spans="1:30">
      <c r="A1696" s="57">
        <f t="shared" si="490"/>
        <v>1696</v>
      </c>
      <c r="B1696" s="56">
        <f t="shared" si="491"/>
        <v>1658</v>
      </c>
      <c r="C1696" s="63" t="s">
        <v>4350</v>
      </c>
      <c r="D1696" s="63" t="s">
        <v>2531</v>
      </c>
      <c r="E1696" s="66" t="s">
        <v>412</v>
      </c>
      <c r="F1696" s="66" t="s">
        <v>412</v>
      </c>
      <c r="G1696" s="72">
        <v>0</v>
      </c>
      <c r="H1696" s="72">
        <v>99</v>
      </c>
      <c r="I1696" s="66" t="s">
        <v>3</v>
      </c>
      <c r="J1696" s="66" t="s">
        <v>1597</v>
      </c>
      <c r="K1696" s="67" t="s">
        <v>4709</v>
      </c>
      <c r="L1696" s="68"/>
      <c r="M1696" s="64" t="s">
        <v>2223</v>
      </c>
      <c r="N1696" s="13"/>
      <c r="O1696"/>
      <c r="P1696" t="str">
        <f t="shared" si="488"/>
        <v/>
      </c>
      <c r="Q1696" t="str">
        <f>IF(ISNA(VLOOKUP(AC1696,#REF!,1)),"//","")</f>
        <v/>
      </c>
      <c r="R1696"/>
      <c r="S1696" s="43">
        <f t="shared" si="492"/>
        <v>498</v>
      </c>
      <c r="T1696" s="94" t="s">
        <v>2489</v>
      </c>
      <c r="U1696" s="72" t="s">
        <v>2912</v>
      </c>
      <c r="V1696" s="72" t="s">
        <v>2489</v>
      </c>
      <c r="W1696" s="44" t="str">
        <f t="shared" si="493"/>
        <v/>
      </c>
      <c r="X1696" s="25" t="str">
        <f t="shared" si="494"/>
        <v/>
      </c>
      <c r="Y1696" s="1">
        <f t="shared" si="495"/>
        <v>1658</v>
      </c>
      <c r="Z1696" t="str">
        <f t="shared" si="496"/>
        <v>ITM_ALPHASL</v>
      </c>
      <c r="AA1696" s="177" t="str">
        <f>IF(ISNA(VLOOKUP(AC1696,Sheet2!J:J,1,0)),"//","")</f>
        <v/>
      </c>
      <c r="AC1696" s="113" t="str">
        <f t="shared" si="489"/>
        <v/>
      </c>
      <c r="AD1696" t="b">
        <f t="shared" si="487"/>
        <v>1</v>
      </c>
    </row>
    <row r="1697" spans="1:30">
      <c r="A1697" s="57">
        <f t="shared" si="490"/>
        <v>1697</v>
      </c>
      <c r="B1697" s="56">
        <f t="shared" si="491"/>
        <v>1659</v>
      </c>
      <c r="C1697" s="63" t="s">
        <v>4351</v>
      </c>
      <c r="D1697" s="63" t="s">
        <v>2531</v>
      </c>
      <c r="E1697" s="66" t="s">
        <v>1048</v>
      </c>
      <c r="F1697" s="66" t="s">
        <v>1048</v>
      </c>
      <c r="G1697" s="72">
        <v>0</v>
      </c>
      <c r="H1697" s="72">
        <v>99</v>
      </c>
      <c r="I1697" s="66" t="s">
        <v>3</v>
      </c>
      <c r="J1697" s="66" t="s">
        <v>1597</v>
      </c>
      <c r="K1697" s="67" t="s">
        <v>4709</v>
      </c>
      <c r="L1697" s="68"/>
      <c r="M1697" s="64" t="s">
        <v>2418</v>
      </c>
      <c r="N1697" s="13"/>
      <c r="O1697"/>
      <c r="P1697" t="str">
        <f t="shared" si="488"/>
        <v/>
      </c>
      <c r="Q1697" t="str">
        <f>IF(ISNA(VLOOKUP(AC1697,#REF!,1)),"//","")</f>
        <v/>
      </c>
      <c r="R1697"/>
      <c r="S1697" s="43">
        <f t="shared" si="492"/>
        <v>498</v>
      </c>
      <c r="T1697" s="94" t="s">
        <v>2489</v>
      </c>
      <c r="U1697" s="72" t="s">
        <v>2912</v>
      </c>
      <c r="V1697" s="72" t="s">
        <v>2489</v>
      </c>
      <c r="W1697" s="44" t="str">
        <f t="shared" si="493"/>
        <v/>
      </c>
      <c r="X1697" s="25" t="str">
        <f t="shared" si="494"/>
        <v/>
      </c>
      <c r="Y1697" s="1">
        <f t="shared" si="495"/>
        <v>1659</v>
      </c>
      <c r="Z1697" t="str">
        <f t="shared" si="496"/>
        <v>ITM_ALPHASR</v>
      </c>
      <c r="AA1697" s="177" t="str">
        <f>IF(ISNA(VLOOKUP(AC1697,Sheet2!J:J,1,0)),"//","")</f>
        <v/>
      </c>
      <c r="AC1697" s="113" t="str">
        <f t="shared" si="489"/>
        <v/>
      </c>
      <c r="AD1697" t="b">
        <f t="shared" si="487"/>
        <v>1</v>
      </c>
    </row>
    <row r="1698" spans="1:30">
      <c r="A1698" s="57">
        <f t="shared" si="490"/>
        <v>1698</v>
      </c>
      <c r="B1698" s="56">
        <f t="shared" si="491"/>
        <v>1660</v>
      </c>
      <c r="C1698" s="63" t="s">
        <v>4352</v>
      </c>
      <c r="D1698" s="63" t="s">
        <v>2531</v>
      </c>
      <c r="E1698" s="66" t="s">
        <v>1510</v>
      </c>
      <c r="F1698" s="66" t="s">
        <v>1510</v>
      </c>
      <c r="G1698" s="75">
        <v>0</v>
      </c>
      <c r="H1698" s="75">
        <v>99</v>
      </c>
      <c r="I1698" s="66" t="s">
        <v>3</v>
      </c>
      <c r="J1698" s="66" t="s">
        <v>1597</v>
      </c>
      <c r="K1698" s="67" t="s">
        <v>4709</v>
      </c>
      <c r="L1698" s="68"/>
      <c r="M1698" s="64" t="s">
        <v>2227</v>
      </c>
      <c r="N1698" s="13"/>
      <c r="O1698"/>
      <c r="P1698" t="str">
        <f t="shared" si="488"/>
        <v/>
      </c>
      <c r="Q1698" t="str">
        <f>IF(ISNA(VLOOKUP(AC1698,#REF!,1)),"//","")</f>
        <v/>
      </c>
      <c r="R1698"/>
      <c r="S1698" s="43">
        <f t="shared" si="492"/>
        <v>498</v>
      </c>
      <c r="T1698" s="94" t="s">
        <v>2489</v>
      </c>
      <c r="U1698" s="72" t="s">
        <v>2912</v>
      </c>
      <c r="V1698" s="72" t="s">
        <v>2489</v>
      </c>
      <c r="W1698" s="44" t="str">
        <f t="shared" si="493"/>
        <v/>
      </c>
      <c r="X1698" s="25" t="str">
        <f t="shared" si="494"/>
        <v/>
      </c>
      <c r="Y1698" s="1">
        <f t="shared" si="495"/>
        <v>1660</v>
      </c>
      <c r="Z1698" t="str">
        <f t="shared" si="496"/>
        <v>ITM_ALPHAtoX</v>
      </c>
      <c r="AA1698" s="177" t="str">
        <f>IF(ISNA(VLOOKUP(AC1698,Sheet2!J:J,1,0)),"//","")</f>
        <v/>
      </c>
      <c r="AC1698" s="113" t="str">
        <f t="shared" si="489"/>
        <v/>
      </c>
      <c r="AD1698" t="b">
        <f t="shared" si="487"/>
        <v>1</v>
      </c>
    </row>
    <row r="1699" spans="1:30">
      <c r="A1699" s="57">
        <f t="shared" si="490"/>
        <v>1699</v>
      </c>
      <c r="B1699" s="56">
        <f t="shared" si="491"/>
        <v>1661</v>
      </c>
      <c r="C1699" s="63" t="s">
        <v>4353</v>
      </c>
      <c r="D1699" s="63" t="s">
        <v>7</v>
      </c>
      <c r="E1699" s="66" t="s">
        <v>4090</v>
      </c>
      <c r="F1699" s="66" t="s">
        <v>4090</v>
      </c>
      <c r="G1699" s="72">
        <v>0</v>
      </c>
      <c r="H1699" s="72">
        <v>0</v>
      </c>
      <c r="I1699" s="66" t="s">
        <v>3</v>
      </c>
      <c r="J1699" s="66" t="s">
        <v>1597</v>
      </c>
      <c r="K1699" s="67" t="s">
        <v>4709</v>
      </c>
      <c r="L1699" s="68"/>
      <c r="M1699" s="64" t="s">
        <v>2228</v>
      </c>
      <c r="N1699" s="13"/>
      <c r="O1699"/>
      <c r="P1699" t="str">
        <f t="shared" si="488"/>
        <v/>
      </c>
      <c r="Q1699" t="str">
        <f>IF(ISNA(VLOOKUP(AC1699,#REF!,1)),"//","")</f>
        <v/>
      </c>
      <c r="R1699"/>
      <c r="S1699" s="43">
        <f t="shared" si="492"/>
        <v>499</v>
      </c>
      <c r="T1699" s="94" t="s">
        <v>2489</v>
      </c>
      <c r="U1699" s="72" t="s">
        <v>2489</v>
      </c>
      <c r="V1699" s="72" t="s">
        <v>4719</v>
      </c>
      <c r="W1699" s="44" t="str">
        <f t="shared" si="493"/>
        <v>STD_BETA "(X,Y)"</v>
      </c>
      <c r="X1699" s="25" t="str">
        <f t="shared" si="494"/>
        <v>BETA</v>
      </c>
      <c r="Y1699" s="1">
        <f t="shared" si="495"/>
        <v>1661</v>
      </c>
      <c r="Z1699" t="str">
        <f t="shared" si="496"/>
        <v>ITM_BETAXY</v>
      </c>
      <c r="AA1699" s="177" t="str">
        <f>IF(ISNA(VLOOKUP(AC1699,Sheet2!J:J,1,0)),"//","")</f>
        <v>//</v>
      </c>
      <c r="AC1699" s="113" t="str">
        <f t="shared" si="489"/>
        <v>BETA</v>
      </c>
      <c r="AD1699" t="b">
        <f t="shared" si="487"/>
        <v>1</v>
      </c>
    </row>
    <row r="1700" spans="1:30">
      <c r="A1700" s="57">
        <f t="shared" si="490"/>
        <v>1700</v>
      </c>
      <c r="B1700" s="56">
        <f t="shared" si="491"/>
        <v>1662</v>
      </c>
      <c r="C1700" s="60" t="s">
        <v>5025</v>
      </c>
      <c r="D1700" s="60" t="s">
        <v>7</v>
      </c>
      <c r="E1700" s="66" t="s">
        <v>1511</v>
      </c>
      <c r="F1700" s="66" t="s">
        <v>1511</v>
      </c>
      <c r="G1700" s="72">
        <v>0</v>
      </c>
      <c r="H1700" s="72">
        <v>0</v>
      </c>
      <c r="I1700" s="66" t="s">
        <v>3</v>
      </c>
      <c r="J1700" s="66" t="s">
        <v>1597</v>
      </c>
      <c r="K1700" s="67" t="s">
        <v>4709</v>
      </c>
      <c r="L1700" s="68"/>
      <c r="M1700" s="64" t="s">
        <v>2232</v>
      </c>
      <c r="N1700" s="13"/>
      <c r="O1700"/>
      <c r="P1700" t="str">
        <f t="shared" si="488"/>
        <v/>
      </c>
      <c r="Q1700" t="str">
        <f>IF(ISNA(VLOOKUP(AC1700,#REF!,1)),"//","")</f>
        <v/>
      </c>
      <c r="R1700"/>
      <c r="S1700" s="43">
        <f t="shared" si="492"/>
        <v>500</v>
      </c>
      <c r="T1700" s="94" t="s">
        <v>2489</v>
      </c>
      <c r="U1700" s="72" t="s">
        <v>2489</v>
      </c>
      <c r="V1700" s="72" t="s">
        <v>2489</v>
      </c>
      <c r="W1700" s="44" t="str">
        <f t="shared" si="493"/>
        <v>STD_GAMMA STD_SUB_X STD_SUB_Y</v>
      </c>
      <c r="X1700" s="25" t="str">
        <f t="shared" si="494"/>
        <v>GAMMAXY</v>
      </c>
      <c r="Y1700" s="1">
        <f t="shared" si="495"/>
        <v>1662</v>
      </c>
      <c r="Z1700" t="str">
        <f t="shared" si="496"/>
        <v>ITM_gammaXY</v>
      </c>
      <c r="AA1700" s="177" t="str">
        <f>IF(ISNA(VLOOKUP(AC1700,Sheet2!J:J,1,0)),"//","")</f>
        <v>//</v>
      </c>
      <c r="AC1700" s="113" t="str">
        <f t="shared" si="489"/>
        <v>GAMMAXY</v>
      </c>
      <c r="AD1700" t="b">
        <f t="shared" si="487"/>
        <v>1</v>
      </c>
    </row>
    <row r="1701" spans="1:30">
      <c r="A1701" s="57">
        <f t="shared" si="490"/>
        <v>1701</v>
      </c>
      <c r="B1701" s="56">
        <f t="shared" si="491"/>
        <v>1663</v>
      </c>
      <c r="C1701" s="60" t="s">
        <v>5026</v>
      </c>
      <c r="D1701" s="60" t="s">
        <v>7</v>
      </c>
      <c r="E1701" s="66" t="s">
        <v>1512</v>
      </c>
      <c r="F1701" s="66" t="s">
        <v>1512</v>
      </c>
      <c r="G1701" s="72">
        <v>0</v>
      </c>
      <c r="H1701" s="72">
        <v>0</v>
      </c>
      <c r="I1701" s="66" t="s">
        <v>3</v>
      </c>
      <c r="J1701" s="66" t="s">
        <v>1597</v>
      </c>
      <c r="K1701" s="67" t="s">
        <v>4709</v>
      </c>
      <c r="L1701" s="68"/>
      <c r="M1701" s="64" t="s">
        <v>2233</v>
      </c>
      <c r="N1701" s="13"/>
      <c r="O1701"/>
      <c r="P1701" t="str">
        <f t="shared" si="488"/>
        <v/>
      </c>
      <c r="Q1701" t="str">
        <f>IF(ISNA(VLOOKUP(AC1701,#REF!,1)),"//","")</f>
        <v/>
      </c>
      <c r="R1701"/>
      <c r="S1701" s="43">
        <f t="shared" si="492"/>
        <v>501</v>
      </c>
      <c r="T1701" s="94" t="s">
        <v>2489</v>
      </c>
      <c r="U1701" s="72" t="s">
        <v>2489</v>
      </c>
      <c r="V1701" s="72" t="s">
        <v>2489</v>
      </c>
      <c r="W1701" s="44" t="str">
        <f t="shared" si="493"/>
        <v>STD_GAMMA STD_SUB_X STD_SUB_Y</v>
      </c>
      <c r="X1701" s="25" t="str">
        <f t="shared" si="494"/>
        <v>GAMMAXY</v>
      </c>
      <c r="Y1701" s="1">
        <f t="shared" si="495"/>
        <v>1663</v>
      </c>
      <c r="Z1701" t="str">
        <f t="shared" si="496"/>
        <v>ITM_GAMMAXY</v>
      </c>
      <c r="AA1701" s="177" t="str">
        <f>IF(ISNA(VLOOKUP(AC1701,Sheet2!J:J,1,0)),"//","")</f>
        <v>//</v>
      </c>
      <c r="AC1701" s="113" t="str">
        <f t="shared" si="489"/>
        <v>GAMMAXY</v>
      </c>
      <c r="AD1701" t="b">
        <f t="shared" si="487"/>
        <v>1</v>
      </c>
    </row>
    <row r="1702" spans="1:30">
      <c r="A1702" s="57">
        <f t="shared" si="490"/>
        <v>1702</v>
      </c>
      <c r="B1702" s="56">
        <f t="shared" si="491"/>
        <v>1664</v>
      </c>
      <c r="C1702" s="60" t="s">
        <v>4354</v>
      </c>
      <c r="D1702" s="60" t="s">
        <v>7</v>
      </c>
      <c r="E1702" s="66" t="s">
        <v>1513</v>
      </c>
      <c r="F1702" s="66" t="s">
        <v>1513</v>
      </c>
      <c r="G1702" s="72">
        <v>0</v>
      </c>
      <c r="H1702" s="72">
        <v>0</v>
      </c>
      <c r="I1702" s="66" t="s">
        <v>3</v>
      </c>
      <c r="J1702" s="66" t="s">
        <v>1597</v>
      </c>
      <c r="K1702" s="67" t="s">
        <v>4709</v>
      </c>
      <c r="L1702" s="68"/>
      <c r="M1702" s="64" t="s">
        <v>2234</v>
      </c>
      <c r="N1702" s="13"/>
      <c r="O1702"/>
      <c r="P1702" t="str">
        <f t="shared" si="488"/>
        <v/>
      </c>
      <c r="Q1702" t="str">
        <f>IF(ISNA(VLOOKUP(AC1702,#REF!,1)),"//","")</f>
        <v/>
      </c>
      <c r="R1702"/>
      <c r="S1702" s="43">
        <f t="shared" si="492"/>
        <v>502</v>
      </c>
      <c r="T1702" s="94" t="s">
        <v>2985</v>
      </c>
      <c r="U1702" s="72" t="s">
        <v>2489</v>
      </c>
      <c r="V1702" s="72" t="s">
        <v>4720</v>
      </c>
      <c r="W1702" s="44" t="str">
        <f t="shared" si="493"/>
        <v>STD_GAMMA "(X)"</v>
      </c>
      <c r="X1702" s="25" t="str">
        <f t="shared" si="494"/>
        <v>GAMMA</v>
      </c>
      <c r="Y1702" s="1">
        <f t="shared" si="495"/>
        <v>1664</v>
      </c>
      <c r="Z1702" t="str">
        <f t="shared" si="496"/>
        <v>ITM_GAMMAX</v>
      </c>
      <c r="AA1702" s="177" t="str">
        <f>IF(ISNA(VLOOKUP(AC1702,Sheet2!J:J,1,0)),"//","")</f>
        <v>//</v>
      </c>
      <c r="AC1702" s="113" t="str">
        <f t="shared" si="489"/>
        <v>GAMMA</v>
      </c>
      <c r="AD1702" t="b">
        <f t="shared" si="487"/>
        <v>1</v>
      </c>
    </row>
    <row r="1703" spans="1:30">
      <c r="A1703" s="57">
        <f t="shared" si="490"/>
        <v>1703</v>
      </c>
      <c r="B1703" s="56">
        <f t="shared" si="491"/>
        <v>1665</v>
      </c>
      <c r="C1703" s="60" t="s">
        <v>4455</v>
      </c>
      <c r="D1703" s="60" t="s">
        <v>7</v>
      </c>
      <c r="E1703" s="66" t="s">
        <v>1514</v>
      </c>
      <c r="F1703" s="66" t="s">
        <v>1514</v>
      </c>
      <c r="G1703" s="72">
        <v>0</v>
      </c>
      <c r="H1703" s="72">
        <v>0</v>
      </c>
      <c r="I1703" s="66" t="s">
        <v>1</v>
      </c>
      <c r="J1703" s="66" t="s">
        <v>1597</v>
      </c>
      <c r="K1703" s="67" t="s">
        <v>4544</v>
      </c>
      <c r="L1703" s="68"/>
      <c r="M1703" s="64" t="s">
        <v>2235</v>
      </c>
      <c r="N1703" s="13"/>
      <c r="O1703"/>
      <c r="P1703" t="str">
        <f t="shared" si="488"/>
        <v/>
      </c>
      <c r="Q1703" t="str">
        <f>IF(ISNA(VLOOKUP(AC1703,#REF!,1)),"//","")</f>
        <v/>
      </c>
      <c r="R1703"/>
      <c r="S1703" s="43">
        <f t="shared" si="492"/>
        <v>502</v>
      </c>
      <c r="T1703" s="94" t="s">
        <v>2489</v>
      </c>
      <c r="U1703" s="72" t="s">
        <v>2489</v>
      </c>
      <c r="V1703" s="72" t="s">
        <v>2489</v>
      </c>
      <c r="W1703" s="44" t="str">
        <f t="shared" si="493"/>
        <v/>
      </c>
      <c r="X1703" s="25" t="str">
        <f t="shared" si="494"/>
        <v/>
      </c>
      <c r="Y1703" s="1">
        <f t="shared" si="495"/>
        <v>1665</v>
      </c>
      <c r="Z1703" t="str">
        <f t="shared" si="496"/>
        <v>ITM_deltaX</v>
      </c>
      <c r="AA1703" s="177" t="str">
        <f>IF(ISNA(VLOOKUP(AC1703,Sheet2!J:J,1,0)),"//","")</f>
        <v/>
      </c>
      <c r="AC1703" s="113" t="str">
        <f t="shared" si="489"/>
        <v/>
      </c>
      <c r="AD1703" t="b">
        <f t="shared" si="487"/>
        <v>1</v>
      </c>
    </row>
    <row r="1704" spans="1:30">
      <c r="A1704" s="57">
        <f t="shared" si="490"/>
        <v>1704</v>
      </c>
      <c r="B1704" s="56">
        <f t="shared" si="491"/>
        <v>1666</v>
      </c>
      <c r="C1704" s="60" t="s">
        <v>4355</v>
      </c>
      <c r="D1704" s="60" t="s">
        <v>7</v>
      </c>
      <c r="E1704" s="66" t="s">
        <v>1515</v>
      </c>
      <c r="F1704" s="66" t="s">
        <v>1515</v>
      </c>
      <c r="G1704" s="72">
        <v>0</v>
      </c>
      <c r="H1704" s="72">
        <v>0</v>
      </c>
      <c r="I1704" s="66" t="s">
        <v>3</v>
      </c>
      <c r="J1704" s="66" t="s">
        <v>1597</v>
      </c>
      <c r="K1704" s="67" t="s">
        <v>4709</v>
      </c>
      <c r="L1704" s="68"/>
      <c r="M1704" s="64" t="s">
        <v>2236</v>
      </c>
      <c r="N1704" s="13"/>
      <c r="O1704"/>
      <c r="P1704" t="str">
        <f t="shared" si="488"/>
        <v/>
      </c>
      <c r="Q1704" t="str">
        <f>IF(ISNA(VLOOKUP(AC1704,#REF!,1)),"//","")</f>
        <v/>
      </c>
      <c r="R1704"/>
      <c r="S1704" s="43">
        <f t="shared" si="492"/>
        <v>503</v>
      </c>
      <c r="T1704" s="94" t="s">
        <v>2985</v>
      </c>
      <c r="U1704" s="72" t="s">
        <v>2489</v>
      </c>
      <c r="V1704" s="72" t="s">
        <v>2489</v>
      </c>
      <c r="W1704" s="44" t="str">
        <f t="shared" si="493"/>
        <v>STD_DELTA "%"</v>
      </c>
      <c r="X1704" s="25" t="str">
        <f t="shared" si="494"/>
        <v>DELTA%</v>
      </c>
      <c r="Y1704" s="1">
        <f t="shared" si="495"/>
        <v>1666</v>
      </c>
      <c r="Z1704" t="str">
        <f t="shared" si="496"/>
        <v>ITM_DELTAPC</v>
      </c>
      <c r="AA1704" s="177" t="str">
        <f>IF(ISNA(VLOOKUP(AC1704,Sheet2!J:J,1,0)),"//","")</f>
        <v>//</v>
      </c>
      <c r="AC1704" s="113" t="str">
        <f t="shared" si="489"/>
        <v>DELTA%</v>
      </c>
      <c r="AD1704" t="b">
        <f t="shared" si="487"/>
        <v>1</v>
      </c>
    </row>
    <row r="1705" spans="1:30">
      <c r="A1705" s="57">
        <f t="shared" si="490"/>
        <v>1705</v>
      </c>
      <c r="B1705" s="56">
        <f t="shared" si="491"/>
        <v>1667</v>
      </c>
      <c r="C1705" s="60" t="s">
        <v>4356</v>
      </c>
      <c r="D1705" s="60" t="s">
        <v>7</v>
      </c>
      <c r="E1705" s="66" t="s">
        <v>567</v>
      </c>
      <c r="F1705" s="66" t="s">
        <v>567</v>
      </c>
      <c r="G1705" s="72">
        <v>0</v>
      </c>
      <c r="H1705" s="72">
        <v>0</v>
      </c>
      <c r="I1705" s="66" t="s">
        <v>3</v>
      </c>
      <c r="J1705" s="66" t="s">
        <v>1597</v>
      </c>
      <c r="K1705" s="67" t="s">
        <v>4709</v>
      </c>
      <c r="L1705" s="68"/>
      <c r="M1705" s="64" t="s">
        <v>3960</v>
      </c>
      <c r="N1705" s="13"/>
      <c r="O1705"/>
      <c r="P1705" t="str">
        <f t="shared" si="488"/>
        <v/>
      </c>
      <c r="Q1705" t="str">
        <f>IF(ISNA(VLOOKUP(AC1705,#REF!,1)),"//","")</f>
        <v/>
      </c>
      <c r="R1705"/>
      <c r="S1705" s="43">
        <f t="shared" si="492"/>
        <v>504</v>
      </c>
      <c r="T1705" s="94"/>
      <c r="U1705" s="72"/>
      <c r="V1705" s="72"/>
      <c r="W1705" s="44" t="str">
        <f t="shared" si="493"/>
        <v>STD_EPSILON</v>
      </c>
      <c r="X1705" s="25" t="str">
        <f t="shared" si="494"/>
        <v>EPSILON</v>
      </c>
      <c r="Y1705" s="1">
        <f t="shared" si="495"/>
        <v>1667</v>
      </c>
      <c r="Z1705" t="str">
        <f t="shared" si="496"/>
        <v>ITM_SCATTFACT</v>
      </c>
      <c r="AA1705" s="177" t="str">
        <f>IF(ISNA(VLOOKUP(AC1705,Sheet2!J:J,1,0)),"//","")</f>
        <v>//</v>
      </c>
      <c r="AC1705" s="113" t="str">
        <f t="shared" si="489"/>
        <v>EPSILON</v>
      </c>
      <c r="AD1705" t="b">
        <f t="shared" si="487"/>
        <v>1</v>
      </c>
    </row>
    <row r="1706" spans="1:30">
      <c r="A1706" s="57">
        <f t="shared" si="490"/>
        <v>1706</v>
      </c>
      <c r="B1706" s="56">
        <f t="shared" si="491"/>
        <v>1668</v>
      </c>
      <c r="C1706" s="60" t="s">
        <v>4357</v>
      </c>
      <c r="D1706" s="60" t="s">
        <v>7</v>
      </c>
      <c r="E1706" s="66" t="s">
        <v>1516</v>
      </c>
      <c r="F1706" s="66" t="s">
        <v>1516</v>
      </c>
      <c r="G1706" s="72">
        <v>0</v>
      </c>
      <c r="H1706" s="72">
        <v>0</v>
      </c>
      <c r="I1706" s="66" t="s">
        <v>3</v>
      </c>
      <c r="J1706" s="66" t="s">
        <v>1597</v>
      </c>
      <c r="K1706" s="67" t="s">
        <v>4709</v>
      </c>
      <c r="L1706" s="68"/>
      <c r="M1706" s="64" t="s">
        <v>3961</v>
      </c>
      <c r="N1706" s="13"/>
      <c r="O1706"/>
      <c r="P1706" t="str">
        <f t="shared" si="488"/>
        <v/>
      </c>
      <c r="Q1706" t="str">
        <f>IF(ISNA(VLOOKUP(AC1706,#REF!,1)),"//","")</f>
        <v/>
      </c>
      <c r="R1706"/>
      <c r="S1706" s="43">
        <f t="shared" si="492"/>
        <v>505</v>
      </c>
      <c r="T1706" s="94"/>
      <c r="U1706" s="72"/>
      <c r="V1706" s="72"/>
      <c r="W1706" s="44" t="str">
        <f t="shared" si="493"/>
        <v>STD_EPSILON STD_SUB_M</v>
      </c>
      <c r="X1706" s="25" t="str">
        <f t="shared" si="494"/>
        <v>EPSILONM</v>
      </c>
      <c r="Y1706" s="1">
        <f t="shared" si="495"/>
        <v>1668</v>
      </c>
      <c r="Z1706" t="str">
        <f t="shared" si="496"/>
        <v>ITM_SCATTFACTm</v>
      </c>
      <c r="AA1706" s="177" t="str">
        <f>IF(ISNA(VLOOKUP(AC1706,Sheet2!J:J,1,0)),"//","")</f>
        <v>//</v>
      </c>
      <c r="AC1706" s="113" t="str">
        <f t="shared" si="489"/>
        <v>EPSILONM</v>
      </c>
      <c r="AD1706" t="b">
        <f t="shared" ref="AD1706:AD1769" si="500">X1706=AC1706</f>
        <v>1</v>
      </c>
    </row>
    <row r="1707" spans="1:30">
      <c r="A1707" s="57">
        <f t="shared" si="490"/>
        <v>1707</v>
      </c>
      <c r="B1707" s="56">
        <f t="shared" si="491"/>
        <v>1669</v>
      </c>
      <c r="C1707" s="60" t="s">
        <v>4358</v>
      </c>
      <c r="D1707" s="60" t="s">
        <v>7</v>
      </c>
      <c r="E1707" s="66" t="s">
        <v>1517</v>
      </c>
      <c r="F1707" s="66" t="s">
        <v>1517</v>
      </c>
      <c r="G1707" s="72">
        <v>0</v>
      </c>
      <c r="H1707" s="72">
        <v>0</v>
      </c>
      <c r="I1707" s="66" t="s">
        <v>3</v>
      </c>
      <c r="J1707" s="66" t="s">
        <v>1597</v>
      </c>
      <c r="K1707" s="67" t="s">
        <v>4709</v>
      </c>
      <c r="L1707" s="68"/>
      <c r="M1707" s="64" t="s">
        <v>3962</v>
      </c>
      <c r="N1707" s="13"/>
      <c r="O1707"/>
      <c r="P1707" t="str">
        <f t="shared" si="488"/>
        <v/>
      </c>
      <c r="Q1707" t="str">
        <f>IF(ISNA(VLOOKUP(AC1707,#REF!,1)),"//","")</f>
        <v/>
      </c>
      <c r="R1707"/>
      <c r="S1707" s="43">
        <f t="shared" si="492"/>
        <v>506</v>
      </c>
      <c r="T1707" s="94"/>
      <c r="U1707" s="72"/>
      <c r="V1707" s="72"/>
      <c r="W1707" s="44" t="str">
        <f t="shared" si="493"/>
        <v>STD_EPSILON STD_SUB_P</v>
      </c>
      <c r="X1707" s="25" t="str">
        <f t="shared" si="494"/>
        <v>EPSILONP</v>
      </c>
      <c r="Y1707" s="1">
        <f t="shared" si="495"/>
        <v>1669</v>
      </c>
      <c r="Z1707" t="str">
        <f t="shared" si="496"/>
        <v>ITM_SCATTFACTp</v>
      </c>
      <c r="AA1707" s="177" t="str">
        <f>IF(ISNA(VLOOKUP(AC1707,Sheet2!J:J,1,0)),"//","")</f>
        <v>//</v>
      </c>
      <c r="AC1707" s="113" t="str">
        <f t="shared" si="489"/>
        <v>EPSILONP</v>
      </c>
      <c r="AD1707" t="b">
        <f t="shared" si="500"/>
        <v>1</v>
      </c>
    </row>
    <row r="1708" spans="1:30">
      <c r="A1708" s="57">
        <f t="shared" si="490"/>
        <v>1708</v>
      </c>
      <c r="B1708" s="56">
        <f t="shared" si="491"/>
        <v>1670</v>
      </c>
      <c r="C1708" s="60" t="s">
        <v>5081</v>
      </c>
      <c r="D1708" s="60" t="s">
        <v>7</v>
      </c>
      <c r="E1708" s="66" t="s">
        <v>419</v>
      </c>
      <c r="F1708" s="66" t="s">
        <v>419</v>
      </c>
      <c r="G1708" s="72">
        <v>0</v>
      </c>
      <c r="H1708" s="72">
        <v>0</v>
      </c>
      <c r="I1708" s="66" t="s">
        <v>3</v>
      </c>
      <c r="J1708" s="66" t="s">
        <v>1597</v>
      </c>
      <c r="K1708" s="67" t="s">
        <v>4709</v>
      </c>
      <c r="L1708" s="68"/>
      <c r="M1708" s="64" t="s">
        <v>2239</v>
      </c>
      <c r="N1708" s="13"/>
      <c r="O1708"/>
      <c r="P1708" t="str">
        <f t="shared" si="488"/>
        <v/>
      </c>
      <c r="Q1708" t="str">
        <f>IF(ISNA(VLOOKUP(AC1708,#REF!,1)),"//","")</f>
        <v/>
      </c>
      <c r="R1708"/>
      <c r="S1708" s="43">
        <f t="shared" si="492"/>
        <v>507</v>
      </c>
      <c r="T1708" s="94"/>
      <c r="U1708" s="72"/>
      <c r="V1708" s="72"/>
      <c r="W1708" s="44" t="str">
        <f t="shared" si="493"/>
        <v>STD_ZETA "(X)"</v>
      </c>
      <c r="X1708" s="25" t="str">
        <f t="shared" si="494"/>
        <v>ZETA(X)</v>
      </c>
      <c r="Y1708" s="1">
        <f t="shared" si="495"/>
        <v>1670</v>
      </c>
      <c r="Z1708" t="str">
        <f t="shared" si="496"/>
        <v>ITM_zetaX</v>
      </c>
      <c r="AA1708" s="177" t="str">
        <f>IF(ISNA(VLOOKUP(AC1708,Sheet2!J:J,1,0)),"//","")</f>
        <v>//</v>
      </c>
      <c r="AC1708" s="113" t="str">
        <f t="shared" si="489"/>
        <v>ZETA</v>
      </c>
      <c r="AD1708" t="b">
        <f t="shared" si="500"/>
        <v>0</v>
      </c>
    </row>
    <row r="1709" spans="1:30">
      <c r="A1709" s="57">
        <f t="shared" si="490"/>
        <v>1709</v>
      </c>
      <c r="B1709" s="56">
        <f t="shared" si="491"/>
        <v>1671</v>
      </c>
      <c r="C1709" s="60" t="s">
        <v>4455</v>
      </c>
      <c r="D1709" s="60" t="s">
        <v>7</v>
      </c>
      <c r="E1709" s="66" t="s">
        <v>431</v>
      </c>
      <c r="F1709" s="66" t="s">
        <v>431</v>
      </c>
      <c r="G1709" s="72">
        <v>0</v>
      </c>
      <c r="H1709" s="72">
        <v>0</v>
      </c>
      <c r="I1709" s="66" t="s">
        <v>3</v>
      </c>
      <c r="J1709" s="66" t="s">
        <v>1597</v>
      </c>
      <c r="K1709" s="67" t="s">
        <v>4709</v>
      </c>
      <c r="L1709" s="68"/>
      <c r="M1709" s="64" t="s">
        <v>3963</v>
      </c>
      <c r="N1709" s="13"/>
      <c r="O1709"/>
      <c r="P1709" t="str">
        <f t="shared" si="488"/>
        <v/>
      </c>
      <c r="Q1709" t="str">
        <f>IF(ISNA(VLOOKUP(AC1709,#REF!,1)),"//","")</f>
        <v/>
      </c>
      <c r="R1709"/>
      <c r="S1709" s="43">
        <f t="shared" si="492"/>
        <v>508</v>
      </c>
      <c r="T1709" s="94"/>
      <c r="U1709" s="72"/>
      <c r="V1709" s="72"/>
      <c r="W1709" s="44" t="str">
        <f t="shared" si="493"/>
        <v>STD_PI STD_SUB_N</v>
      </c>
      <c r="X1709" s="25" t="str">
        <f t="shared" si="494"/>
        <v>PIN</v>
      </c>
      <c r="Y1709" s="1">
        <f t="shared" si="495"/>
        <v>1671</v>
      </c>
      <c r="Z1709" t="str">
        <f t="shared" si="496"/>
        <v>ITM_PIn</v>
      </c>
      <c r="AA1709" s="177" t="str">
        <f>IF(ISNA(VLOOKUP(AC1709,Sheet2!J:J,1,0)),"//","")</f>
        <v>//</v>
      </c>
      <c r="AC1709" s="113" t="str">
        <f t="shared" si="489"/>
        <v>PIN</v>
      </c>
      <c r="AD1709" t="b">
        <f t="shared" si="500"/>
        <v>1</v>
      </c>
    </row>
    <row r="1710" spans="1:30">
      <c r="A1710" s="57">
        <f t="shared" si="490"/>
        <v>1710</v>
      </c>
      <c r="B1710" s="56">
        <f t="shared" si="491"/>
        <v>1672</v>
      </c>
      <c r="C1710" s="60" t="s">
        <v>4455</v>
      </c>
      <c r="D1710" s="60" t="s">
        <v>7</v>
      </c>
      <c r="E1710" s="66" t="s">
        <v>1518</v>
      </c>
      <c r="F1710" s="66" t="s">
        <v>1518</v>
      </c>
      <c r="G1710" s="72">
        <v>0</v>
      </c>
      <c r="H1710" s="72">
        <v>0</v>
      </c>
      <c r="I1710" s="66" t="s">
        <v>3</v>
      </c>
      <c r="J1710" s="66" t="s">
        <v>1597</v>
      </c>
      <c r="K1710" s="67" t="s">
        <v>4709</v>
      </c>
      <c r="L1710" s="68"/>
      <c r="M1710" s="64" t="s">
        <v>3964</v>
      </c>
      <c r="N1710" s="13"/>
      <c r="O1710"/>
      <c r="P1710" t="str">
        <f t="shared" si="488"/>
        <v/>
      </c>
      <c r="Q1710" t="str">
        <f>IF(ISNA(VLOOKUP(AC1710,#REF!,1)),"//","")</f>
        <v/>
      </c>
      <c r="R1710"/>
      <c r="S1710" s="43">
        <f t="shared" si="492"/>
        <v>509</v>
      </c>
      <c r="T1710" s="94"/>
      <c r="U1710" s="72"/>
      <c r="V1710" s="72"/>
      <c r="W1710" s="44" t="str">
        <f t="shared" si="493"/>
        <v>STD_SIGMA STD_SUB_N</v>
      </c>
      <c r="X1710" s="25" t="str">
        <f t="shared" si="494"/>
        <v>SUMN</v>
      </c>
      <c r="Y1710" s="1">
        <f t="shared" si="495"/>
        <v>1672</v>
      </c>
      <c r="Z1710" t="str">
        <f t="shared" si="496"/>
        <v>ITM_SIGMAn</v>
      </c>
      <c r="AA1710" s="177" t="str">
        <f>IF(ISNA(VLOOKUP(AC1710,Sheet2!J:J,1,0)),"//","")</f>
        <v>//</v>
      </c>
      <c r="AC1710" s="113" t="str">
        <f t="shared" si="489"/>
        <v>SUMN</v>
      </c>
      <c r="AD1710" t="b">
        <f t="shared" si="500"/>
        <v>1</v>
      </c>
    </row>
    <row r="1711" spans="1:30">
      <c r="A1711" s="57">
        <f t="shared" si="490"/>
        <v>1711</v>
      </c>
      <c r="B1711" s="56">
        <f t="shared" si="491"/>
        <v>1673</v>
      </c>
      <c r="C1711" s="60" t="s">
        <v>4359</v>
      </c>
      <c r="D1711" s="60" t="s">
        <v>7</v>
      </c>
      <c r="E1711" s="66" t="s">
        <v>585</v>
      </c>
      <c r="F1711" s="66" t="s">
        <v>585</v>
      </c>
      <c r="G1711" s="72">
        <v>0</v>
      </c>
      <c r="H1711" s="72">
        <v>0</v>
      </c>
      <c r="I1711" s="66" t="s">
        <v>3</v>
      </c>
      <c r="J1711" s="66" t="s">
        <v>1597</v>
      </c>
      <c r="K1711" s="67" t="s">
        <v>4709</v>
      </c>
      <c r="L1711" s="68"/>
      <c r="M1711" s="64" t="s">
        <v>3965</v>
      </c>
      <c r="N1711" s="13"/>
      <c r="O1711"/>
      <c r="P1711" t="str">
        <f t="shared" si="488"/>
        <v/>
      </c>
      <c r="Q1711" t="str">
        <f>IF(ISNA(VLOOKUP(AC1711,#REF!,1)),"//","")</f>
        <v/>
      </c>
      <c r="R1711"/>
      <c r="S1711" s="43">
        <f t="shared" si="492"/>
        <v>510</v>
      </c>
      <c r="T1711" s="94"/>
      <c r="U1711" s="72"/>
      <c r="V1711" s="72"/>
      <c r="W1711" s="44" t="str">
        <f t="shared" si="493"/>
        <v>STD_SIGMA</v>
      </c>
      <c r="X1711" s="25" t="str">
        <f t="shared" si="494"/>
        <v>SUM</v>
      </c>
      <c r="Y1711" s="1">
        <f t="shared" si="495"/>
        <v>1673</v>
      </c>
      <c r="Z1711" t="str">
        <f t="shared" si="496"/>
        <v>ITM_STDDEV</v>
      </c>
      <c r="AA1711" s="177" t="str">
        <f>IF(ISNA(VLOOKUP(AC1711,Sheet2!J:J,1,0)),"//","")</f>
        <v>//</v>
      </c>
      <c r="AC1711" s="113" t="str">
        <f t="shared" si="489"/>
        <v>SUM</v>
      </c>
      <c r="AD1711" t="b">
        <f t="shared" si="500"/>
        <v>1</v>
      </c>
    </row>
    <row r="1712" spans="1:30">
      <c r="A1712" s="57">
        <f t="shared" si="490"/>
        <v>1712</v>
      </c>
      <c r="B1712" s="56">
        <f t="shared" si="491"/>
        <v>1674</v>
      </c>
      <c r="C1712" s="60" t="s">
        <v>4360</v>
      </c>
      <c r="D1712" s="60" t="s">
        <v>7</v>
      </c>
      <c r="E1712" s="66" t="s">
        <v>1520</v>
      </c>
      <c r="F1712" s="66" t="s">
        <v>1520</v>
      </c>
      <c r="G1712" s="72">
        <v>0</v>
      </c>
      <c r="H1712" s="72">
        <v>0</v>
      </c>
      <c r="I1712" s="66" t="s">
        <v>3</v>
      </c>
      <c r="J1712" s="66" t="s">
        <v>1597</v>
      </c>
      <c r="K1712" s="67" t="s">
        <v>4709</v>
      </c>
      <c r="L1712" s="68"/>
      <c r="M1712" s="64" t="s">
        <v>3966</v>
      </c>
      <c r="N1712" s="13"/>
      <c r="O1712"/>
      <c r="P1712" t="str">
        <f t="shared" si="488"/>
        <v/>
      </c>
      <c r="Q1712" t="str">
        <f>IF(ISNA(VLOOKUP(AC1712,#REF!,1)),"//","")</f>
        <v/>
      </c>
      <c r="R1712"/>
      <c r="S1712" s="43">
        <f t="shared" si="492"/>
        <v>511</v>
      </c>
      <c r="T1712" s="94"/>
      <c r="U1712" s="72"/>
      <c r="V1712" s="72"/>
      <c r="W1712" s="44" t="str">
        <f t="shared" si="493"/>
        <v>STD_SIGMA STD_SUB_W</v>
      </c>
      <c r="X1712" s="25" t="str">
        <f t="shared" si="494"/>
        <v>SUMW</v>
      </c>
      <c r="Y1712" s="1">
        <f t="shared" si="495"/>
        <v>1674</v>
      </c>
      <c r="Z1712" t="str">
        <f t="shared" si="496"/>
        <v>ITM_STDDEVPOP</v>
      </c>
      <c r="AA1712" s="177" t="str">
        <f>IF(ISNA(VLOOKUP(AC1712,Sheet2!J:J,1,0)),"//","")</f>
        <v>//</v>
      </c>
      <c r="AC1712" s="113" t="str">
        <f t="shared" si="489"/>
        <v>SUMW</v>
      </c>
      <c r="AD1712" t="b">
        <f t="shared" si="500"/>
        <v>1</v>
      </c>
    </row>
    <row r="1713" spans="1:30">
      <c r="A1713" s="57">
        <f t="shared" si="490"/>
        <v>1713</v>
      </c>
      <c r="B1713" s="56">
        <f t="shared" si="491"/>
        <v>1675</v>
      </c>
      <c r="C1713" s="60" t="s">
        <v>4361</v>
      </c>
      <c r="D1713" s="60" t="s">
        <v>7</v>
      </c>
      <c r="E1713" s="66" t="s">
        <v>1527</v>
      </c>
      <c r="F1713" s="66" t="s">
        <v>1527</v>
      </c>
      <c r="G1713" s="72">
        <v>0</v>
      </c>
      <c r="H1713" s="72">
        <v>0</v>
      </c>
      <c r="I1713" s="66" t="s">
        <v>3</v>
      </c>
      <c r="J1713" s="66" t="s">
        <v>1597</v>
      </c>
      <c r="K1713" s="67" t="s">
        <v>4709</v>
      </c>
      <c r="L1713" s="68"/>
      <c r="M1713" s="64" t="s">
        <v>2272</v>
      </c>
      <c r="N1713" s="13"/>
      <c r="O1713"/>
      <c r="P1713" t="str">
        <f t="shared" si="488"/>
        <v/>
      </c>
      <c r="Q1713" t="str">
        <f>IF(ISNA(VLOOKUP(AC1713,#REF!,1)),"//","")</f>
        <v/>
      </c>
      <c r="R1713"/>
      <c r="S1713" s="43">
        <f t="shared" si="492"/>
        <v>512</v>
      </c>
      <c r="T1713" s="94" t="s">
        <v>2985</v>
      </c>
      <c r="U1713" s="72" t="s">
        <v>2489</v>
      </c>
      <c r="V1713" s="72" t="s">
        <v>2489</v>
      </c>
      <c r="W1713" s="44" t="str">
        <f t="shared" si="493"/>
        <v>"RANI#"</v>
      </c>
      <c r="X1713" s="25" t="str">
        <f t="shared" si="494"/>
        <v>RANI#</v>
      </c>
      <c r="Y1713" s="1">
        <f t="shared" si="495"/>
        <v>1675</v>
      </c>
      <c r="Z1713" t="str">
        <f t="shared" si="496"/>
        <v>ITM_RANI</v>
      </c>
      <c r="AA1713" s="177" t="str">
        <f>IF(ISNA(VLOOKUP(AC1713,Sheet2!J:J,1,0)),"//","")</f>
        <v>//</v>
      </c>
      <c r="AC1713" s="113" t="str">
        <f t="shared" si="489"/>
        <v>RANI#</v>
      </c>
      <c r="AD1713" t="b">
        <f t="shared" si="500"/>
        <v>1</v>
      </c>
    </row>
    <row r="1714" spans="1:30">
      <c r="A1714" s="57">
        <f t="shared" si="490"/>
        <v>1714</v>
      </c>
      <c r="B1714" s="56">
        <f t="shared" si="491"/>
        <v>1676</v>
      </c>
      <c r="C1714" s="60" t="s">
        <v>4455</v>
      </c>
      <c r="D1714" s="60" t="s">
        <v>7</v>
      </c>
      <c r="E1714" s="66" t="s">
        <v>1023</v>
      </c>
      <c r="F1714" s="66" t="s">
        <v>1023</v>
      </c>
      <c r="G1714" s="72">
        <v>0</v>
      </c>
      <c r="H1714" s="72">
        <v>0</v>
      </c>
      <c r="I1714" s="66" t="s">
        <v>3</v>
      </c>
      <c r="J1714" s="66" t="s">
        <v>1597</v>
      </c>
      <c r="K1714" s="67" t="s">
        <v>4709</v>
      </c>
      <c r="L1714" s="68"/>
      <c r="M1714" s="64" t="s">
        <v>2536</v>
      </c>
      <c r="N1714" s="13"/>
      <c r="O1714"/>
      <c r="P1714" t="str">
        <f t="shared" ref="P1714:P1778" si="501">IF(E1714=F1714,"","NOT EQUAL")</f>
        <v/>
      </c>
      <c r="Q1714" t="str">
        <f>IF(ISNA(VLOOKUP(AC1714,#REF!,1)),"//","")</f>
        <v/>
      </c>
      <c r="R1714"/>
      <c r="S1714" s="43">
        <f t="shared" si="492"/>
        <v>513</v>
      </c>
      <c r="T1714" s="94" t="s">
        <v>2489</v>
      </c>
      <c r="U1714" s="72" t="s">
        <v>2489</v>
      </c>
      <c r="V1714" s="72" t="s">
        <v>2489</v>
      </c>
      <c r="W1714" s="44" t="str">
        <f t="shared" si="493"/>
        <v>STD_PRINTER "X"</v>
      </c>
      <c r="X1714" s="25" t="str">
        <f t="shared" si="494"/>
        <v>PRINTERX</v>
      </c>
      <c r="Y1714" s="1">
        <f t="shared" si="495"/>
        <v>1676</v>
      </c>
      <c r="Z1714" t="str">
        <f t="shared" si="496"/>
        <v>ITM_PRINTERX</v>
      </c>
      <c r="AA1714" s="177" t="str">
        <f>IF(ISNA(VLOOKUP(AC1714,Sheet2!J:J,1,0)),"//","")</f>
        <v>//</v>
      </c>
      <c r="AC1714" s="113" t="str">
        <f t="shared" ref="AC1714:AC1777" si="50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0"/>
        <v>1</v>
      </c>
    </row>
    <row r="1715" spans="1:30">
      <c r="A1715" s="57">
        <f t="shared" si="490"/>
        <v>1715</v>
      </c>
      <c r="B1715" s="56">
        <f t="shared" si="491"/>
        <v>1677</v>
      </c>
      <c r="C1715" s="60" t="s">
        <v>4362</v>
      </c>
      <c r="D1715" s="60" t="s">
        <v>7</v>
      </c>
      <c r="E1715" s="66" t="s">
        <v>2589</v>
      </c>
      <c r="F1715" s="66" t="s">
        <v>2589</v>
      </c>
      <c r="G1715" s="72">
        <v>0</v>
      </c>
      <c r="H1715" s="72">
        <v>0</v>
      </c>
      <c r="I1715" s="66" t="s">
        <v>3</v>
      </c>
      <c r="J1715" s="66" t="s">
        <v>1597</v>
      </c>
      <c r="K1715" s="67" t="s">
        <v>4709</v>
      </c>
      <c r="L1715" s="68"/>
      <c r="M1715" s="64" t="s">
        <v>2591</v>
      </c>
      <c r="N1715" s="13"/>
      <c r="O1715"/>
      <c r="P1715" t="str">
        <f t="shared" si="501"/>
        <v/>
      </c>
      <c r="Q1715" t="str">
        <f>IF(ISNA(VLOOKUP(AC1715,#REF!,1)),"//","")</f>
        <v/>
      </c>
      <c r="R1715"/>
      <c r="S1715" s="43">
        <f t="shared" si="492"/>
        <v>514</v>
      </c>
      <c r="T1715" s="94" t="s">
        <v>3007</v>
      </c>
      <c r="U1715" s="72" t="s">
        <v>2489</v>
      </c>
      <c r="V1715" s="72" t="s">
        <v>2489</v>
      </c>
      <c r="W1715" s="44" t="str">
        <f t="shared" si="493"/>
        <v>"RANGE"</v>
      </c>
      <c r="X1715" s="25" t="str">
        <f t="shared" si="494"/>
        <v>RANGE</v>
      </c>
      <c r="Y1715" s="1">
        <f t="shared" si="495"/>
        <v>1677</v>
      </c>
      <c r="Z1715" t="str">
        <f t="shared" si="496"/>
        <v>ITM_RANGE</v>
      </c>
      <c r="AA1715" s="177" t="str">
        <f>IF(ISNA(VLOOKUP(AC1715,Sheet2!J:J,1,0)),"//","")</f>
        <v>//</v>
      </c>
      <c r="AC1715" s="113" t="str">
        <f t="shared" si="502"/>
        <v>RANGE</v>
      </c>
      <c r="AD1715" t="b">
        <f t="shared" si="500"/>
        <v>1</v>
      </c>
    </row>
    <row r="1716" spans="1:30">
      <c r="A1716" s="57">
        <f t="shared" si="490"/>
        <v>1716</v>
      </c>
      <c r="B1716" s="56">
        <f t="shared" si="491"/>
        <v>1678</v>
      </c>
      <c r="C1716" s="60" t="s">
        <v>4363</v>
      </c>
      <c r="D1716" s="60" t="s">
        <v>7</v>
      </c>
      <c r="E1716" s="66" t="s">
        <v>2590</v>
      </c>
      <c r="F1716" s="66" t="s">
        <v>2590</v>
      </c>
      <c r="G1716" s="72">
        <v>0</v>
      </c>
      <c r="H1716" s="72">
        <v>0</v>
      </c>
      <c r="I1716" s="66" t="s">
        <v>3</v>
      </c>
      <c r="J1716" s="66" t="s">
        <v>1597</v>
      </c>
      <c r="K1716" s="67" t="s">
        <v>4709</v>
      </c>
      <c r="L1716" s="68"/>
      <c r="M1716" s="64" t="s">
        <v>2592</v>
      </c>
      <c r="N1716" s="18"/>
      <c r="O1716"/>
      <c r="P1716" t="str">
        <f t="shared" si="501"/>
        <v/>
      </c>
      <c r="Q1716" t="str">
        <f>IF(ISNA(VLOOKUP(AC1716,#REF!,1)),"//","")</f>
        <v/>
      </c>
      <c r="R1716"/>
      <c r="S1716" s="43">
        <f t="shared" si="492"/>
        <v>515</v>
      </c>
      <c r="T1716" s="94" t="s">
        <v>3007</v>
      </c>
      <c r="U1716" s="72" t="s">
        <v>2489</v>
      </c>
      <c r="V1716" s="72" t="s">
        <v>2489</v>
      </c>
      <c r="W1716" s="44" t="str">
        <f t="shared" si="493"/>
        <v>"RANGE?"</v>
      </c>
      <c r="X1716" s="25" t="str">
        <f t="shared" si="494"/>
        <v>RANGE?</v>
      </c>
      <c r="Y1716" s="1">
        <f t="shared" si="495"/>
        <v>1678</v>
      </c>
      <c r="Z1716" t="str">
        <f t="shared" si="496"/>
        <v>ITM_GETRANGE</v>
      </c>
      <c r="AA1716" s="177" t="str">
        <f>IF(ISNA(VLOOKUP(AC1716,Sheet2!J:J,1,0)),"//","")</f>
        <v>//</v>
      </c>
      <c r="AC1716" s="113" t="str">
        <f t="shared" si="502"/>
        <v>RANGE?</v>
      </c>
      <c r="AD1716" t="b">
        <f t="shared" si="500"/>
        <v>1</v>
      </c>
    </row>
    <row r="1717" spans="1:30">
      <c r="A1717" s="57">
        <f t="shared" si="490"/>
        <v>1717</v>
      </c>
      <c r="B1717" s="56">
        <f t="shared" si="491"/>
        <v>1679</v>
      </c>
      <c r="C1717" s="60" t="s">
        <v>4364</v>
      </c>
      <c r="D1717" s="60" t="s">
        <v>7</v>
      </c>
      <c r="E1717" s="66" t="s">
        <v>444</v>
      </c>
      <c r="F1717" s="66" t="s">
        <v>444</v>
      </c>
      <c r="G1717" s="75">
        <v>0</v>
      </c>
      <c r="H1717" s="75">
        <v>0</v>
      </c>
      <c r="I1717" s="66" t="s">
        <v>3</v>
      </c>
      <c r="J1717" s="66" t="s">
        <v>1597</v>
      </c>
      <c r="K1717" s="67" t="s">
        <v>4709</v>
      </c>
      <c r="L1717" s="68"/>
      <c r="M1717" s="64" t="s">
        <v>2279</v>
      </c>
      <c r="N1717" s="18"/>
      <c r="O1717"/>
      <c r="P1717" t="str">
        <f t="shared" si="501"/>
        <v/>
      </c>
      <c r="Q1717" t="str">
        <f>IF(ISNA(VLOOKUP(AC1717,#REF!,1)),"//","")</f>
        <v/>
      </c>
      <c r="R1717"/>
      <c r="S1717" s="43">
        <f t="shared" si="492"/>
        <v>516</v>
      </c>
      <c r="T1717" s="94" t="s">
        <v>2985</v>
      </c>
      <c r="U1717" s="72" t="s">
        <v>2489</v>
      </c>
      <c r="V1717" s="72" t="s">
        <v>2489</v>
      </c>
      <c r="W1717" s="44" t="str">
        <f t="shared" si="493"/>
        <v>"(-1)" STD_SUP_X</v>
      </c>
      <c r="X1717" s="25" t="str">
        <f t="shared" si="494"/>
        <v>(-1)^X</v>
      </c>
      <c r="Y1717" s="1">
        <f t="shared" si="495"/>
        <v>1679</v>
      </c>
      <c r="Z1717" t="str">
        <f t="shared" si="496"/>
        <v>ITM_M1X</v>
      </c>
      <c r="AA1717" s="177" t="str">
        <f>IF(ISNA(VLOOKUP(AC1717,Sheet2!J:J,1,0)),"//","")</f>
        <v/>
      </c>
      <c r="AC1717" s="113" t="str">
        <f t="shared" si="502"/>
        <v>(-1)^X</v>
      </c>
      <c r="AD1717" t="b">
        <f t="shared" si="500"/>
        <v>1</v>
      </c>
    </row>
    <row r="1718" spans="1:30">
      <c r="A1718" s="57">
        <f t="shared" si="490"/>
        <v>1718</v>
      </c>
      <c r="B1718" s="56">
        <f t="shared" si="491"/>
        <v>1680</v>
      </c>
      <c r="C1718" s="60" t="s">
        <v>4455</v>
      </c>
      <c r="D1718" s="60" t="s">
        <v>7</v>
      </c>
      <c r="E1718" s="66" t="s">
        <v>1533</v>
      </c>
      <c r="F1718" s="66" t="s">
        <v>1533</v>
      </c>
      <c r="G1718" s="75">
        <v>0</v>
      </c>
      <c r="H1718" s="75">
        <v>0</v>
      </c>
      <c r="I1718" s="66" t="s">
        <v>3</v>
      </c>
      <c r="J1718" s="66" t="s">
        <v>1597</v>
      </c>
      <c r="K1718" s="67" t="s">
        <v>4709</v>
      </c>
      <c r="L1718" s="68"/>
      <c r="M1718" s="64" t="s">
        <v>2281</v>
      </c>
      <c r="N1718" s="13"/>
      <c r="O1718"/>
      <c r="P1718" t="str">
        <f t="shared" si="501"/>
        <v/>
      </c>
      <c r="Q1718" t="str">
        <f>IF(ISNA(VLOOKUP(AC1718,#REF!,1)),"//","")</f>
        <v/>
      </c>
      <c r="R1718"/>
      <c r="S1718" s="43">
        <f t="shared" si="492"/>
        <v>517</v>
      </c>
      <c r="T1718" s="94" t="s">
        <v>2489</v>
      </c>
      <c r="U1718" s="72" t="s">
        <v>2489</v>
      </c>
      <c r="V1718" s="72" t="s">
        <v>2489</v>
      </c>
      <c r="W1718" s="44" t="str">
        <f t="shared" si="493"/>
        <v>STD_CROSS "MOD"</v>
      </c>
      <c r="X1718" s="25" t="str">
        <f t="shared" si="494"/>
        <v>CROSSMOD</v>
      </c>
      <c r="Y1718" s="1">
        <f t="shared" si="495"/>
        <v>1680</v>
      </c>
      <c r="Z1718" t="str">
        <f t="shared" si="496"/>
        <v>ITM_XMOD</v>
      </c>
      <c r="AA1718" s="177" t="str">
        <f>IF(ISNA(VLOOKUP(AC1718,Sheet2!J:J,1,0)),"//","")</f>
        <v>//</v>
      </c>
      <c r="AC1718" s="113" t="str">
        <f t="shared" si="502"/>
        <v>*MOD</v>
      </c>
      <c r="AD1718" t="b">
        <f t="shared" si="500"/>
        <v>0</v>
      </c>
    </row>
    <row r="1719" spans="1:30">
      <c r="A1719" s="57">
        <f t="shared" si="490"/>
        <v>1719</v>
      </c>
      <c r="B1719" s="56">
        <f t="shared" si="491"/>
        <v>1681</v>
      </c>
      <c r="C1719" s="60" t="s">
        <v>5006</v>
      </c>
      <c r="D1719" s="60" t="s">
        <v>7</v>
      </c>
      <c r="E1719" s="66" t="s">
        <v>452</v>
      </c>
      <c r="F1719" s="66" t="s">
        <v>452</v>
      </c>
      <c r="G1719" s="75">
        <v>0</v>
      </c>
      <c r="H1719" s="75">
        <v>0</v>
      </c>
      <c r="I1719" s="66" t="s">
        <v>3</v>
      </c>
      <c r="J1719" s="66" t="s">
        <v>1597</v>
      </c>
      <c r="K1719" s="67" t="s">
        <v>4709</v>
      </c>
      <c r="L1719" s="68"/>
      <c r="M1719" s="64" t="s">
        <v>2283</v>
      </c>
      <c r="N1719" s="13"/>
      <c r="O1719"/>
      <c r="P1719" t="str">
        <f t="shared" si="501"/>
        <v/>
      </c>
      <c r="Q1719" t="str">
        <f>IF(ISNA(VLOOKUP(AC1719,#REF!,1)),"//","")</f>
        <v/>
      </c>
      <c r="R1719"/>
      <c r="S1719" s="43">
        <f t="shared" si="492"/>
        <v>518</v>
      </c>
      <c r="T1719" s="94" t="s">
        <v>2489</v>
      </c>
      <c r="U1719" s="72" t="s">
        <v>2489</v>
      </c>
      <c r="V1719" s="72" t="s">
        <v>2489</v>
      </c>
      <c r="W1719" s="44" t="str">
        <f t="shared" si="493"/>
        <v>STD_RIGHT_ARROW "DATE"</v>
      </c>
      <c r="X1719" s="25" t="str">
        <f t="shared" si="494"/>
        <v>&gt;DATE</v>
      </c>
      <c r="Y1719" s="1">
        <f t="shared" si="495"/>
        <v>1681</v>
      </c>
      <c r="Z1719" t="str">
        <f t="shared" si="496"/>
        <v>ITM_toDATE</v>
      </c>
      <c r="AA1719" s="177" t="str">
        <f>IF(ISNA(VLOOKUP(AC1719,Sheet2!J:J,1,0)),"//","")</f>
        <v>//</v>
      </c>
      <c r="AC1719" s="113" t="str">
        <f t="shared" si="502"/>
        <v>&gt;DATE</v>
      </c>
      <c r="AD1719" t="b">
        <f t="shared" si="500"/>
        <v>1</v>
      </c>
    </row>
    <row r="1720" spans="1:30" s="17" customFormat="1">
      <c r="A1720" s="113">
        <f t="shared" si="490"/>
        <v>1720</v>
      </c>
      <c r="B1720" s="114">
        <f t="shared" si="491"/>
        <v>1682</v>
      </c>
      <c r="C1720" s="115" t="s">
        <v>4455</v>
      </c>
      <c r="D1720" s="115" t="s">
        <v>7</v>
      </c>
      <c r="E1720" s="149" t="str">
        <f t="shared" ref="E1720:E1722" si="503">CHAR(34)&amp;IF(B1720&lt;10,"000",IF(B1720&lt;100,"00",IF(B1720&lt;1000,"0","")))&amp;$B1720&amp;CHAR(34)</f>
        <v>"1682"</v>
      </c>
      <c r="F1720" s="116" t="str">
        <f t="shared" ref="F1720:F1722" si="504">E1720</f>
        <v>"1682"</v>
      </c>
      <c r="G1720" s="124">
        <v>0</v>
      </c>
      <c r="H1720" s="124">
        <v>0</v>
      </c>
      <c r="I1720" s="117" t="s">
        <v>28</v>
      </c>
      <c r="J1720" s="66" t="s">
        <v>1597</v>
      </c>
      <c r="K1720" s="67" t="s">
        <v>4709</v>
      </c>
      <c r="M1720" s="150" t="str">
        <f t="shared" ref="M1720:M1722" si="505">"ITM_"&amp;IF(B1720&lt;10,"000",IF(B1720&lt;100,"00",IF(B1720&lt;1000,"0","")))&amp;$B1720</f>
        <v>ITM_1682</v>
      </c>
      <c r="N1720" s="16"/>
      <c r="P1720" s="17" t="str">
        <f t="shared" si="501"/>
        <v/>
      </c>
      <c r="Q1720" s="17" t="str">
        <f>IF(ISNA(VLOOKUP(AC1720,#REF!,1)),"//","")</f>
        <v/>
      </c>
      <c r="S1720" s="119">
        <f t="shared" si="492"/>
        <v>518</v>
      </c>
      <c r="T1720" s="113" t="s">
        <v>2489</v>
      </c>
      <c r="U1720" s="120" t="s">
        <v>2489</v>
      </c>
      <c r="V1720" s="120" t="s">
        <v>2489</v>
      </c>
      <c r="W1720" s="121" t="str">
        <f t="shared" si="493"/>
        <v/>
      </c>
      <c r="X1720" s="122" t="str">
        <f t="shared" si="494"/>
        <v/>
      </c>
      <c r="Y1720" s="123">
        <f t="shared" si="495"/>
        <v>1682</v>
      </c>
      <c r="Z1720" s="17" t="str">
        <f t="shared" si="496"/>
        <v>ITM_1682</v>
      </c>
      <c r="AA1720" s="177" t="str">
        <f>IF(ISNA(VLOOKUP(AC1720,Sheet2!J:J,1,0)),"//","")</f>
        <v/>
      </c>
      <c r="AC1720" s="113" t="str">
        <f t="shared" si="502"/>
        <v/>
      </c>
      <c r="AD1720" t="b">
        <f t="shared" si="500"/>
        <v>1</v>
      </c>
    </row>
    <row r="1721" spans="1:30" s="17" customFormat="1">
      <c r="A1721" s="113">
        <f t="shared" si="490"/>
        <v>1721</v>
      </c>
      <c r="B1721" s="114">
        <f t="shared" si="491"/>
        <v>1683</v>
      </c>
      <c r="C1721" s="115" t="s">
        <v>4455</v>
      </c>
      <c r="D1721" s="115" t="s">
        <v>7</v>
      </c>
      <c r="E1721" s="149" t="str">
        <f t="shared" si="503"/>
        <v>"1683"</v>
      </c>
      <c r="F1721" s="116" t="str">
        <f t="shared" si="504"/>
        <v>"1683"</v>
      </c>
      <c r="G1721" s="124">
        <v>0</v>
      </c>
      <c r="H1721" s="124">
        <v>0</v>
      </c>
      <c r="I1721" s="117" t="s">
        <v>28</v>
      </c>
      <c r="J1721" s="66" t="s">
        <v>1597</v>
      </c>
      <c r="K1721" s="67" t="s">
        <v>4709</v>
      </c>
      <c r="M1721" s="150" t="str">
        <f t="shared" si="505"/>
        <v>ITM_1683</v>
      </c>
      <c r="N1721" s="16"/>
      <c r="P1721" s="17" t="str">
        <f t="shared" si="501"/>
        <v/>
      </c>
      <c r="Q1721" s="17" t="str">
        <f>IF(ISNA(VLOOKUP(AC1721,#REF!,1)),"//","")</f>
        <v/>
      </c>
      <c r="S1721" s="119">
        <f t="shared" si="492"/>
        <v>518</v>
      </c>
      <c r="T1721" s="113" t="s">
        <v>2489</v>
      </c>
      <c r="U1721" s="120" t="s">
        <v>2489</v>
      </c>
      <c r="V1721" s="120" t="s">
        <v>2489</v>
      </c>
      <c r="W1721" s="121" t="str">
        <f t="shared" si="493"/>
        <v/>
      </c>
      <c r="X1721" s="122" t="str">
        <f t="shared" si="494"/>
        <v/>
      </c>
      <c r="Y1721" s="123">
        <f t="shared" si="495"/>
        <v>1683</v>
      </c>
      <c r="Z1721" s="17" t="str">
        <f t="shared" si="496"/>
        <v>ITM_1683</v>
      </c>
      <c r="AA1721" s="177" t="str">
        <f>IF(ISNA(VLOOKUP(AC1721,Sheet2!J:J,1,0)),"//","")</f>
        <v/>
      </c>
      <c r="AC1721" s="113" t="str">
        <f t="shared" si="502"/>
        <v/>
      </c>
      <c r="AD1721" t="b">
        <f t="shared" si="500"/>
        <v>1</v>
      </c>
    </row>
    <row r="1722" spans="1:30" s="17" customFormat="1">
      <c r="A1722" s="113">
        <f t="shared" si="490"/>
        <v>1722</v>
      </c>
      <c r="B1722" s="114">
        <f t="shared" si="491"/>
        <v>1684</v>
      </c>
      <c r="C1722" s="115" t="s">
        <v>4455</v>
      </c>
      <c r="D1722" s="115" t="s">
        <v>7</v>
      </c>
      <c r="E1722" s="149" t="str">
        <f t="shared" si="503"/>
        <v>"1684"</v>
      </c>
      <c r="F1722" s="116" t="str">
        <f t="shared" si="504"/>
        <v>"1684"</v>
      </c>
      <c r="G1722" s="124">
        <v>0</v>
      </c>
      <c r="H1722" s="124">
        <v>0</v>
      </c>
      <c r="I1722" s="117" t="s">
        <v>28</v>
      </c>
      <c r="J1722" s="66" t="s">
        <v>1597</v>
      </c>
      <c r="K1722" s="67" t="s">
        <v>4709</v>
      </c>
      <c r="M1722" s="150" t="str">
        <f t="shared" si="505"/>
        <v>ITM_1684</v>
      </c>
      <c r="N1722" s="16"/>
      <c r="P1722" s="17" t="str">
        <f t="shared" si="501"/>
        <v/>
      </c>
      <c r="Q1722" s="17" t="str">
        <f>IF(ISNA(VLOOKUP(AC1722,#REF!,1)),"//","")</f>
        <v/>
      </c>
      <c r="S1722" s="119">
        <f t="shared" si="492"/>
        <v>518</v>
      </c>
      <c r="T1722" s="113" t="s">
        <v>2489</v>
      </c>
      <c r="U1722" s="120" t="s">
        <v>2489</v>
      </c>
      <c r="V1722" s="120" t="s">
        <v>2489</v>
      </c>
      <c r="W1722" s="121" t="str">
        <f t="shared" si="493"/>
        <v/>
      </c>
      <c r="X1722" s="122" t="str">
        <f t="shared" si="494"/>
        <v/>
      </c>
      <c r="Y1722" s="123">
        <f t="shared" si="495"/>
        <v>1684</v>
      </c>
      <c r="Z1722" s="17" t="str">
        <f t="shared" si="496"/>
        <v>ITM_1684</v>
      </c>
      <c r="AA1722" s="177" t="str">
        <f>IF(ISNA(VLOOKUP(AC1722,Sheet2!J:J,1,0)),"//","")</f>
        <v/>
      </c>
      <c r="AC1722" s="113" t="str">
        <f t="shared" si="502"/>
        <v/>
      </c>
      <c r="AD1722" t="b">
        <f t="shared" si="500"/>
        <v>1</v>
      </c>
    </row>
    <row r="1723" spans="1:30">
      <c r="A1723" s="57">
        <f t="shared" si="490"/>
        <v>1723</v>
      </c>
      <c r="B1723" s="56">
        <f t="shared" si="491"/>
        <v>1685</v>
      </c>
      <c r="C1723" s="60" t="s">
        <v>4991</v>
      </c>
      <c r="D1723" s="60" t="s">
        <v>7</v>
      </c>
      <c r="E1723" s="66" t="s">
        <v>1536</v>
      </c>
      <c r="F1723" s="66" t="s">
        <v>455</v>
      </c>
      <c r="G1723" s="75">
        <v>0</v>
      </c>
      <c r="H1723" s="75">
        <v>0</v>
      </c>
      <c r="I1723" s="66" t="s">
        <v>3</v>
      </c>
      <c r="J1723" s="66" t="s">
        <v>1597</v>
      </c>
      <c r="K1723" s="67" t="s">
        <v>4709</v>
      </c>
      <c r="L1723" s="68"/>
      <c r="M1723" s="64" t="s">
        <v>2287</v>
      </c>
      <c r="N1723" s="13"/>
      <c r="O1723"/>
      <c r="P1723" t="str">
        <f t="shared" si="501"/>
        <v>NOT EQUAL</v>
      </c>
      <c r="Q1723" t="str">
        <f>IF(ISNA(VLOOKUP(AC1723,#REF!,1)),"//","")</f>
        <v/>
      </c>
      <c r="R1723"/>
      <c r="S1723" s="43">
        <f t="shared" si="492"/>
        <v>519</v>
      </c>
      <c r="T1723" s="94" t="s">
        <v>2984</v>
      </c>
      <c r="U1723" s="72" t="s">
        <v>2489</v>
      </c>
      <c r="V1723" s="72" t="s">
        <v>2489</v>
      </c>
      <c r="W1723" s="44" t="str">
        <f t="shared" si="493"/>
        <v>STD_RIGHT_ARROW "HR"</v>
      </c>
      <c r="X1723" s="25" t="str">
        <f t="shared" si="494"/>
        <v>&gt;HR</v>
      </c>
      <c r="Y1723" s="1">
        <f t="shared" si="495"/>
        <v>1685</v>
      </c>
      <c r="Z1723" t="str">
        <f t="shared" si="496"/>
        <v>ITM_toHR</v>
      </c>
      <c r="AA1723" s="177" t="str">
        <f>IF(ISNA(VLOOKUP(AC1723,Sheet2!J:J,1,0)),"//","")</f>
        <v>//</v>
      </c>
      <c r="AC1723" s="113" t="str">
        <f t="shared" si="502"/>
        <v>&gt;HR</v>
      </c>
      <c r="AD1723" t="b">
        <f t="shared" si="500"/>
        <v>1</v>
      </c>
    </row>
    <row r="1724" spans="1:30">
      <c r="A1724" s="57">
        <f t="shared" si="490"/>
        <v>1724</v>
      </c>
      <c r="B1724" s="56">
        <f t="shared" si="491"/>
        <v>1686</v>
      </c>
      <c r="C1724" s="60" t="s">
        <v>4992</v>
      </c>
      <c r="D1724" s="60" t="s">
        <v>3268</v>
      </c>
      <c r="E1724" s="66" t="s">
        <v>1537</v>
      </c>
      <c r="F1724" s="66" t="s">
        <v>456</v>
      </c>
      <c r="G1724" s="75">
        <v>0</v>
      </c>
      <c r="H1724" s="75">
        <v>0</v>
      </c>
      <c r="I1724" s="66" t="s">
        <v>3</v>
      </c>
      <c r="J1724" s="66" t="s">
        <v>1597</v>
      </c>
      <c r="K1724" s="67" t="s">
        <v>4709</v>
      </c>
      <c r="L1724" s="68" t="s">
        <v>1025</v>
      </c>
      <c r="M1724" s="64" t="s">
        <v>2288</v>
      </c>
      <c r="N1724" s="13"/>
      <c r="O1724"/>
      <c r="P1724" t="str">
        <f t="shared" si="501"/>
        <v/>
      </c>
      <c r="Q1724" t="str">
        <f>IF(ISNA(VLOOKUP(AC1724,#REF!,1)),"//","")</f>
        <v/>
      </c>
      <c r="R1724"/>
      <c r="S1724" s="43">
        <f t="shared" si="492"/>
        <v>520</v>
      </c>
      <c r="T1724" s="94" t="s">
        <v>2984</v>
      </c>
      <c r="U1724" s="72" t="s">
        <v>2919</v>
      </c>
      <c r="V1724" s="72" t="s">
        <v>2489</v>
      </c>
      <c r="W1724" s="44" t="str">
        <f t="shared" si="493"/>
        <v>STD_RIGHT_ARROW "H.MS"</v>
      </c>
      <c r="X1724" s="25" t="str">
        <f t="shared" si="494"/>
        <v>&gt;H.MS</v>
      </c>
      <c r="Y1724" s="1">
        <f t="shared" si="495"/>
        <v>1686</v>
      </c>
      <c r="Z1724" t="str">
        <f t="shared" si="496"/>
        <v>ITM_toHMS</v>
      </c>
      <c r="AA1724" s="177" t="str">
        <f>IF(ISNA(VLOOKUP(AC1724,Sheet2!J:J,1,0)),"//","")</f>
        <v>//</v>
      </c>
      <c r="AC1724" s="113" t="str">
        <f t="shared" si="502"/>
        <v>&gt;H.MS</v>
      </c>
      <c r="AD1724" t="b">
        <f t="shared" si="500"/>
        <v>1</v>
      </c>
    </row>
    <row r="1725" spans="1:30">
      <c r="A1725" s="57">
        <f t="shared" si="490"/>
        <v>1725</v>
      </c>
      <c r="B1725" s="56">
        <f t="shared" si="491"/>
        <v>1687</v>
      </c>
      <c r="C1725" s="60" t="s">
        <v>4366</v>
      </c>
      <c r="D1725" s="71" t="s">
        <v>457</v>
      </c>
      <c r="E1725" s="66" t="s">
        <v>458</v>
      </c>
      <c r="F1725" s="66" t="s">
        <v>1538</v>
      </c>
      <c r="G1725" s="75">
        <v>2</v>
      </c>
      <c r="H1725" s="75">
        <v>16</v>
      </c>
      <c r="I1725" s="66" t="s">
        <v>3</v>
      </c>
      <c r="J1725" s="66" t="s">
        <v>1597</v>
      </c>
      <c r="K1725" s="67" t="s">
        <v>4709</v>
      </c>
      <c r="L1725" s="60"/>
      <c r="M1725" s="64" t="s">
        <v>2289</v>
      </c>
      <c r="N1725" s="13"/>
      <c r="O1725"/>
      <c r="P1725" t="str">
        <f t="shared" si="501"/>
        <v>NOT EQUAL</v>
      </c>
      <c r="Q1725" t="str">
        <f>IF(ISNA(VLOOKUP(AC1725,#REF!,1)),"//","")</f>
        <v/>
      </c>
      <c r="R1725"/>
      <c r="S1725" s="43">
        <f t="shared" si="492"/>
        <v>521</v>
      </c>
      <c r="T1725" s="94" t="s">
        <v>2984</v>
      </c>
      <c r="U1725" s="72" t="s">
        <v>2919</v>
      </c>
      <c r="V1725" s="72" t="s">
        <v>2489</v>
      </c>
      <c r="W1725" s="44" t="str">
        <f t="shared" si="493"/>
        <v>STD_RIGHT_ARROW "INT"</v>
      </c>
      <c r="X1725" s="25" t="str">
        <f t="shared" si="494"/>
        <v>&gt;INT</v>
      </c>
      <c r="Y1725" s="1">
        <f t="shared" si="495"/>
        <v>1687</v>
      </c>
      <c r="Z1725" t="str">
        <f t="shared" si="496"/>
        <v>ITM_toINT</v>
      </c>
      <c r="AA1725" s="177" t="str">
        <f>IF(ISNA(VLOOKUP(AC1725,Sheet2!J:J,1,0)),"//","")</f>
        <v>//</v>
      </c>
      <c r="AC1725" s="113" t="str">
        <f t="shared" si="502"/>
        <v>&gt;INT</v>
      </c>
      <c r="AD1725" t="b">
        <f t="shared" si="500"/>
        <v>1</v>
      </c>
    </row>
    <row r="1726" spans="1:30" s="17" customFormat="1">
      <c r="A1726" s="113">
        <f t="shared" si="490"/>
        <v>1726</v>
      </c>
      <c r="B1726" s="114">
        <f t="shared" si="491"/>
        <v>1688</v>
      </c>
      <c r="C1726" s="115" t="s">
        <v>4455</v>
      </c>
      <c r="D1726" s="115" t="s">
        <v>7</v>
      </c>
      <c r="E1726" s="149" t="str">
        <f t="shared" ref="E1726" si="506">CHAR(34)&amp;IF(B1726&lt;10,"000",IF(B1726&lt;100,"00",IF(B1726&lt;1000,"0","")))&amp;$B1726&amp;CHAR(34)</f>
        <v>"1688"</v>
      </c>
      <c r="F1726" s="116" t="str">
        <f t="shared" ref="F1726" si="507">E1726</f>
        <v>"1688"</v>
      </c>
      <c r="G1726" s="124">
        <v>0</v>
      </c>
      <c r="H1726" s="124">
        <v>0</v>
      </c>
      <c r="I1726" s="117" t="s">
        <v>28</v>
      </c>
      <c r="J1726" s="66" t="s">
        <v>1597</v>
      </c>
      <c r="K1726" s="67" t="s">
        <v>4709</v>
      </c>
      <c r="M1726" s="150" t="str">
        <f t="shared" ref="M1726" si="508">"ITM_"&amp;IF(B1726&lt;10,"000",IF(B1726&lt;100,"00",IF(B1726&lt;1000,"0","")))&amp;$B1726</f>
        <v>ITM_1688</v>
      </c>
      <c r="N1726" s="16"/>
      <c r="P1726" s="17" t="str">
        <f t="shared" si="501"/>
        <v/>
      </c>
      <c r="Q1726" s="17" t="str">
        <f>IF(ISNA(VLOOKUP(AC1726,#REF!,1)),"//","")</f>
        <v/>
      </c>
      <c r="S1726" s="119">
        <f t="shared" si="492"/>
        <v>521</v>
      </c>
      <c r="T1726" s="113" t="s">
        <v>2489</v>
      </c>
      <c r="U1726" s="120" t="s">
        <v>2489</v>
      </c>
      <c r="V1726" s="120" t="s">
        <v>2489</v>
      </c>
      <c r="W1726" s="121" t="str">
        <f t="shared" si="493"/>
        <v/>
      </c>
      <c r="X1726" s="122" t="str">
        <f t="shared" si="494"/>
        <v/>
      </c>
      <c r="Y1726" s="123">
        <f t="shared" si="495"/>
        <v>1688</v>
      </c>
      <c r="Z1726" s="17" t="str">
        <f t="shared" si="496"/>
        <v>ITM_1688</v>
      </c>
      <c r="AA1726" s="177" t="str">
        <f>IF(ISNA(VLOOKUP(AC1726,Sheet2!J:J,1,0)),"//","")</f>
        <v/>
      </c>
      <c r="AC1726" s="113" t="str">
        <f t="shared" si="502"/>
        <v/>
      </c>
      <c r="AD1726" t="b">
        <f t="shared" si="500"/>
        <v>1</v>
      </c>
    </row>
    <row r="1727" spans="1:30">
      <c r="A1727" s="57">
        <f t="shared" si="490"/>
        <v>1727</v>
      </c>
      <c r="B1727" s="56">
        <f t="shared" si="491"/>
        <v>1689</v>
      </c>
      <c r="C1727" s="60" t="s">
        <v>4367</v>
      </c>
      <c r="D1727" s="60" t="s">
        <v>3268</v>
      </c>
      <c r="E1727" s="66" t="s">
        <v>2979</v>
      </c>
      <c r="F1727" s="66" t="s">
        <v>2981</v>
      </c>
      <c r="G1727" s="72">
        <v>0</v>
      </c>
      <c r="H1727" s="72">
        <v>0</v>
      </c>
      <c r="I1727" s="66" t="s">
        <v>1</v>
      </c>
      <c r="J1727" s="66" t="s">
        <v>1597</v>
      </c>
      <c r="K1727" s="67" t="s">
        <v>4709</v>
      </c>
      <c r="L1727" s="68" t="s">
        <v>2499</v>
      </c>
      <c r="M1727" s="64" t="s">
        <v>2291</v>
      </c>
      <c r="N1727" s="13"/>
      <c r="O1727"/>
      <c r="P1727" t="str">
        <f t="shared" si="501"/>
        <v>NOT EQUAL</v>
      </c>
      <c r="Q1727" t="str">
        <f>IF(ISNA(VLOOKUP(AC1727,#REF!,1)),"//","")</f>
        <v/>
      </c>
      <c r="R1727"/>
      <c r="S1727" s="43">
        <f t="shared" si="492"/>
        <v>521</v>
      </c>
      <c r="T1727" s="94" t="s">
        <v>2489</v>
      </c>
      <c r="U1727" s="72" t="s">
        <v>2489</v>
      </c>
      <c r="V1727" s="72" t="s">
        <v>2489</v>
      </c>
      <c r="W1727" s="44" t="str">
        <f t="shared" si="493"/>
        <v/>
      </c>
      <c r="X1727" s="25" t="str">
        <f t="shared" si="494"/>
        <v/>
      </c>
      <c r="Y1727" s="1">
        <f t="shared" si="495"/>
        <v>1689</v>
      </c>
      <c r="Z1727" t="str">
        <f t="shared" si="496"/>
        <v>ITM_toPOL</v>
      </c>
      <c r="AA1727" s="177" t="str">
        <f>IF(ISNA(VLOOKUP(AC1727,Sheet2!J:J,1,0)),"//","")</f>
        <v/>
      </c>
      <c r="AC1727" s="113" t="str">
        <f t="shared" si="502"/>
        <v/>
      </c>
      <c r="AD1727" t="b">
        <f t="shared" si="500"/>
        <v>1</v>
      </c>
    </row>
    <row r="1728" spans="1:30" s="17" customFormat="1">
      <c r="A1728" s="113">
        <f t="shared" si="490"/>
        <v>1728</v>
      </c>
      <c r="B1728" s="114">
        <f t="shared" si="491"/>
        <v>1690</v>
      </c>
      <c r="C1728" s="115" t="s">
        <v>4455</v>
      </c>
      <c r="D1728" s="115" t="s">
        <v>7</v>
      </c>
      <c r="E1728" s="149" t="str">
        <f t="shared" ref="E1728" si="509">CHAR(34)&amp;IF(B1728&lt;10,"000",IF(B1728&lt;100,"00",IF(B1728&lt;1000,"0","")))&amp;$B1728&amp;CHAR(34)</f>
        <v>"1690"</v>
      </c>
      <c r="F1728" s="116" t="str">
        <f t="shared" ref="F1728" si="510">E1728</f>
        <v>"1690"</v>
      </c>
      <c r="G1728" s="124">
        <v>0</v>
      </c>
      <c r="H1728" s="124">
        <v>0</v>
      </c>
      <c r="I1728" s="117" t="s">
        <v>28</v>
      </c>
      <c r="J1728" s="66" t="s">
        <v>1597</v>
      </c>
      <c r="K1728" s="67" t="s">
        <v>4709</v>
      </c>
      <c r="M1728" s="150" t="str">
        <f t="shared" ref="M1728" si="511">"ITM_"&amp;IF(B1728&lt;10,"000",IF(B1728&lt;100,"00",IF(B1728&lt;1000,"0","")))&amp;$B1728</f>
        <v>ITM_1690</v>
      </c>
      <c r="N1728" s="16"/>
      <c r="P1728" s="17" t="str">
        <f t="shared" si="501"/>
        <v/>
      </c>
      <c r="Q1728" s="17" t="str">
        <f>IF(ISNA(VLOOKUP(AC1728,#REF!,1)),"//","")</f>
        <v/>
      </c>
      <c r="S1728" s="119">
        <f t="shared" si="492"/>
        <v>521</v>
      </c>
      <c r="T1728" s="113" t="s">
        <v>2489</v>
      </c>
      <c r="U1728" s="120" t="s">
        <v>2489</v>
      </c>
      <c r="V1728" s="120" t="s">
        <v>2489</v>
      </c>
      <c r="W1728" s="121" t="str">
        <f t="shared" si="493"/>
        <v/>
      </c>
      <c r="X1728" s="122" t="str">
        <f t="shared" si="494"/>
        <v/>
      </c>
      <c r="Y1728" s="123">
        <f t="shared" si="495"/>
        <v>1690</v>
      </c>
      <c r="Z1728" s="17" t="str">
        <f t="shared" si="496"/>
        <v>ITM_1690</v>
      </c>
      <c r="AA1728" s="177" t="str">
        <f>IF(ISNA(VLOOKUP(AC1728,Sheet2!J:J,1,0)),"//","")</f>
        <v/>
      </c>
      <c r="AC1728" s="113" t="str">
        <f t="shared" si="502"/>
        <v/>
      </c>
      <c r="AD1728" t="b">
        <f t="shared" si="500"/>
        <v>1</v>
      </c>
    </row>
    <row r="1729" spans="1:30">
      <c r="A1729" s="57">
        <f t="shared" si="490"/>
        <v>1729</v>
      </c>
      <c r="B1729" s="56">
        <f t="shared" si="491"/>
        <v>1691</v>
      </c>
      <c r="C1729" s="60" t="s">
        <v>4368</v>
      </c>
      <c r="D1729" s="60" t="s">
        <v>7</v>
      </c>
      <c r="E1729" s="66" t="s">
        <v>1541</v>
      </c>
      <c r="F1729" s="66" t="s">
        <v>455</v>
      </c>
      <c r="G1729" s="72">
        <v>0</v>
      </c>
      <c r="H1729" s="72">
        <v>0</v>
      </c>
      <c r="I1729" s="66" t="s">
        <v>3</v>
      </c>
      <c r="J1729" s="66" t="s">
        <v>1597</v>
      </c>
      <c r="K1729" s="67" t="s">
        <v>4709</v>
      </c>
      <c r="L1729" s="68"/>
      <c r="M1729" s="64" t="s">
        <v>2293</v>
      </c>
      <c r="N1729" s="13"/>
      <c r="O1729"/>
      <c r="P1729" t="str">
        <f t="shared" si="501"/>
        <v>NOT EQUAL</v>
      </c>
      <c r="Q1729" t="str">
        <f>IF(ISNA(VLOOKUP(AC1729,#REF!,1)),"//","")</f>
        <v/>
      </c>
      <c r="R1729"/>
      <c r="S1729" s="43">
        <f t="shared" si="492"/>
        <v>522</v>
      </c>
      <c r="T1729" s="97" t="s">
        <v>3009</v>
      </c>
      <c r="U1729" s="72" t="s">
        <v>2489</v>
      </c>
      <c r="V1729" s="72" t="s">
        <v>2489</v>
      </c>
      <c r="W1729" s="44" t="str">
        <f t="shared" si="493"/>
        <v>STD_RIGHT_ARROW "REAL"</v>
      </c>
      <c r="X1729" s="25" t="str">
        <f t="shared" si="494"/>
        <v>&gt;REAL</v>
      </c>
      <c r="Y1729" s="1">
        <f t="shared" si="495"/>
        <v>1691</v>
      </c>
      <c r="Z1729" t="str">
        <f t="shared" si="496"/>
        <v>ITM_toREAL</v>
      </c>
      <c r="AA1729" s="177" t="str">
        <f>IF(ISNA(VLOOKUP(AC1729,Sheet2!J:J,1,0)),"//","")</f>
        <v>//</v>
      </c>
      <c r="AC1729" s="113" t="str">
        <f t="shared" si="502"/>
        <v>&gt;REAL</v>
      </c>
      <c r="AD1729" t="b">
        <f t="shared" si="500"/>
        <v>1</v>
      </c>
    </row>
    <row r="1730" spans="1:30">
      <c r="A1730" s="57">
        <f t="shared" si="490"/>
        <v>1730</v>
      </c>
      <c r="B1730" s="56">
        <f t="shared" si="491"/>
        <v>1692</v>
      </c>
      <c r="C1730" s="60" t="s">
        <v>4369</v>
      </c>
      <c r="D1730" s="60" t="s">
        <v>3268</v>
      </c>
      <c r="E1730" s="66" t="s">
        <v>2980</v>
      </c>
      <c r="F1730" s="66" t="s">
        <v>2982</v>
      </c>
      <c r="G1730" s="72">
        <v>0</v>
      </c>
      <c r="H1730" s="72">
        <v>0</v>
      </c>
      <c r="I1730" s="66" t="s">
        <v>1</v>
      </c>
      <c r="J1730" s="66" t="s">
        <v>1597</v>
      </c>
      <c r="K1730" s="67" t="s">
        <v>4709</v>
      </c>
      <c r="L1730" s="68" t="s">
        <v>2500</v>
      </c>
      <c r="M1730" s="64" t="s">
        <v>2294</v>
      </c>
      <c r="N1730" s="13"/>
      <c r="O1730"/>
      <c r="P1730" t="str">
        <f t="shared" si="501"/>
        <v>NOT EQUAL</v>
      </c>
      <c r="Q1730" t="str">
        <f>IF(ISNA(VLOOKUP(AC1730,#REF!,1)),"//","")</f>
        <v/>
      </c>
      <c r="R1730"/>
      <c r="S1730" s="43">
        <f t="shared" si="492"/>
        <v>522</v>
      </c>
      <c r="T1730" s="94" t="s">
        <v>2489</v>
      </c>
      <c r="U1730" s="72" t="s">
        <v>2489</v>
      </c>
      <c r="V1730" s="72" t="s">
        <v>2489</v>
      </c>
      <c r="W1730" s="44" t="str">
        <f t="shared" si="493"/>
        <v/>
      </c>
      <c r="X1730" s="25" t="str">
        <f t="shared" si="494"/>
        <v/>
      </c>
      <c r="Y1730" s="1">
        <f t="shared" si="495"/>
        <v>1692</v>
      </c>
      <c r="Z1730" t="str">
        <f t="shared" si="496"/>
        <v>ITM_toREC</v>
      </c>
      <c r="AA1730" s="177" t="str">
        <f>IF(ISNA(VLOOKUP(AC1730,Sheet2!J:J,1,0)),"//","")</f>
        <v/>
      </c>
      <c r="AC1730" s="113" t="str">
        <f t="shared" si="502"/>
        <v/>
      </c>
      <c r="AD1730" t="b">
        <f t="shared" si="500"/>
        <v>1</v>
      </c>
    </row>
    <row r="1731" spans="1:30">
      <c r="A1731" s="57">
        <f t="shared" si="490"/>
        <v>1731</v>
      </c>
      <c r="B1731" s="56">
        <f t="shared" si="491"/>
        <v>1693</v>
      </c>
      <c r="C1731" s="60" t="s">
        <v>4370</v>
      </c>
      <c r="D1731" s="71" t="s">
        <v>7</v>
      </c>
      <c r="E1731" s="66" t="s">
        <v>460</v>
      </c>
      <c r="F1731" s="66" t="s">
        <v>460</v>
      </c>
      <c r="G1731" s="72">
        <v>0</v>
      </c>
      <c r="H1731" s="72">
        <v>0</v>
      </c>
      <c r="I1731" s="66" t="s">
        <v>3</v>
      </c>
      <c r="J1731" s="66" t="s">
        <v>1597</v>
      </c>
      <c r="K1731" s="67" t="s">
        <v>4709</v>
      </c>
      <c r="L1731" s="60"/>
      <c r="M1731" s="64" t="s">
        <v>2295</v>
      </c>
      <c r="N1731" s="13"/>
      <c r="O1731"/>
      <c r="P1731" t="str">
        <f t="shared" si="501"/>
        <v/>
      </c>
      <c r="Q1731" t="str">
        <f>IF(ISNA(VLOOKUP(AC1731,#REF!,1)),"//","")</f>
        <v/>
      </c>
      <c r="R1731"/>
      <c r="S1731" s="43">
        <f t="shared" si="492"/>
        <v>523</v>
      </c>
      <c r="T1731" s="94" t="s">
        <v>2984</v>
      </c>
      <c r="U1731" s="72" t="s">
        <v>2489</v>
      </c>
      <c r="V1731" s="72" t="s">
        <v>2489</v>
      </c>
      <c r="W1731" s="44" t="str">
        <f t="shared" si="493"/>
        <v>"D" STD_RIGHT_ARROW "D.MS"</v>
      </c>
      <c r="X1731" s="25" t="str">
        <f t="shared" si="494"/>
        <v>D&gt;D.MS</v>
      </c>
      <c r="Y1731" s="1">
        <f t="shared" si="495"/>
        <v>1693</v>
      </c>
      <c r="Z1731" t="str">
        <f t="shared" si="496"/>
        <v>ITM_DtoDMS</v>
      </c>
      <c r="AA1731" s="177" t="str">
        <f>IF(ISNA(VLOOKUP(AC1731,Sheet2!J:J,1,0)),"//","")</f>
        <v>//</v>
      </c>
      <c r="AC1731" s="113" t="str">
        <f t="shared" si="502"/>
        <v>D&gt;D.MS</v>
      </c>
      <c r="AD1731" t="b">
        <f t="shared" si="500"/>
        <v>1</v>
      </c>
    </row>
    <row r="1732" spans="1:30">
      <c r="A1732" s="57">
        <f t="shared" si="490"/>
        <v>1732</v>
      </c>
      <c r="B1732" s="56">
        <f t="shared" si="491"/>
        <v>1694</v>
      </c>
      <c r="C1732" s="60" t="s">
        <v>4371</v>
      </c>
      <c r="D1732" s="60" t="s">
        <v>2825</v>
      </c>
      <c r="E1732" s="66" t="s">
        <v>926</v>
      </c>
      <c r="F1732" s="66" t="s">
        <v>926</v>
      </c>
      <c r="G1732" s="72">
        <v>0</v>
      </c>
      <c r="H1732" s="72">
        <v>0</v>
      </c>
      <c r="I1732" s="66" t="s">
        <v>3</v>
      </c>
      <c r="J1732" s="66" t="s">
        <v>1597</v>
      </c>
      <c r="K1732" s="67" t="s">
        <v>4709</v>
      </c>
      <c r="L1732" s="68"/>
      <c r="M1732" s="64" t="s">
        <v>3967</v>
      </c>
      <c r="N1732" s="13"/>
      <c r="O1732"/>
      <c r="P1732" t="str">
        <f t="shared" si="501"/>
        <v/>
      </c>
      <c r="Q1732" t="str">
        <f>IF(ISNA(VLOOKUP(AC1732,#REF!,1)),"//","")</f>
        <v/>
      </c>
      <c r="R1732"/>
      <c r="S1732" s="43">
        <f t="shared" si="492"/>
        <v>524</v>
      </c>
      <c r="T1732" s="97"/>
      <c r="U1732" s="72"/>
      <c r="V1732" s="72"/>
      <c r="W1732" s="44" t="str">
        <f t="shared" si="493"/>
        <v>STD_LEFT_RIGHT_ARROWS</v>
      </c>
      <c r="X1732" s="25" t="str">
        <f t="shared" si="494"/>
        <v>&lt;&gt;</v>
      </c>
      <c r="Y1732" s="1">
        <f t="shared" si="495"/>
        <v>1694</v>
      </c>
      <c r="Z1732" t="str">
        <f t="shared" si="496"/>
        <v>ITM_SHUFFLE</v>
      </c>
      <c r="AA1732" s="177" t="str">
        <f>IF(ISNA(VLOOKUP(AC1732,Sheet2!J:J,1,0)),"//","")</f>
        <v>//</v>
      </c>
      <c r="AC1732" s="113" t="str">
        <f t="shared" si="502"/>
        <v>&lt;&gt;</v>
      </c>
      <c r="AD1732" t="b">
        <f t="shared" si="500"/>
        <v>1</v>
      </c>
    </row>
    <row r="1733" spans="1:30">
      <c r="A1733" s="57">
        <f t="shared" si="490"/>
        <v>1733</v>
      </c>
      <c r="B1733" s="56">
        <f t="shared" si="491"/>
        <v>1695</v>
      </c>
      <c r="C1733" s="60" t="s">
        <v>4372</v>
      </c>
      <c r="D1733" s="60" t="s">
        <v>7</v>
      </c>
      <c r="E1733" s="66" t="s">
        <v>1543</v>
      </c>
      <c r="F1733" s="66" t="s">
        <v>1543</v>
      </c>
      <c r="G1733" s="72">
        <v>0</v>
      </c>
      <c r="H1733" s="72">
        <v>0</v>
      </c>
      <c r="I1733" s="66" t="s">
        <v>3</v>
      </c>
      <c r="J1733" s="66" t="s">
        <v>1597</v>
      </c>
      <c r="K1733" s="67" t="s">
        <v>4709</v>
      </c>
      <c r="L1733" s="68"/>
      <c r="M1733" s="64" t="s">
        <v>2297</v>
      </c>
      <c r="N1733" s="13"/>
      <c r="O1733"/>
      <c r="P1733" t="str">
        <f t="shared" si="501"/>
        <v/>
      </c>
      <c r="Q1733" t="str">
        <f>IF(ISNA(VLOOKUP(AC1733,#REF!,1)),"//","")</f>
        <v/>
      </c>
      <c r="R1733"/>
      <c r="S1733" s="43">
        <f t="shared" si="492"/>
        <v>525</v>
      </c>
      <c r="T1733" s="94" t="s">
        <v>3011</v>
      </c>
      <c r="U1733" s="72" t="s">
        <v>2489</v>
      </c>
      <c r="V1733" s="72" t="s">
        <v>2489</v>
      </c>
      <c r="W1733" s="44" t="str">
        <f t="shared" si="493"/>
        <v>"%"</v>
      </c>
      <c r="X1733" s="25" t="str">
        <f t="shared" si="494"/>
        <v>%</v>
      </c>
      <c r="Y1733" s="1">
        <f t="shared" si="495"/>
        <v>1695</v>
      </c>
      <c r="Z1733" t="str">
        <f t="shared" si="496"/>
        <v>ITM_PC</v>
      </c>
      <c r="AA1733" s="177" t="str">
        <f>IF(ISNA(VLOOKUP(AC1733,Sheet2!J:J,1,0)),"//","")</f>
        <v>//</v>
      </c>
      <c r="AC1733" s="113" t="str">
        <f t="shared" si="502"/>
        <v>%</v>
      </c>
      <c r="AD1733" t="b">
        <f t="shared" si="500"/>
        <v>1</v>
      </c>
    </row>
    <row r="1734" spans="1:30">
      <c r="A1734" s="57">
        <f t="shared" si="490"/>
        <v>1734</v>
      </c>
      <c r="B1734" s="56">
        <f t="shared" si="491"/>
        <v>1696</v>
      </c>
      <c r="C1734" s="60" t="s">
        <v>4373</v>
      </c>
      <c r="D1734" s="60" t="s">
        <v>7</v>
      </c>
      <c r="E1734" s="66" t="s">
        <v>461</v>
      </c>
      <c r="F1734" s="66" t="s">
        <v>461</v>
      </c>
      <c r="G1734" s="72">
        <v>0</v>
      </c>
      <c r="H1734" s="72">
        <v>0</v>
      </c>
      <c r="I1734" s="66" t="s">
        <v>3</v>
      </c>
      <c r="J1734" s="66" t="s">
        <v>1597</v>
      </c>
      <c r="K1734" s="67" t="s">
        <v>4709</v>
      </c>
      <c r="L1734" s="68"/>
      <c r="M1734" s="64" t="s">
        <v>2298</v>
      </c>
      <c r="N1734" s="13"/>
      <c r="O1734"/>
      <c r="P1734" t="str">
        <f t="shared" si="501"/>
        <v/>
      </c>
      <c r="Q1734" t="str">
        <f>IF(ISNA(VLOOKUP(AC1734,#REF!,1)),"//","")</f>
        <v/>
      </c>
      <c r="R1734"/>
      <c r="S1734" s="43">
        <f t="shared" si="492"/>
        <v>526</v>
      </c>
      <c r="T1734" s="94" t="s">
        <v>3011</v>
      </c>
      <c r="U1734" s="72" t="s">
        <v>2489</v>
      </c>
      <c r="V1734" s="72" t="s">
        <v>2489</v>
      </c>
      <c r="W1734" s="44" t="str">
        <f t="shared" si="493"/>
        <v>"%MRR"</v>
      </c>
      <c r="X1734" s="25" t="str">
        <f t="shared" si="494"/>
        <v>%MRR</v>
      </c>
      <c r="Y1734" s="1">
        <f t="shared" si="495"/>
        <v>1696</v>
      </c>
      <c r="Z1734" t="str">
        <f t="shared" si="496"/>
        <v>ITM_PCMRR</v>
      </c>
      <c r="AA1734" s="177" t="str">
        <f>IF(ISNA(VLOOKUP(AC1734,Sheet2!J:J,1,0)),"//","")</f>
        <v>//</v>
      </c>
      <c r="AC1734" s="113" t="str">
        <f t="shared" si="502"/>
        <v>%MRR</v>
      </c>
      <c r="AD1734" t="b">
        <f t="shared" si="500"/>
        <v>1</v>
      </c>
    </row>
    <row r="1735" spans="1:30">
      <c r="A1735" s="57">
        <f t="shared" si="490"/>
        <v>1735</v>
      </c>
      <c r="B1735" s="56">
        <f t="shared" si="491"/>
        <v>1697</v>
      </c>
      <c r="C1735" s="60" t="s">
        <v>4374</v>
      </c>
      <c r="D1735" s="60" t="s">
        <v>7</v>
      </c>
      <c r="E1735" s="66" t="s">
        <v>462</v>
      </c>
      <c r="F1735" s="66" t="s">
        <v>462</v>
      </c>
      <c r="G1735" s="72">
        <v>0</v>
      </c>
      <c r="H1735" s="72">
        <v>0</v>
      </c>
      <c r="I1735" s="66" t="s">
        <v>3</v>
      </c>
      <c r="J1735" s="66" t="s">
        <v>1597</v>
      </c>
      <c r="K1735" s="67" t="s">
        <v>4709</v>
      </c>
      <c r="L1735" s="68"/>
      <c r="M1735" s="64" t="s">
        <v>2299</v>
      </c>
      <c r="N1735" s="13"/>
      <c r="O1735"/>
      <c r="P1735" t="str">
        <f t="shared" si="501"/>
        <v/>
      </c>
      <c r="Q1735" t="str">
        <f>IF(ISNA(VLOOKUP(AC1735,#REF!,1)),"//","")</f>
        <v/>
      </c>
      <c r="R1735"/>
      <c r="S1735" s="43">
        <f t="shared" si="492"/>
        <v>527</v>
      </c>
      <c r="T1735" s="94" t="s">
        <v>3011</v>
      </c>
      <c r="U1735" s="72" t="s">
        <v>2489</v>
      </c>
      <c r="V1735" s="72" t="s">
        <v>2489</v>
      </c>
      <c r="W1735" s="44" t="str">
        <f t="shared" si="493"/>
        <v>"%T"</v>
      </c>
      <c r="X1735" s="25" t="str">
        <f t="shared" si="494"/>
        <v>%T</v>
      </c>
      <c r="Y1735" s="1">
        <f t="shared" si="495"/>
        <v>1697</v>
      </c>
      <c r="Z1735" t="str">
        <f t="shared" si="496"/>
        <v>ITM_PCT</v>
      </c>
      <c r="AA1735" s="177" t="str">
        <f>IF(ISNA(VLOOKUP(AC1735,Sheet2!J:J,1,0)),"//","")</f>
        <v>//</v>
      </c>
      <c r="AC1735" s="113" t="str">
        <f t="shared" si="502"/>
        <v>%T</v>
      </c>
      <c r="AD1735" t="b">
        <f t="shared" si="500"/>
        <v>1</v>
      </c>
    </row>
    <row r="1736" spans="1:30">
      <c r="A1736" s="57">
        <f t="shared" si="490"/>
        <v>1736</v>
      </c>
      <c r="B1736" s="56">
        <f t="shared" si="491"/>
        <v>1698</v>
      </c>
      <c r="C1736" s="60" t="s">
        <v>4375</v>
      </c>
      <c r="D1736" s="60" t="s">
        <v>7</v>
      </c>
      <c r="E1736" s="66" t="s">
        <v>1544</v>
      </c>
      <c r="F1736" s="66" t="s">
        <v>1544</v>
      </c>
      <c r="G1736" s="72">
        <v>0</v>
      </c>
      <c r="H1736" s="72">
        <v>0</v>
      </c>
      <c r="I1736" s="66" t="s">
        <v>3</v>
      </c>
      <c r="J1736" s="66" t="s">
        <v>1597</v>
      </c>
      <c r="K1736" s="67" t="s">
        <v>4709</v>
      </c>
      <c r="L1736" s="68"/>
      <c r="M1736" s="64" t="s">
        <v>2300</v>
      </c>
      <c r="N1736" s="13"/>
      <c r="O1736"/>
      <c r="P1736" t="str">
        <f t="shared" si="501"/>
        <v/>
      </c>
      <c r="Q1736" t="str">
        <f>IF(ISNA(VLOOKUP(AC1736,#REF!,1)),"//","")</f>
        <v/>
      </c>
      <c r="R1736"/>
      <c r="S1736" s="43">
        <f t="shared" si="492"/>
        <v>528</v>
      </c>
      <c r="T1736" s="94" t="s">
        <v>3012</v>
      </c>
      <c r="U1736" s="72" t="s">
        <v>2489</v>
      </c>
      <c r="V1736" s="72" t="s">
        <v>2489</v>
      </c>
      <c r="W1736" s="44" t="str">
        <f t="shared" si="493"/>
        <v>"%" STD_SIGMA</v>
      </c>
      <c r="X1736" s="25" t="str">
        <f t="shared" si="494"/>
        <v>%SUM</v>
      </c>
      <c r="Y1736" s="1">
        <f t="shared" si="495"/>
        <v>1698</v>
      </c>
      <c r="Z1736" t="str">
        <f t="shared" si="496"/>
        <v>ITM_PCSIGMA</v>
      </c>
      <c r="AA1736" s="177" t="str">
        <f>IF(ISNA(VLOOKUP(AC1736,Sheet2!J:J,1,0)),"//","")</f>
        <v>//</v>
      </c>
      <c r="AC1736" s="113" t="str">
        <f t="shared" si="502"/>
        <v>%SUM</v>
      </c>
      <c r="AD1736" t="b">
        <f t="shared" si="500"/>
        <v>1</v>
      </c>
    </row>
    <row r="1737" spans="1:30">
      <c r="A1737" s="57">
        <f t="shared" si="490"/>
        <v>1737</v>
      </c>
      <c r="B1737" s="56">
        <f t="shared" si="491"/>
        <v>1699</v>
      </c>
      <c r="C1737" s="60" t="s">
        <v>4376</v>
      </c>
      <c r="D1737" s="60" t="s">
        <v>7</v>
      </c>
      <c r="E1737" s="66" t="s">
        <v>463</v>
      </c>
      <c r="F1737" s="66" t="s">
        <v>463</v>
      </c>
      <c r="G1737" s="72">
        <v>0</v>
      </c>
      <c r="H1737" s="72">
        <v>0</v>
      </c>
      <c r="I1737" s="66" t="s">
        <v>3</v>
      </c>
      <c r="J1737" s="66" t="s">
        <v>1597</v>
      </c>
      <c r="K1737" s="67" t="s">
        <v>4709</v>
      </c>
      <c r="L1737" s="68"/>
      <c r="M1737" s="64" t="s">
        <v>2301</v>
      </c>
      <c r="N1737" s="13"/>
      <c r="O1737"/>
      <c r="P1737" t="str">
        <f t="shared" si="501"/>
        <v/>
      </c>
      <c r="Q1737" t="str">
        <f>IF(ISNA(VLOOKUP(AC1737,#REF!,1)),"//","")</f>
        <v/>
      </c>
      <c r="R1737"/>
      <c r="S1737" s="43">
        <f t="shared" si="492"/>
        <v>529</v>
      </c>
      <c r="T1737" s="97" t="s">
        <v>3011</v>
      </c>
      <c r="U1737" s="72" t="s">
        <v>2489</v>
      </c>
      <c r="V1737" s="72" t="s">
        <v>2489</v>
      </c>
      <c r="W1737" s="44" t="str">
        <f t="shared" si="493"/>
        <v>"%+MG"</v>
      </c>
      <c r="X1737" s="25" t="str">
        <f t="shared" si="494"/>
        <v>%+MG</v>
      </c>
      <c r="Y1737" s="1">
        <f t="shared" si="495"/>
        <v>1699</v>
      </c>
      <c r="Z1737" t="str">
        <f t="shared" si="496"/>
        <v>ITM_PCPMG</v>
      </c>
      <c r="AA1737" s="177" t="str">
        <f>IF(ISNA(VLOOKUP(AC1737,Sheet2!J:J,1,0)),"//","")</f>
        <v>//</v>
      </c>
      <c r="AC1737" s="113" t="str">
        <f t="shared" si="502"/>
        <v>%+MG</v>
      </c>
      <c r="AD1737" t="b">
        <f t="shared" si="500"/>
        <v>1</v>
      </c>
    </row>
    <row r="1738" spans="1:30">
      <c r="A1738" s="57">
        <f t="shared" si="490"/>
        <v>1738</v>
      </c>
      <c r="B1738" s="56">
        <f t="shared" si="491"/>
        <v>1700</v>
      </c>
      <c r="C1738" s="60" t="s">
        <v>4455</v>
      </c>
      <c r="D1738" s="60" t="s">
        <v>7</v>
      </c>
      <c r="E1738" s="66" t="s">
        <v>465</v>
      </c>
      <c r="F1738" s="66" t="s">
        <v>465</v>
      </c>
      <c r="G1738" s="72">
        <v>0</v>
      </c>
      <c r="H1738" s="72">
        <v>0</v>
      </c>
      <c r="I1738" s="66" t="s">
        <v>3</v>
      </c>
      <c r="J1738" s="66" t="s">
        <v>1597</v>
      </c>
      <c r="K1738" s="67" t="s">
        <v>4709</v>
      </c>
      <c r="L1738" s="68"/>
      <c r="M1738" s="64" t="s">
        <v>2303</v>
      </c>
      <c r="N1738" s="13"/>
      <c r="O1738"/>
      <c r="P1738" t="str">
        <f t="shared" si="501"/>
        <v/>
      </c>
      <c r="Q1738" t="str">
        <f>IF(ISNA(VLOOKUP(AC1738,#REF!,1)),"//","")</f>
        <v/>
      </c>
      <c r="R1738"/>
      <c r="S1738" s="43">
        <f t="shared" si="492"/>
        <v>530</v>
      </c>
      <c r="T1738" s="94" t="s">
        <v>2489</v>
      </c>
      <c r="U1738" s="72" t="s">
        <v>2489</v>
      </c>
      <c r="V1738" s="72" t="s">
        <v>2489</v>
      </c>
      <c r="W1738" s="44" t="str">
        <f t="shared" si="493"/>
        <v>STD_INTEGRAL</v>
      </c>
      <c r="X1738" s="25" t="str">
        <f t="shared" si="494"/>
        <v>INTEGRAL</v>
      </c>
      <c r="Y1738" s="1">
        <f t="shared" si="495"/>
        <v>1700</v>
      </c>
      <c r="Z1738" t="str">
        <f t="shared" si="496"/>
        <v>ITM_INTEGRAL</v>
      </c>
      <c r="AA1738" s="177" t="str">
        <f>IF(ISNA(VLOOKUP(AC1738,Sheet2!J:J,1,0)),"//","")</f>
        <v>//</v>
      </c>
      <c r="AC1738" s="113" t="str">
        <f t="shared" si="502"/>
        <v>INTEGRAL</v>
      </c>
      <c r="AD1738" t="b">
        <f t="shared" si="500"/>
        <v>1</v>
      </c>
    </row>
    <row r="1739" spans="1:30">
      <c r="A1739" s="57">
        <f t="shared" si="490"/>
        <v>1739</v>
      </c>
      <c r="B1739" s="56">
        <f t="shared" si="491"/>
        <v>1701</v>
      </c>
      <c r="C1739" s="60" t="s">
        <v>4455</v>
      </c>
      <c r="D1739" s="60" t="s">
        <v>7</v>
      </c>
      <c r="E1739" s="66" t="s">
        <v>469</v>
      </c>
      <c r="F1739" s="66" t="s">
        <v>469</v>
      </c>
      <c r="G1739" s="72">
        <v>0</v>
      </c>
      <c r="H1739" s="72">
        <v>0</v>
      </c>
      <c r="I1739" s="66" t="s">
        <v>3</v>
      </c>
      <c r="J1739" s="66" t="s">
        <v>1597</v>
      </c>
      <c r="K1739" s="67" t="s">
        <v>4709</v>
      </c>
      <c r="L1739" s="68"/>
      <c r="M1739" s="64" t="s">
        <v>2307</v>
      </c>
      <c r="N1739" s="13"/>
      <c r="O1739"/>
      <c r="P1739" t="str">
        <f t="shared" si="501"/>
        <v/>
      </c>
      <c r="Q1739" t="str">
        <f>IF(ISNA(VLOOKUP(AC1739,#REF!,1)),"//","")</f>
        <v/>
      </c>
      <c r="R1739"/>
      <c r="S1739" s="43">
        <f t="shared" si="492"/>
        <v>531</v>
      </c>
      <c r="T1739" s="94" t="s">
        <v>2489</v>
      </c>
      <c r="U1739" s="72" t="s">
        <v>2489</v>
      </c>
      <c r="V1739" s="72" t="s">
        <v>2489</v>
      </c>
      <c r="W1739" s="44" t="str">
        <f t="shared" si="493"/>
        <v>"^MOD"</v>
      </c>
      <c r="X1739" s="25" t="str">
        <f t="shared" si="494"/>
        <v>^MOD</v>
      </c>
      <c r="Y1739" s="1">
        <f t="shared" si="495"/>
        <v>1701</v>
      </c>
      <c r="Z1739" t="str">
        <f t="shared" si="496"/>
        <v>ITM_PMOD</v>
      </c>
      <c r="AA1739" s="177" t="str">
        <f>IF(ISNA(VLOOKUP(AC1739,Sheet2!J:J,1,0)),"//","")</f>
        <v>//</v>
      </c>
      <c r="AC1739" s="113" t="str">
        <f t="shared" si="502"/>
        <v>^MOD</v>
      </c>
      <c r="AD1739" t="b">
        <f t="shared" si="500"/>
        <v>1</v>
      </c>
    </row>
    <row r="1740" spans="1:30">
      <c r="A1740" s="57">
        <f t="shared" si="490"/>
        <v>1740</v>
      </c>
      <c r="B1740" s="56">
        <f t="shared" si="491"/>
        <v>1702</v>
      </c>
      <c r="C1740" s="60" t="s">
        <v>4455</v>
      </c>
      <c r="D1740" s="60" t="s">
        <v>7</v>
      </c>
      <c r="E1740" s="66" t="s">
        <v>1545</v>
      </c>
      <c r="F1740" s="66" t="s">
        <v>1545</v>
      </c>
      <c r="G1740" s="72">
        <v>0</v>
      </c>
      <c r="H1740" s="72">
        <v>0</v>
      </c>
      <c r="I1740" s="66" t="s">
        <v>3</v>
      </c>
      <c r="J1740" s="66" t="s">
        <v>1597</v>
      </c>
      <c r="K1740" s="67" t="s">
        <v>4709</v>
      </c>
      <c r="L1740" s="68"/>
      <c r="M1740" s="64" t="s">
        <v>2308</v>
      </c>
      <c r="N1740" s="13"/>
      <c r="O1740"/>
      <c r="P1740" t="str">
        <f t="shared" si="501"/>
        <v/>
      </c>
      <c r="Q1740" t="str">
        <f>IF(ISNA(VLOOKUP(AC1740,#REF!,1)),"//","")</f>
        <v/>
      </c>
      <c r="R1740"/>
      <c r="S1740" s="43">
        <f t="shared" si="492"/>
        <v>532</v>
      </c>
      <c r="T1740" s="94" t="s">
        <v>2489</v>
      </c>
      <c r="U1740" s="72" t="s">
        <v>2489</v>
      </c>
      <c r="V1740" s="72" t="s">
        <v>2489</v>
      </c>
      <c r="W1740" s="44" t="str">
        <f t="shared" si="493"/>
        <v>"|M|"</v>
      </c>
      <c r="X1740" s="25" t="str">
        <f t="shared" si="494"/>
        <v>|M|</v>
      </c>
      <c r="Y1740" s="1">
        <f t="shared" si="495"/>
        <v>1702</v>
      </c>
      <c r="Z1740" t="str">
        <f t="shared" si="496"/>
        <v>ITM_M_DET</v>
      </c>
      <c r="AA1740" s="177" t="str">
        <f>IF(ISNA(VLOOKUP(AC1740,Sheet2!J:J,1,0)),"//","")</f>
        <v>//</v>
      </c>
      <c r="AC1740" s="113" t="str">
        <f t="shared" si="502"/>
        <v>|M|</v>
      </c>
      <c r="AD1740" t="b">
        <f t="shared" si="500"/>
        <v>1</v>
      </c>
    </row>
    <row r="1741" spans="1:30">
      <c r="A1741" s="57">
        <f t="shared" si="490"/>
        <v>1741</v>
      </c>
      <c r="B1741" s="56">
        <f t="shared" si="491"/>
        <v>1703</v>
      </c>
      <c r="C1741" s="60" t="s">
        <v>4377</v>
      </c>
      <c r="D1741" s="60" t="s">
        <v>3268</v>
      </c>
      <c r="E1741" s="66" t="s">
        <v>470</v>
      </c>
      <c r="F1741" s="66" t="s">
        <v>470</v>
      </c>
      <c r="G1741" s="72">
        <v>0</v>
      </c>
      <c r="H1741" s="72">
        <v>0</v>
      </c>
      <c r="I1741" s="66" t="s">
        <v>3</v>
      </c>
      <c r="J1741" s="66" t="s">
        <v>1597</v>
      </c>
      <c r="K1741" s="67" t="s">
        <v>4709</v>
      </c>
      <c r="L1741" s="68" t="s">
        <v>18</v>
      </c>
      <c r="M1741" s="64" t="s">
        <v>2310</v>
      </c>
      <c r="N1741" s="13"/>
      <c r="O1741"/>
      <c r="P1741" t="str">
        <f t="shared" si="501"/>
        <v/>
      </c>
      <c r="Q1741" t="str">
        <f>IF(ISNA(VLOOKUP(AC1741,#REF!,1)),"//","")</f>
        <v/>
      </c>
      <c r="R1741"/>
      <c r="S1741" s="43">
        <f t="shared" si="492"/>
        <v>533</v>
      </c>
      <c r="T1741" s="94" t="s">
        <v>3010</v>
      </c>
      <c r="U1741" s="72" t="s">
        <v>2489</v>
      </c>
      <c r="V1741" s="72" t="s">
        <v>2914</v>
      </c>
      <c r="W1741" s="44" t="str">
        <f t="shared" si="493"/>
        <v>"|" STD_SPACE_3_PER_EM "|"</v>
      </c>
      <c r="X1741" s="25" t="str">
        <f t="shared" si="494"/>
        <v>PARL</v>
      </c>
      <c r="Y1741" s="1">
        <f t="shared" si="495"/>
        <v>1703</v>
      </c>
      <c r="Z1741" t="str">
        <f t="shared" si="496"/>
        <v>ITM_PARALLEL</v>
      </c>
      <c r="AA1741" s="177" t="str">
        <f>IF(ISNA(VLOOKUP(AC1741,Sheet2!J:J,1,0)),"//","")</f>
        <v>//</v>
      </c>
      <c r="AC1741" s="113" t="str">
        <f t="shared" si="502"/>
        <v>||</v>
      </c>
      <c r="AD1741" t="b">
        <f t="shared" si="500"/>
        <v>0</v>
      </c>
    </row>
    <row r="1742" spans="1:30">
      <c r="A1742" s="57">
        <f t="shared" si="490"/>
        <v>1742</v>
      </c>
      <c r="B1742" s="56">
        <f t="shared" si="491"/>
        <v>1704</v>
      </c>
      <c r="C1742" s="60" t="s">
        <v>4455</v>
      </c>
      <c r="D1742" s="71" t="s">
        <v>7</v>
      </c>
      <c r="E1742" s="66" t="s">
        <v>1547</v>
      </c>
      <c r="F1742" s="66" t="s">
        <v>1547</v>
      </c>
      <c r="G1742" s="72">
        <v>0</v>
      </c>
      <c r="H1742" s="72">
        <v>0</v>
      </c>
      <c r="I1742" s="66" t="s">
        <v>3</v>
      </c>
      <c r="J1742" s="66" t="s">
        <v>1597</v>
      </c>
      <c r="K1742" s="67" t="s">
        <v>4709</v>
      </c>
      <c r="L1742" s="60"/>
      <c r="M1742" s="64" t="s">
        <v>2311</v>
      </c>
      <c r="N1742" s="13"/>
      <c r="O1742"/>
      <c r="P1742" t="str">
        <f t="shared" si="501"/>
        <v/>
      </c>
      <c r="Q1742" t="str">
        <f>IF(ISNA(VLOOKUP(AC1742,#REF!,1)),"//","")</f>
        <v/>
      </c>
      <c r="R1742"/>
      <c r="S1742" s="43">
        <f t="shared" si="492"/>
        <v>534</v>
      </c>
      <c r="T1742" s="94" t="s">
        <v>2489</v>
      </c>
      <c r="U1742" s="72" t="s">
        <v>2489</v>
      </c>
      <c r="V1742" s="72" t="s">
        <v>2489</v>
      </c>
      <c r="W1742" s="44" t="str">
        <f t="shared" si="493"/>
        <v>"[M]" STD_SUP_T</v>
      </c>
      <c r="X1742" s="25" t="str">
        <f t="shared" si="494"/>
        <v>[M]^T</v>
      </c>
      <c r="Y1742" s="1">
        <f t="shared" si="495"/>
        <v>1704</v>
      </c>
      <c r="Z1742" t="str">
        <f t="shared" si="496"/>
        <v>ITM_M_TRANSP</v>
      </c>
      <c r="AA1742" s="177" t="str">
        <f>IF(ISNA(VLOOKUP(AC1742,Sheet2!J:J,1,0)),"//","")</f>
        <v>//</v>
      </c>
      <c r="AC1742" s="113" t="str">
        <f t="shared" si="502"/>
        <v>[M]^T</v>
      </c>
      <c r="AD1742" t="b">
        <f t="shared" si="500"/>
        <v>1</v>
      </c>
    </row>
    <row r="1743" spans="1:30">
      <c r="A1743" s="57">
        <f t="shared" si="490"/>
        <v>1743</v>
      </c>
      <c r="B1743" s="56">
        <f t="shared" si="491"/>
        <v>1705</v>
      </c>
      <c r="C1743" s="60" t="s">
        <v>4455</v>
      </c>
      <c r="D1743" s="60" t="s">
        <v>7</v>
      </c>
      <c r="E1743" s="66" t="s">
        <v>1548</v>
      </c>
      <c r="F1743" s="66" t="s">
        <v>1548</v>
      </c>
      <c r="G1743" s="72">
        <v>0</v>
      </c>
      <c r="H1743" s="72">
        <v>0</v>
      </c>
      <c r="I1743" s="66" t="s">
        <v>3</v>
      </c>
      <c r="J1743" s="66" t="s">
        <v>1597</v>
      </c>
      <c r="K1743" s="67" t="s">
        <v>4709</v>
      </c>
      <c r="L1743" s="68"/>
      <c r="M1743" s="64" t="s">
        <v>2312</v>
      </c>
      <c r="N1743" s="13"/>
      <c r="O1743"/>
      <c r="P1743" t="str">
        <f t="shared" si="501"/>
        <v/>
      </c>
      <c r="Q1743" t="str">
        <f>IF(ISNA(VLOOKUP(AC1743,#REF!,1)),"//","")</f>
        <v/>
      </c>
      <c r="R1743"/>
      <c r="S1743" s="43">
        <f t="shared" si="492"/>
        <v>535</v>
      </c>
      <c r="T1743" s="94" t="s">
        <v>2489</v>
      </c>
      <c r="U1743" s="72" t="s">
        <v>2489</v>
      </c>
      <c r="V1743" s="72" t="s">
        <v>2489</v>
      </c>
      <c r="W1743" s="44" t="str">
        <f t="shared" si="493"/>
        <v>"[M]" STD_SUP_MINUS_1</v>
      </c>
      <c r="X1743" s="25" t="str">
        <f t="shared" si="494"/>
        <v>[M]^MINUS_1</v>
      </c>
      <c r="Y1743" s="1">
        <f t="shared" si="495"/>
        <v>1705</v>
      </c>
      <c r="Z1743" t="str">
        <f t="shared" si="496"/>
        <v>ITM_M_INV</v>
      </c>
      <c r="AA1743" s="177" t="str">
        <f>IF(ISNA(VLOOKUP(AC1743,Sheet2!J:J,1,0)),"//","")</f>
        <v>//</v>
      </c>
      <c r="AC1743" s="113" t="str">
        <f t="shared" si="502"/>
        <v>[M]^MINUS_1</v>
      </c>
      <c r="AD1743" t="b">
        <f t="shared" si="500"/>
        <v>1</v>
      </c>
    </row>
    <row r="1744" spans="1:30">
      <c r="A1744" s="57">
        <f t="shared" si="490"/>
        <v>1744</v>
      </c>
      <c r="B1744" s="56">
        <f t="shared" si="491"/>
        <v>1706</v>
      </c>
      <c r="C1744" s="60" t="s">
        <v>4378</v>
      </c>
      <c r="D1744" s="60" t="s">
        <v>3268</v>
      </c>
      <c r="E1744" s="66" t="s">
        <v>471</v>
      </c>
      <c r="F1744" s="66" t="s">
        <v>471</v>
      </c>
      <c r="G1744" s="72">
        <v>0</v>
      </c>
      <c r="H1744" s="72">
        <v>0</v>
      </c>
      <c r="I1744" s="66" t="s">
        <v>3</v>
      </c>
      <c r="J1744" s="66" t="s">
        <v>1597</v>
      </c>
      <c r="K1744" s="67" t="s">
        <v>4709</v>
      </c>
      <c r="L1744" s="68"/>
      <c r="M1744" s="64" t="s">
        <v>2313</v>
      </c>
      <c r="N1744" s="13"/>
      <c r="O1744"/>
      <c r="P1744" t="str">
        <f t="shared" si="501"/>
        <v/>
      </c>
      <c r="Q1744" t="str">
        <f>IF(ISNA(VLOOKUP(AC1744,#REF!,1)),"//","")</f>
        <v/>
      </c>
      <c r="R1744"/>
      <c r="S1744" s="43">
        <f t="shared" si="492"/>
        <v>536</v>
      </c>
      <c r="T1744" s="94" t="s">
        <v>2989</v>
      </c>
      <c r="U1744" s="72" t="s">
        <v>2489</v>
      </c>
      <c r="V1744" s="72" t="s">
        <v>2916</v>
      </c>
      <c r="W1744" s="44" t="str">
        <f t="shared" si="493"/>
        <v>STD_MEASURED_ANGLE</v>
      </c>
      <c r="X1744" s="25" t="str">
        <f t="shared" si="494"/>
        <v>ARG</v>
      </c>
      <c r="Y1744" s="1">
        <f t="shared" si="495"/>
        <v>1706</v>
      </c>
      <c r="Z1744" t="str">
        <f t="shared" si="496"/>
        <v>ITM_ANGLE</v>
      </c>
      <c r="AA1744" s="177" t="str">
        <f>IF(ISNA(VLOOKUP(AC1744,Sheet2!J:J,1,0)),"//","")</f>
        <v>//</v>
      </c>
      <c r="AC1744" s="113" t="str">
        <f t="shared" si="502"/>
        <v>MEASURED_ANGLE</v>
      </c>
      <c r="AD1744" t="b">
        <f t="shared" si="500"/>
        <v>0</v>
      </c>
    </row>
    <row r="1745" spans="1:30">
      <c r="A1745" s="57">
        <f t="shared" ref="A1745:A1808" si="512">IF(B1745=INT(B1745),ROW(),"")</f>
        <v>1745</v>
      </c>
      <c r="B1745" s="56">
        <f t="shared" ref="B1745:B1802" si="513">IF(AND(MID(C1745,2,1)&lt;&gt;"/",MID(C1745,1,1)="/"),INT(B1744)+1,B1744+0.01)</f>
        <v>1707</v>
      </c>
      <c r="C1745" s="60" t="s">
        <v>4264</v>
      </c>
      <c r="D1745" s="71" t="s">
        <v>1144</v>
      </c>
      <c r="E1745" s="66" t="s">
        <v>472</v>
      </c>
      <c r="F1745" s="66" t="s">
        <v>472</v>
      </c>
      <c r="G1745" s="72">
        <v>0</v>
      </c>
      <c r="H1745" s="72">
        <v>0</v>
      </c>
      <c r="I1745" s="66" t="s">
        <v>3</v>
      </c>
      <c r="J1745" s="66" t="s">
        <v>1597</v>
      </c>
      <c r="K1745" s="67" t="s">
        <v>4709</v>
      </c>
      <c r="L1745" s="68"/>
      <c r="M1745" s="64" t="s">
        <v>2314</v>
      </c>
      <c r="N1745" s="13"/>
      <c r="O1745"/>
      <c r="P1745" t="str">
        <f t="shared" si="501"/>
        <v/>
      </c>
      <c r="Q1745" t="str">
        <f>IF(ISNA(VLOOKUP(AC1745,#REF!,1)),"//","")</f>
        <v/>
      </c>
      <c r="R1745"/>
      <c r="S1745" s="43">
        <f t="shared" ref="S1745:S1799" si="514">IF(X1745&lt;&gt;"",S1744+1,S1744)</f>
        <v>537</v>
      </c>
      <c r="T1745" s="94" t="s">
        <v>2985</v>
      </c>
      <c r="U1745" s="72" t="s">
        <v>2489</v>
      </c>
      <c r="V1745" s="72" t="s">
        <v>2489</v>
      </c>
      <c r="W1745" s="44" t="str">
        <f t="shared" ref="W1745:W1799" si="51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17">B1745</f>
        <v>1707</v>
      </c>
      <c r="Z1745" t="str">
        <f t="shared" ref="Z1745:Z1799" si="518">M1745</f>
        <v>ITM_MULPIto</v>
      </c>
      <c r="AA1745" s="177" t="str">
        <f>IF(ISNA(VLOOKUP(AC1745,Sheet2!J:J,1,0)),"//","")</f>
        <v>//</v>
      </c>
      <c r="AC1745" s="113" t="str">
        <f t="shared" si="502"/>
        <v>MULPI&gt;</v>
      </c>
      <c r="AD1745" t="b">
        <f t="shared" si="500"/>
        <v>1</v>
      </c>
    </row>
    <row r="1746" spans="1:30">
      <c r="A1746" s="57">
        <f t="shared" si="512"/>
        <v>1746</v>
      </c>
      <c r="B1746" s="56">
        <f t="shared" si="513"/>
        <v>1708</v>
      </c>
      <c r="C1746" s="60" t="s">
        <v>4455</v>
      </c>
      <c r="D1746" s="60" t="s">
        <v>7</v>
      </c>
      <c r="E1746" s="66" t="s">
        <v>1549</v>
      </c>
      <c r="F1746" s="66" t="s">
        <v>1549</v>
      </c>
      <c r="G1746" s="72">
        <v>0</v>
      </c>
      <c r="H1746" s="72">
        <v>0</v>
      </c>
      <c r="I1746" s="66" t="s">
        <v>3</v>
      </c>
      <c r="J1746" s="66" t="s">
        <v>1597</v>
      </c>
      <c r="K1746" s="67" t="s">
        <v>4709</v>
      </c>
      <c r="L1746" s="68"/>
      <c r="M1746" s="64" t="s">
        <v>2316</v>
      </c>
      <c r="N1746" s="13"/>
      <c r="O1746"/>
      <c r="P1746" t="str">
        <f t="shared" si="501"/>
        <v/>
      </c>
      <c r="Q1746" t="str">
        <f>IF(ISNA(VLOOKUP(AC1746,#REF!,1)),"//","")</f>
        <v/>
      </c>
      <c r="R1746"/>
      <c r="S1746" s="43">
        <f t="shared" si="514"/>
        <v>538</v>
      </c>
      <c r="T1746" s="94" t="s">
        <v>2489</v>
      </c>
      <c r="U1746" s="72" t="s">
        <v>2489</v>
      </c>
      <c r="V1746" s="72" t="s">
        <v>2489</v>
      </c>
      <c r="W1746" s="44" t="str">
        <f t="shared" si="515"/>
        <v>STD_PRINTER "ADV"</v>
      </c>
      <c r="X1746" s="25" t="str">
        <f t="shared" si="516"/>
        <v>PRINTERADV</v>
      </c>
      <c r="Y1746" s="1">
        <f t="shared" si="517"/>
        <v>1708</v>
      </c>
      <c r="Z1746" t="str">
        <f t="shared" si="518"/>
        <v>ITM_PRINTERADV</v>
      </c>
      <c r="AA1746" s="177" t="str">
        <f>IF(ISNA(VLOOKUP(AC1746,Sheet2!J:J,1,0)),"//","")</f>
        <v>//</v>
      </c>
      <c r="AC1746" s="113" t="str">
        <f t="shared" si="502"/>
        <v>PRINTERADV</v>
      </c>
      <c r="AD1746" t="b">
        <f t="shared" si="500"/>
        <v>1</v>
      </c>
    </row>
    <row r="1747" spans="1:30">
      <c r="A1747" s="57">
        <f t="shared" si="512"/>
        <v>1747</v>
      </c>
      <c r="B1747" s="56">
        <f t="shared" si="513"/>
        <v>1709</v>
      </c>
      <c r="C1747" s="60" t="s">
        <v>4455</v>
      </c>
      <c r="D1747" s="60" t="s">
        <v>7</v>
      </c>
      <c r="E1747" s="66" t="s">
        <v>475</v>
      </c>
      <c r="F1747" s="66" t="s">
        <v>475</v>
      </c>
      <c r="G1747" s="72">
        <v>0</v>
      </c>
      <c r="H1747" s="72">
        <v>0</v>
      </c>
      <c r="I1747" s="66" t="s">
        <v>3</v>
      </c>
      <c r="J1747" s="66" t="s">
        <v>1597</v>
      </c>
      <c r="K1747" s="67" t="s">
        <v>4709</v>
      </c>
      <c r="L1747" s="68"/>
      <c r="M1747" s="64" t="s">
        <v>2317</v>
      </c>
      <c r="N1747" s="13"/>
      <c r="O1747"/>
      <c r="P1747" t="str">
        <f t="shared" si="501"/>
        <v/>
      </c>
      <c r="Q1747" t="str">
        <f>IF(ISNA(VLOOKUP(AC1747,#REF!,1)),"//","")</f>
        <v/>
      </c>
      <c r="R1747"/>
      <c r="S1747" s="43">
        <f t="shared" si="514"/>
        <v>539</v>
      </c>
      <c r="T1747" s="94" t="s">
        <v>2489</v>
      </c>
      <c r="U1747" s="72" t="s">
        <v>2489</v>
      </c>
      <c r="V1747" s="72" t="s">
        <v>2489</v>
      </c>
      <c r="W1747" s="44" t="str">
        <f t="shared" si="515"/>
        <v>STD_PRINTER "CHAR"</v>
      </c>
      <c r="X1747" s="25" t="str">
        <f t="shared" si="516"/>
        <v>PRINTERCHAR</v>
      </c>
      <c r="Y1747" s="1">
        <f t="shared" si="517"/>
        <v>1709</v>
      </c>
      <c r="Z1747" t="str">
        <f t="shared" si="518"/>
        <v>ITM_PRINTERCHAR</v>
      </c>
      <c r="AA1747" s="177" t="str">
        <f>IF(ISNA(VLOOKUP(AC1747,Sheet2!J:J,1,0)),"//","")</f>
        <v>//</v>
      </c>
      <c r="AC1747" s="113" t="str">
        <f t="shared" si="502"/>
        <v>PRINTERCHAR</v>
      </c>
      <c r="AD1747" t="b">
        <f t="shared" si="500"/>
        <v>1</v>
      </c>
    </row>
    <row r="1748" spans="1:30">
      <c r="A1748" s="57">
        <f t="shared" si="512"/>
        <v>1748</v>
      </c>
      <c r="B1748" s="56">
        <f t="shared" si="513"/>
        <v>1710</v>
      </c>
      <c r="C1748" s="60" t="s">
        <v>4455</v>
      </c>
      <c r="D1748" s="60" t="s">
        <v>7</v>
      </c>
      <c r="E1748" s="66" t="s">
        <v>476</v>
      </c>
      <c r="F1748" s="66" t="s">
        <v>476</v>
      </c>
      <c r="G1748" s="72">
        <v>0</v>
      </c>
      <c r="H1748" s="72">
        <v>0</v>
      </c>
      <c r="I1748" s="66" t="s">
        <v>3</v>
      </c>
      <c r="J1748" s="66" t="s">
        <v>1597</v>
      </c>
      <c r="K1748" s="67" t="s">
        <v>4709</v>
      </c>
      <c r="L1748" s="68"/>
      <c r="M1748" s="64" t="s">
        <v>2318</v>
      </c>
      <c r="N1748" s="13"/>
      <c r="O1748"/>
      <c r="P1748" t="str">
        <f t="shared" si="501"/>
        <v/>
      </c>
      <c r="Q1748" t="str">
        <f>IF(ISNA(VLOOKUP(AC1748,#REF!,1)),"//","")</f>
        <v/>
      </c>
      <c r="R1748"/>
      <c r="S1748" s="43">
        <f t="shared" si="514"/>
        <v>540</v>
      </c>
      <c r="T1748" s="94" t="s">
        <v>2489</v>
      </c>
      <c r="U1748" s="72" t="s">
        <v>2489</v>
      </c>
      <c r="V1748" s="72" t="s">
        <v>2489</v>
      </c>
      <c r="W1748" s="44" t="str">
        <f t="shared" si="515"/>
        <v>STD_PRINTER "DLAY"</v>
      </c>
      <c r="X1748" s="25" t="str">
        <f t="shared" si="516"/>
        <v>PRINTERDLAY</v>
      </c>
      <c r="Y1748" s="1">
        <f t="shared" si="517"/>
        <v>1710</v>
      </c>
      <c r="Z1748" t="str">
        <f t="shared" si="518"/>
        <v>ITM_PRINTERDLAY</v>
      </c>
      <c r="AA1748" s="177" t="str">
        <f>IF(ISNA(VLOOKUP(AC1748,Sheet2!J:J,1,0)),"//","")</f>
        <v>//</v>
      </c>
      <c r="AC1748" s="113" t="str">
        <f t="shared" si="502"/>
        <v>PRINTERDLAY</v>
      </c>
      <c r="AD1748" t="b">
        <f t="shared" si="500"/>
        <v>1</v>
      </c>
    </row>
    <row r="1749" spans="1:30">
      <c r="A1749" s="57">
        <f t="shared" si="512"/>
        <v>1749</v>
      </c>
      <c r="B1749" s="56">
        <f t="shared" si="513"/>
        <v>1711</v>
      </c>
      <c r="C1749" s="60" t="s">
        <v>4455</v>
      </c>
      <c r="D1749" s="60" t="s">
        <v>7</v>
      </c>
      <c r="E1749" s="66" t="s">
        <v>1550</v>
      </c>
      <c r="F1749" s="66" t="s">
        <v>1550</v>
      </c>
      <c r="G1749" s="72">
        <v>0</v>
      </c>
      <c r="H1749" s="72">
        <v>0</v>
      </c>
      <c r="I1749" s="66" t="s">
        <v>3</v>
      </c>
      <c r="J1749" s="66" t="s">
        <v>1597</v>
      </c>
      <c r="K1749" s="67" t="s">
        <v>4709</v>
      </c>
      <c r="L1749" s="68"/>
      <c r="M1749" s="64" t="s">
        <v>2319</v>
      </c>
      <c r="N1749" s="13"/>
      <c r="O1749"/>
      <c r="P1749" t="str">
        <f t="shared" si="501"/>
        <v/>
      </c>
      <c r="Q1749" t="str">
        <f>IF(ISNA(VLOOKUP(AC1749,#REF!,1)),"//","")</f>
        <v/>
      </c>
      <c r="R1749"/>
      <c r="S1749" s="43">
        <f t="shared" si="514"/>
        <v>541</v>
      </c>
      <c r="T1749" s="94" t="s">
        <v>2489</v>
      </c>
      <c r="U1749" s="72" t="s">
        <v>2489</v>
      </c>
      <c r="V1749" s="72" t="s">
        <v>2489</v>
      </c>
      <c r="W1749" s="44" t="str">
        <f t="shared" si="515"/>
        <v>STD_PRINTER "LCD"</v>
      </c>
      <c r="X1749" s="25" t="str">
        <f t="shared" si="516"/>
        <v>PRINTERLCD</v>
      </c>
      <c r="Y1749" s="1">
        <f t="shared" si="517"/>
        <v>1711</v>
      </c>
      <c r="Z1749" t="str">
        <f t="shared" si="518"/>
        <v>ITM_PRINTERLCD</v>
      </c>
      <c r="AA1749" s="177" t="str">
        <f>IF(ISNA(VLOOKUP(AC1749,Sheet2!J:J,1,0)),"//","")</f>
        <v>//</v>
      </c>
      <c r="AC1749" s="113" t="str">
        <f t="shared" si="502"/>
        <v>PRINTERLCD</v>
      </c>
      <c r="AD1749" t="b">
        <f t="shared" si="500"/>
        <v>1</v>
      </c>
    </row>
    <row r="1750" spans="1:30">
      <c r="A1750" s="57">
        <f t="shared" si="512"/>
        <v>1750</v>
      </c>
      <c r="B1750" s="56">
        <f t="shared" si="513"/>
        <v>1712</v>
      </c>
      <c r="C1750" s="60" t="s">
        <v>4455</v>
      </c>
      <c r="D1750" s="60" t="s">
        <v>7</v>
      </c>
      <c r="E1750" s="66" t="s">
        <v>477</v>
      </c>
      <c r="F1750" s="66" t="s">
        <v>477</v>
      </c>
      <c r="G1750" s="72">
        <v>0</v>
      </c>
      <c r="H1750" s="72">
        <v>0</v>
      </c>
      <c r="I1750" s="66" t="s">
        <v>3</v>
      </c>
      <c r="J1750" s="66" t="s">
        <v>1597</v>
      </c>
      <c r="K1750" s="67" t="s">
        <v>4709</v>
      </c>
      <c r="L1750" s="68"/>
      <c r="M1750" s="64" t="s">
        <v>2320</v>
      </c>
      <c r="N1750" s="13"/>
      <c r="O1750"/>
      <c r="P1750" t="str">
        <f t="shared" si="501"/>
        <v/>
      </c>
      <c r="Q1750" t="str">
        <f>IF(ISNA(VLOOKUP(AC1750,#REF!,1)),"//","")</f>
        <v/>
      </c>
      <c r="R1750"/>
      <c r="S1750" s="43">
        <f t="shared" si="514"/>
        <v>542</v>
      </c>
      <c r="T1750" s="94" t="s">
        <v>2489</v>
      </c>
      <c r="U1750" s="72" t="s">
        <v>2489</v>
      </c>
      <c r="V1750" s="72" t="s">
        <v>2489</v>
      </c>
      <c r="W1750" s="44" t="str">
        <f t="shared" si="515"/>
        <v>STD_PRINTER "MODE"</v>
      </c>
      <c r="X1750" s="25" t="str">
        <f t="shared" si="516"/>
        <v>PRINTERMODE</v>
      </c>
      <c r="Y1750" s="1">
        <f t="shared" si="517"/>
        <v>1712</v>
      </c>
      <c r="Z1750" t="str">
        <f t="shared" si="518"/>
        <v>ITM_PRINTERMODE</v>
      </c>
      <c r="AA1750" s="177" t="str">
        <f>IF(ISNA(VLOOKUP(AC1750,Sheet2!J:J,1,0)),"//","")</f>
        <v>//</v>
      </c>
      <c r="AC1750" s="113" t="str">
        <f t="shared" si="502"/>
        <v>PRINTERMODE</v>
      </c>
      <c r="AD1750" t="b">
        <f t="shared" si="500"/>
        <v>1</v>
      </c>
    </row>
    <row r="1751" spans="1:30">
      <c r="A1751" s="57">
        <f t="shared" si="512"/>
        <v>1751</v>
      </c>
      <c r="B1751" s="56">
        <f t="shared" si="513"/>
        <v>1713</v>
      </c>
      <c r="C1751" s="60" t="s">
        <v>4455</v>
      </c>
      <c r="D1751" s="60" t="s">
        <v>7</v>
      </c>
      <c r="E1751" s="66" t="s">
        <v>478</v>
      </c>
      <c r="F1751" s="66" t="s">
        <v>478</v>
      </c>
      <c r="G1751" s="72">
        <v>0</v>
      </c>
      <c r="H1751" s="72">
        <v>0</v>
      </c>
      <c r="I1751" s="66" t="s">
        <v>3</v>
      </c>
      <c r="J1751" s="66" t="s">
        <v>1597</v>
      </c>
      <c r="K1751" s="67" t="s">
        <v>4709</v>
      </c>
      <c r="L1751" s="68"/>
      <c r="M1751" s="64" t="s">
        <v>2321</v>
      </c>
      <c r="N1751" s="13"/>
      <c r="O1751"/>
      <c r="P1751" t="str">
        <f t="shared" si="501"/>
        <v/>
      </c>
      <c r="Q1751" t="str">
        <f>IF(ISNA(VLOOKUP(AC1751,#REF!,1)),"//","")</f>
        <v/>
      </c>
      <c r="R1751"/>
      <c r="S1751" s="43">
        <f t="shared" si="514"/>
        <v>543</v>
      </c>
      <c r="T1751" s="94" t="s">
        <v>2489</v>
      </c>
      <c r="U1751" s="72" t="s">
        <v>2489</v>
      </c>
      <c r="V1751" s="72" t="s">
        <v>2489</v>
      </c>
      <c r="W1751" s="44" t="str">
        <f t="shared" si="515"/>
        <v>STD_PRINTER "PROG"</v>
      </c>
      <c r="X1751" s="25" t="str">
        <f t="shared" si="516"/>
        <v>PRINTERPROG</v>
      </c>
      <c r="Y1751" s="1">
        <f t="shared" si="517"/>
        <v>1713</v>
      </c>
      <c r="Z1751" t="str">
        <f t="shared" si="518"/>
        <v>ITM_PRINTERPROG</v>
      </c>
      <c r="AA1751" s="177" t="str">
        <f>IF(ISNA(VLOOKUP(AC1751,Sheet2!J:J,1,0)),"//","")</f>
        <v>//</v>
      </c>
      <c r="AC1751" s="113" t="str">
        <f t="shared" si="502"/>
        <v>PRINTERPROG</v>
      </c>
      <c r="AD1751" t="b">
        <f t="shared" si="500"/>
        <v>1</v>
      </c>
    </row>
    <row r="1752" spans="1:30">
      <c r="A1752" s="57">
        <f t="shared" si="512"/>
        <v>1752</v>
      </c>
      <c r="B1752" s="56">
        <f t="shared" si="513"/>
        <v>1714</v>
      </c>
      <c r="C1752" s="60" t="s">
        <v>4455</v>
      </c>
      <c r="D1752" s="60" t="s">
        <v>7</v>
      </c>
      <c r="E1752" s="66" t="s">
        <v>1551</v>
      </c>
      <c r="F1752" s="66" t="s">
        <v>1551</v>
      </c>
      <c r="G1752" s="72">
        <v>0</v>
      </c>
      <c r="H1752" s="72">
        <v>0</v>
      </c>
      <c r="I1752" s="66" t="s">
        <v>3</v>
      </c>
      <c r="J1752" s="66" t="s">
        <v>1597</v>
      </c>
      <c r="K1752" s="67" t="s">
        <v>4709</v>
      </c>
      <c r="L1752" s="68"/>
      <c r="M1752" s="64" t="s">
        <v>2322</v>
      </c>
      <c r="N1752" s="13"/>
      <c r="O1752"/>
      <c r="P1752" t="str">
        <f t="shared" si="501"/>
        <v/>
      </c>
      <c r="Q1752" t="str">
        <f>IF(ISNA(VLOOKUP(AC1752,#REF!,1)),"//","")</f>
        <v/>
      </c>
      <c r="R1752"/>
      <c r="S1752" s="43">
        <f t="shared" si="514"/>
        <v>544</v>
      </c>
      <c r="T1752" s="94" t="s">
        <v>2489</v>
      </c>
      <c r="U1752" s="72" t="s">
        <v>2489</v>
      </c>
      <c r="V1752" s="72" t="s">
        <v>2489</v>
      </c>
      <c r="W1752" s="44" t="str">
        <f t="shared" si="515"/>
        <v>STD_PRINTER "R"</v>
      </c>
      <c r="X1752" s="25" t="str">
        <f t="shared" si="516"/>
        <v>PRINTERR</v>
      </c>
      <c r="Y1752" s="1">
        <f t="shared" si="517"/>
        <v>1714</v>
      </c>
      <c r="Z1752" t="str">
        <f t="shared" si="518"/>
        <v>ITM_PRINTERR</v>
      </c>
      <c r="AA1752" s="177" t="str">
        <f>IF(ISNA(VLOOKUP(AC1752,Sheet2!J:J,1,0)),"//","")</f>
        <v>//</v>
      </c>
      <c r="AC1752" s="113" t="str">
        <f t="shared" si="502"/>
        <v>PRINTERR</v>
      </c>
      <c r="AD1752" t="b">
        <f t="shared" si="500"/>
        <v>1</v>
      </c>
    </row>
    <row r="1753" spans="1:30">
      <c r="A1753" s="57">
        <f t="shared" si="512"/>
        <v>1753</v>
      </c>
      <c r="B1753" s="56">
        <f t="shared" si="513"/>
        <v>1715</v>
      </c>
      <c r="C1753" s="60" t="s">
        <v>4455</v>
      </c>
      <c r="D1753" s="60" t="s">
        <v>7</v>
      </c>
      <c r="E1753" s="66" t="s">
        <v>479</v>
      </c>
      <c r="F1753" s="66" t="s">
        <v>479</v>
      </c>
      <c r="G1753" s="72">
        <v>0</v>
      </c>
      <c r="H1753" s="72">
        <v>0</v>
      </c>
      <c r="I1753" s="66" t="s">
        <v>3</v>
      </c>
      <c r="J1753" s="66" t="s">
        <v>1597</v>
      </c>
      <c r="K1753" s="67" t="s">
        <v>4709</v>
      </c>
      <c r="L1753" s="68"/>
      <c r="M1753" s="64" t="s">
        <v>2323</v>
      </c>
      <c r="N1753" s="13"/>
      <c r="O1753"/>
      <c r="P1753" t="str">
        <f t="shared" si="501"/>
        <v/>
      </c>
      <c r="Q1753" t="str">
        <f>IF(ISNA(VLOOKUP(AC1753,#REF!,1)),"//","")</f>
        <v/>
      </c>
      <c r="R1753"/>
      <c r="S1753" s="43">
        <f t="shared" si="514"/>
        <v>545</v>
      </c>
      <c r="T1753" s="94" t="s">
        <v>2489</v>
      </c>
      <c r="U1753" s="72" t="s">
        <v>2489</v>
      </c>
      <c r="V1753" s="72" t="s">
        <v>2489</v>
      </c>
      <c r="W1753" s="44" t="str">
        <f t="shared" si="515"/>
        <v>STD_PRINTER "REGS"</v>
      </c>
      <c r="X1753" s="25" t="str">
        <f t="shared" si="516"/>
        <v>PRINTERREGS</v>
      </c>
      <c r="Y1753" s="1">
        <f t="shared" si="517"/>
        <v>1715</v>
      </c>
      <c r="Z1753" t="str">
        <f t="shared" si="518"/>
        <v>ITM_PRINTERREGS</v>
      </c>
      <c r="AA1753" s="177" t="str">
        <f>IF(ISNA(VLOOKUP(AC1753,Sheet2!J:J,1,0)),"//","")</f>
        <v>//</v>
      </c>
      <c r="AC1753" s="113" t="str">
        <f t="shared" si="502"/>
        <v>PRINTERREGS</v>
      </c>
      <c r="AD1753" t="b">
        <f t="shared" si="500"/>
        <v>1</v>
      </c>
    </row>
    <row r="1754" spans="1:30">
      <c r="A1754" s="57">
        <f t="shared" si="512"/>
        <v>1754</v>
      </c>
      <c r="B1754" s="56">
        <f t="shared" si="513"/>
        <v>1716</v>
      </c>
      <c r="C1754" s="60" t="s">
        <v>4379</v>
      </c>
      <c r="D1754" s="60" t="s">
        <v>3664</v>
      </c>
      <c r="E1754" s="66" t="s">
        <v>1552</v>
      </c>
      <c r="F1754" s="66" t="s">
        <v>1552</v>
      </c>
      <c r="G1754" s="72">
        <v>0</v>
      </c>
      <c r="H1754" s="72">
        <v>0</v>
      </c>
      <c r="I1754" s="66" t="s">
        <v>3</v>
      </c>
      <c r="J1754" s="66" t="s">
        <v>1597</v>
      </c>
      <c r="K1754" s="67" t="s">
        <v>4709</v>
      </c>
      <c r="L1754" s="65"/>
      <c r="M1754" s="64" t="s">
        <v>2324</v>
      </c>
      <c r="N1754" s="13"/>
      <c r="O1754"/>
      <c r="P1754" t="str">
        <f t="shared" si="501"/>
        <v/>
      </c>
      <c r="Q1754" t="str">
        <f>IF(ISNA(VLOOKUP(AC1754,#REF!,1)),"//","")</f>
        <v/>
      </c>
      <c r="R1754"/>
      <c r="S1754" s="43">
        <f t="shared" si="514"/>
        <v>546</v>
      </c>
      <c r="T1754" s="94" t="s">
        <v>2489</v>
      </c>
      <c r="U1754" s="72" t="s">
        <v>2489</v>
      </c>
      <c r="V1754" s="72" t="s">
        <v>2489</v>
      </c>
      <c r="W1754" s="44" t="str">
        <f t="shared" si="515"/>
        <v>STD_PRINTER "STK"</v>
      </c>
      <c r="X1754" s="25" t="str">
        <f t="shared" si="516"/>
        <v>PRINTERSTK</v>
      </c>
      <c r="Y1754" s="1">
        <f t="shared" si="517"/>
        <v>1716</v>
      </c>
      <c r="Z1754" t="str">
        <f t="shared" si="518"/>
        <v>ITM_PRINTERSTK</v>
      </c>
      <c r="AA1754" s="177" t="str">
        <f>IF(ISNA(VLOOKUP(AC1754,Sheet2!J:J,1,0)),"//","")</f>
        <v>//</v>
      </c>
      <c r="AC1754" s="113" t="str">
        <f t="shared" si="502"/>
        <v>PRINTERSTK</v>
      </c>
      <c r="AD1754" t="b">
        <f t="shared" si="500"/>
        <v>1</v>
      </c>
    </row>
    <row r="1755" spans="1:30">
      <c r="A1755" s="57">
        <f t="shared" si="512"/>
        <v>1755</v>
      </c>
      <c r="B1755" s="56">
        <f t="shared" si="513"/>
        <v>1717</v>
      </c>
      <c r="C1755" s="60" t="s">
        <v>4455</v>
      </c>
      <c r="D1755" s="71" t="s">
        <v>7</v>
      </c>
      <c r="E1755" s="66" t="s">
        <v>1553</v>
      </c>
      <c r="F1755" s="66" t="s">
        <v>1553</v>
      </c>
      <c r="G1755" s="72">
        <v>0</v>
      </c>
      <c r="H1755" s="72">
        <v>0</v>
      </c>
      <c r="I1755" s="66" t="s">
        <v>3</v>
      </c>
      <c r="J1755" s="66" t="s">
        <v>1597</v>
      </c>
      <c r="K1755" s="67" t="s">
        <v>4709</v>
      </c>
      <c r="L1755" s="68"/>
      <c r="M1755" s="64" t="s">
        <v>2325</v>
      </c>
      <c r="N1755" s="13"/>
      <c r="O1755"/>
      <c r="P1755" t="str">
        <f t="shared" si="501"/>
        <v/>
      </c>
      <c r="Q1755" t="str">
        <f>IF(ISNA(VLOOKUP(AC1755,#REF!,1)),"//","")</f>
        <v/>
      </c>
      <c r="R1755"/>
      <c r="S1755" s="43">
        <f t="shared" si="514"/>
        <v>547</v>
      </c>
      <c r="T1755" s="94" t="s">
        <v>2489</v>
      </c>
      <c r="U1755" s="72" t="s">
        <v>2489</v>
      </c>
      <c r="V1755" s="72" t="s">
        <v>2489</v>
      </c>
      <c r="W1755" s="44" t="str">
        <f t="shared" si="515"/>
        <v>STD_PRINTER "TAB"</v>
      </c>
      <c r="X1755" s="25" t="str">
        <f t="shared" si="516"/>
        <v>PRINTERTAB</v>
      </c>
      <c r="Y1755" s="1">
        <f t="shared" si="517"/>
        <v>1717</v>
      </c>
      <c r="Z1755" t="str">
        <f t="shared" si="518"/>
        <v>ITM_PRINTERTAB</v>
      </c>
      <c r="AA1755" s="177" t="str">
        <f>IF(ISNA(VLOOKUP(AC1755,Sheet2!J:J,1,0)),"//","")</f>
        <v>//</v>
      </c>
      <c r="AC1755" s="113" t="str">
        <f t="shared" si="502"/>
        <v>PRINTERTAB</v>
      </c>
      <c r="AD1755" t="b">
        <f t="shared" si="500"/>
        <v>1</v>
      </c>
    </row>
    <row r="1756" spans="1:30">
      <c r="A1756" s="57">
        <f t="shared" si="512"/>
        <v>1756</v>
      </c>
      <c r="B1756" s="56">
        <f t="shared" si="513"/>
        <v>1718</v>
      </c>
      <c r="C1756" s="60" t="s">
        <v>4455</v>
      </c>
      <c r="D1756" s="60" t="s">
        <v>7</v>
      </c>
      <c r="E1756" s="66" t="s">
        <v>480</v>
      </c>
      <c r="F1756" s="66" t="s">
        <v>480</v>
      </c>
      <c r="G1756" s="72">
        <v>0</v>
      </c>
      <c r="H1756" s="72">
        <v>0</v>
      </c>
      <c r="I1756" s="66" t="s">
        <v>3</v>
      </c>
      <c r="J1756" s="66" t="s">
        <v>1597</v>
      </c>
      <c r="K1756" s="67" t="s">
        <v>4709</v>
      </c>
      <c r="L1756" s="68"/>
      <c r="M1756" s="64" t="s">
        <v>2326</v>
      </c>
      <c r="N1756" s="13"/>
      <c r="O1756"/>
      <c r="P1756" t="str">
        <f t="shared" si="501"/>
        <v/>
      </c>
      <c r="Q1756" t="str">
        <f>IF(ISNA(VLOOKUP(AC1756,#REF!,1)),"//","")</f>
        <v/>
      </c>
      <c r="R1756"/>
      <c r="S1756" s="43">
        <f t="shared" si="514"/>
        <v>548</v>
      </c>
      <c r="T1756" s="94" t="s">
        <v>2489</v>
      </c>
      <c r="U1756" s="72" t="s">
        <v>2489</v>
      </c>
      <c r="V1756" s="72" t="s">
        <v>2489</v>
      </c>
      <c r="W1756" s="44" t="str">
        <f t="shared" si="515"/>
        <v>STD_PRINTER "USER"</v>
      </c>
      <c r="X1756" s="25" t="str">
        <f t="shared" si="516"/>
        <v>PRINTERUSER</v>
      </c>
      <c r="Y1756" s="1">
        <f t="shared" si="517"/>
        <v>1718</v>
      </c>
      <c r="Z1756" t="str">
        <f t="shared" si="518"/>
        <v>ITM_PRINTERUSER</v>
      </c>
      <c r="AA1756" s="177" t="str">
        <f>IF(ISNA(VLOOKUP(AC1756,Sheet2!J:J,1,0)),"//","")</f>
        <v>//</v>
      </c>
      <c r="AC1756" s="113" t="str">
        <f t="shared" si="502"/>
        <v>PRINTERUSER</v>
      </c>
      <c r="AD1756" t="b">
        <f t="shared" si="500"/>
        <v>1</v>
      </c>
    </row>
    <row r="1757" spans="1:30">
      <c r="A1757" s="57">
        <f t="shared" si="512"/>
        <v>1757</v>
      </c>
      <c r="B1757" s="56">
        <f t="shared" si="513"/>
        <v>1719</v>
      </c>
      <c r="C1757" s="60" t="s">
        <v>4455</v>
      </c>
      <c r="D1757" s="60" t="s">
        <v>7</v>
      </c>
      <c r="E1757" s="66" t="s">
        <v>1554</v>
      </c>
      <c r="F1757" s="66" t="s">
        <v>1554</v>
      </c>
      <c r="G1757" s="72">
        <v>0</v>
      </c>
      <c r="H1757" s="72">
        <v>0</v>
      </c>
      <c r="I1757" s="66" t="s">
        <v>3</v>
      </c>
      <c r="J1757" s="66" t="s">
        <v>1597</v>
      </c>
      <c r="K1757" s="67" t="s">
        <v>4709</v>
      </c>
      <c r="L1757" s="65"/>
      <c r="M1757" s="64" t="s">
        <v>2327</v>
      </c>
      <c r="N1757" s="13"/>
      <c r="O1757"/>
      <c r="P1757" t="str">
        <f t="shared" si="501"/>
        <v/>
      </c>
      <c r="Q1757" t="str">
        <f>IF(ISNA(VLOOKUP(AC1757,#REF!,1)),"//","")</f>
        <v/>
      </c>
      <c r="R1757"/>
      <c r="S1757" s="43">
        <f t="shared" si="514"/>
        <v>549</v>
      </c>
      <c r="T1757" s="94" t="s">
        <v>2489</v>
      </c>
      <c r="U1757" s="72" t="s">
        <v>2489</v>
      </c>
      <c r="V1757" s="72" t="s">
        <v>2489</v>
      </c>
      <c r="W1757" s="44" t="str">
        <f t="shared" si="515"/>
        <v>STD_PRINTER "WIDTH"</v>
      </c>
      <c r="X1757" s="25" t="str">
        <f t="shared" si="516"/>
        <v>PRINTERWIDTH</v>
      </c>
      <c r="Y1757" s="1">
        <f t="shared" si="517"/>
        <v>1719</v>
      </c>
      <c r="Z1757" t="str">
        <f t="shared" si="518"/>
        <v>ITM_PRINTERWIDTH</v>
      </c>
      <c r="AA1757" s="177" t="str">
        <f>IF(ISNA(VLOOKUP(AC1757,Sheet2!J:J,1,0)),"//","")</f>
        <v>//</v>
      </c>
      <c r="AC1757" s="113" t="str">
        <f t="shared" si="502"/>
        <v>PRINTERWIDTH</v>
      </c>
      <c r="AD1757" t="b">
        <f t="shared" si="500"/>
        <v>1</v>
      </c>
    </row>
    <row r="1758" spans="1:30">
      <c r="A1758" s="57">
        <f t="shared" si="512"/>
        <v>1758</v>
      </c>
      <c r="B1758" s="56">
        <f t="shared" si="513"/>
        <v>1720</v>
      </c>
      <c r="C1758" s="60" t="s">
        <v>4455</v>
      </c>
      <c r="D1758" s="60" t="s">
        <v>7</v>
      </c>
      <c r="E1758" s="66" t="s">
        <v>1555</v>
      </c>
      <c r="F1758" s="66" t="s">
        <v>1555</v>
      </c>
      <c r="G1758" s="72">
        <v>0</v>
      </c>
      <c r="H1758" s="72">
        <v>0</v>
      </c>
      <c r="I1758" s="66" t="s">
        <v>3</v>
      </c>
      <c r="J1758" s="66" t="s">
        <v>1597</v>
      </c>
      <c r="K1758" s="67" t="s">
        <v>4709</v>
      </c>
      <c r="L1758" s="68"/>
      <c r="M1758" s="64" t="s">
        <v>2328</v>
      </c>
      <c r="N1758" s="13"/>
      <c r="O1758"/>
      <c r="P1758" t="str">
        <f t="shared" si="501"/>
        <v/>
      </c>
      <c r="Q1758" t="str">
        <f>IF(ISNA(VLOOKUP(AC1758,#REF!,1)),"//","")</f>
        <v/>
      </c>
      <c r="R1758"/>
      <c r="S1758" s="43">
        <f t="shared" si="514"/>
        <v>550</v>
      </c>
      <c r="T1758" s="94" t="s">
        <v>2489</v>
      </c>
      <c r="U1758" s="72" t="s">
        <v>2489</v>
      </c>
      <c r="V1758" s="72" t="s">
        <v>2489</v>
      </c>
      <c r="W1758" s="44" t="str">
        <f t="shared" si="515"/>
        <v>STD_PRINTER STD_SIGMA</v>
      </c>
      <c r="X1758" s="25" t="str">
        <f t="shared" si="516"/>
        <v>PRINTERSUM</v>
      </c>
      <c r="Y1758" s="1">
        <f t="shared" si="517"/>
        <v>1720</v>
      </c>
      <c r="Z1758" t="str">
        <f t="shared" si="518"/>
        <v>ITM_PRINTERSIGMA</v>
      </c>
      <c r="AA1758" s="177" t="str">
        <f>IF(ISNA(VLOOKUP(AC1758,Sheet2!J:J,1,0)),"//","")</f>
        <v>//</v>
      </c>
      <c r="AC1758" s="113" t="str">
        <f t="shared" si="502"/>
        <v>PRINTERSUM</v>
      </c>
      <c r="AD1758" t="b">
        <f t="shared" si="500"/>
        <v>1</v>
      </c>
    </row>
    <row r="1759" spans="1:30">
      <c r="A1759" s="57">
        <f t="shared" si="512"/>
        <v>1759</v>
      </c>
      <c r="B1759" s="56">
        <f t="shared" si="513"/>
        <v>1721</v>
      </c>
      <c r="C1759" s="60" t="s">
        <v>4455</v>
      </c>
      <c r="D1759" s="60" t="s">
        <v>7</v>
      </c>
      <c r="E1759" s="66" t="s">
        <v>1556</v>
      </c>
      <c r="F1759" s="66" t="s">
        <v>1556</v>
      </c>
      <c r="G1759" s="72">
        <v>0</v>
      </c>
      <c r="H1759" s="72">
        <v>0</v>
      </c>
      <c r="I1759" s="66" t="s">
        <v>3</v>
      </c>
      <c r="J1759" s="66" t="s">
        <v>1597</v>
      </c>
      <c r="K1759" s="67" t="s">
        <v>4709</v>
      </c>
      <c r="L1759" s="68"/>
      <c r="M1759" s="64" t="s">
        <v>2329</v>
      </c>
      <c r="N1759" s="13"/>
      <c r="O1759"/>
      <c r="P1759" t="str">
        <f t="shared" si="501"/>
        <v/>
      </c>
      <c r="Q1759" t="str">
        <f>IF(ISNA(VLOOKUP(AC1759,#REF!,1)),"//","")</f>
        <v/>
      </c>
      <c r="R1759"/>
      <c r="S1759" s="43">
        <f t="shared" si="514"/>
        <v>551</v>
      </c>
      <c r="T1759" s="94"/>
      <c r="U1759" s="72"/>
      <c r="V1759" s="72"/>
      <c r="W1759" s="44" t="str">
        <f t="shared" si="515"/>
        <v>STD_PRINTER "#"</v>
      </c>
      <c r="X1759" s="25" t="str">
        <f t="shared" si="516"/>
        <v>PRINTER#</v>
      </c>
      <c r="Y1759" s="1">
        <f t="shared" si="517"/>
        <v>1721</v>
      </c>
      <c r="Z1759" t="str">
        <f t="shared" si="518"/>
        <v>ITM_PRINTERHASH</v>
      </c>
      <c r="AA1759" s="177" t="str">
        <f>IF(ISNA(VLOOKUP(AC1759,Sheet2!J:J,1,0)),"//","")</f>
        <v>//</v>
      </c>
      <c r="AC1759" s="113" t="str">
        <f t="shared" si="502"/>
        <v>PRINTER#</v>
      </c>
      <c r="AD1759" t="b">
        <f t="shared" si="500"/>
        <v>1</v>
      </c>
    </row>
    <row r="1760" spans="1:30">
      <c r="A1760" s="57" t="str">
        <f t="shared" si="512"/>
        <v/>
      </c>
      <c r="B1760" s="56">
        <f t="shared" si="513"/>
        <v>1721.01</v>
      </c>
      <c r="C1760" s="60" t="s">
        <v>2489</v>
      </c>
      <c r="D1760" s="60"/>
      <c r="E1760" s="66"/>
      <c r="F1760" s="66"/>
      <c r="G1760" s="72"/>
      <c r="H1760" s="72"/>
      <c r="I1760" s="66"/>
      <c r="J1760" s="66" t="s">
        <v>1597</v>
      </c>
      <c r="K1760" s="67"/>
      <c r="L1760" s="68"/>
      <c r="M1760" s="64" t="s">
        <v>2489</v>
      </c>
      <c r="N1760" s="13"/>
      <c r="O1760"/>
      <c r="P1760" t="str">
        <f t="shared" si="501"/>
        <v/>
      </c>
      <c r="Q1760" t="str">
        <f>IF(ISNA(VLOOKUP(AC1760,#REF!,1)),"//","")</f>
        <v/>
      </c>
      <c r="R1760"/>
      <c r="S1760" s="43">
        <f t="shared" si="514"/>
        <v>551</v>
      </c>
      <c r="T1760" s="94"/>
      <c r="U1760" s="72"/>
      <c r="V1760" s="72"/>
      <c r="W1760" s="44" t="str">
        <f t="shared" si="515"/>
        <v/>
      </c>
      <c r="X1760" s="25" t="str">
        <f t="shared" si="516"/>
        <v/>
      </c>
      <c r="Y1760" s="1">
        <f t="shared" si="517"/>
        <v>1721.01</v>
      </c>
      <c r="Z1760" t="str">
        <f t="shared" si="518"/>
        <v/>
      </c>
      <c r="AA1760" s="177" t="str">
        <f>IF(ISNA(VLOOKUP(AC1760,Sheet2!J:J,1,0)),"//","")</f>
        <v/>
      </c>
      <c r="AC1760" s="113" t="str">
        <f t="shared" si="502"/>
        <v/>
      </c>
      <c r="AD1760" t="b">
        <f t="shared" si="500"/>
        <v>1</v>
      </c>
    </row>
    <row r="1761" spans="1:30">
      <c r="A1761" s="57">
        <f t="shared" si="512"/>
        <v>1761</v>
      </c>
      <c r="B1761" s="56">
        <f t="shared" si="513"/>
        <v>1722</v>
      </c>
      <c r="C1761" s="60" t="s">
        <v>4460</v>
      </c>
      <c r="D1761" s="60" t="s">
        <v>7</v>
      </c>
      <c r="E1761" s="66" t="s">
        <v>1562</v>
      </c>
      <c r="F1761" s="66" t="s">
        <v>1562</v>
      </c>
      <c r="G1761" s="72">
        <v>0</v>
      </c>
      <c r="H1761" s="72">
        <v>0</v>
      </c>
      <c r="I1761" s="66" t="s">
        <v>3</v>
      </c>
      <c r="J1761" s="66" t="s">
        <v>1597</v>
      </c>
      <c r="K1761" s="67" t="s">
        <v>4544</v>
      </c>
      <c r="L1761" s="68" t="s">
        <v>3665</v>
      </c>
      <c r="M1761" s="64" t="s">
        <v>2352</v>
      </c>
      <c r="N1761" s="13"/>
      <c r="O1761"/>
      <c r="P1761"/>
      <c r="Q1761" t="str">
        <f>IF(ISNA(VLOOKUP(AC1761,#REF!,1)),"//","")</f>
        <v/>
      </c>
      <c r="R1761"/>
      <c r="S1761" s="43">
        <f t="shared" si="514"/>
        <v>552</v>
      </c>
      <c r="T1761" s="94"/>
      <c r="U1761" s="72"/>
      <c r="V1761" s="72"/>
      <c r="W1761" s="44" t="str">
        <f t="shared" si="515"/>
        <v>"FBR"</v>
      </c>
      <c r="X1761" s="25" t="str">
        <f t="shared" si="516"/>
        <v>FBR</v>
      </c>
      <c r="Y1761" s="1">
        <f t="shared" si="517"/>
        <v>1722</v>
      </c>
      <c r="Z1761" t="str">
        <f t="shared" si="518"/>
        <v>ITM_FBR</v>
      </c>
      <c r="AA1761" s="177" t="str">
        <f>IF(ISNA(VLOOKUP(AC1761,Sheet2!J:J,1,0)),"//","")</f>
        <v>//</v>
      </c>
      <c r="AC1761" s="113" t="str">
        <f t="shared" si="502"/>
        <v>FBR</v>
      </c>
      <c r="AD1761" t="b">
        <f t="shared" si="500"/>
        <v>1</v>
      </c>
    </row>
    <row r="1762" spans="1:30">
      <c r="A1762" s="57" t="str">
        <f t="shared" si="512"/>
        <v/>
      </c>
      <c r="B1762" s="56">
        <f t="shared" si="513"/>
        <v>1722.01</v>
      </c>
      <c r="C1762" s="60" t="s">
        <v>2489</v>
      </c>
      <c r="D1762" s="60"/>
      <c r="E1762" s="66"/>
      <c r="F1762" s="66"/>
      <c r="G1762" s="75"/>
      <c r="H1762" s="75"/>
      <c r="I1762" s="66"/>
      <c r="J1762" s="66" t="s">
        <v>1597</v>
      </c>
      <c r="K1762" s="67"/>
      <c r="L1762" s="60"/>
      <c r="M1762" s="64" t="s">
        <v>2489</v>
      </c>
      <c r="N1762" s="13"/>
      <c r="O1762"/>
      <c r="P1762" t="str">
        <f t="shared" si="501"/>
        <v/>
      </c>
      <c r="Q1762" t="str">
        <f>IF(ISNA(VLOOKUP(AC1762,#REF!,1)),"//","")</f>
        <v/>
      </c>
      <c r="R1762"/>
      <c r="S1762" s="43">
        <f t="shared" si="514"/>
        <v>552</v>
      </c>
      <c r="T1762" s="94"/>
      <c r="U1762" s="72"/>
      <c r="V1762" s="72"/>
      <c r="W1762" s="44" t="str">
        <f t="shared" si="515"/>
        <v/>
      </c>
      <c r="X1762" s="25" t="str">
        <f t="shared" si="516"/>
        <v/>
      </c>
      <c r="Y1762" s="1">
        <f t="shared" si="517"/>
        <v>1722.01</v>
      </c>
      <c r="Z1762" t="str">
        <f t="shared" si="518"/>
        <v/>
      </c>
      <c r="AA1762" s="177" t="str">
        <f>IF(ISNA(VLOOKUP(AC1762,Sheet2!J:J,1,0)),"//","")</f>
        <v/>
      </c>
      <c r="AC1762" s="113" t="str">
        <f t="shared" si="502"/>
        <v/>
      </c>
      <c r="AD1762" t="b">
        <f t="shared" si="500"/>
        <v>1</v>
      </c>
    </row>
    <row r="1763" spans="1:30">
      <c r="A1763" s="57">
        <f t="shared" si="512"/>
        <v>1763</v>
      </c>
      <c r="B1763" s="56">
        <f t="shared" si="513"/>
        <v>1723</v>
      </c>
      <c r="C1763" s="60" t="s">
        <v>4380</v>
      </c>
      <c r="D1763" s="60" t="s">
        <v>7</v>
      </c>
      <c r="E1763" s="66" t="s">
        <v>2645</v>
      </c>
      <c r="F1763" s="66" t="s">
        <v>930</v>
      </c>
      <c r="G1763" s="75">
        <v>0</v>
      </c>
      <c r="H1763" s="75">
        <v>0</v>
      </c>
      <c r="I1763" s="66" t="s">
        <v>3</v>
      </c>
      <c r="J1763" s="66" t="s">
        <v>1597</v>
      </c>
      <c r="K1763" s="67" t="s">
        <v>4544</v>
      </c>
      <c r="L1763" s="60"/>
      <c r="M1763" s="64" t="s">
        <v>3968</v>
      </c>
      <c r="N1763" s="13"/>
      <c r="O1763"/>
      <c r="P1763"/>
      <c r="Q1763" t="str">
        <f>IF(ISNA(VLOOKUP(AC1763,#REF!,1)),"//","")</f>
        <v/>
      </c>
      <c r="R1763"/>
      <c r="S1763" s="43">
        <f t="shared" si="514"/>
        <v>553</v>
      </c>
      <c r="T1763" s="94"/>
      <c r="U1763" s="72"/>
      <c r="V1763" s="72"/>
      <c r="W1763" s="44" t="str">
        <f t="shared" si="515"/>
        <v>"UNDO"</v>
      </c>
      <c r="X1763" s="25" t="str">
        <f t="shared" si="516"/>
        <v>UNDO</v>
      </c>
      <c r="Y1763" s="1">
        <f t="shared" si="517"/>
        <v>1723</v>
      </c>
      <c r="Z1763" t="str">
        <f t="shared" si="518"/>
        <v>ITM_UNDO</v>
      </c>
      <c r="AA1763" s="177" t="str">
        <f>IF(ISNA(VLOOKUP(AC1763,Sheet2!J:J,1,0)),"//","")</f>
        <v>//</v>
      </c>
      <c r="AC1763" s="113" t="str">
        <f t="shared" si="502"/>
        <v>UNDO</v>
      </c>
      <c r="AD1763" t="b">
        <f t="shared" si="500"/>
        <v>1</v>
      </c>
    </row>
    <row r="1764" spans="1:30">
      <c r="A1764" s="57">
        <f t="shared" si="512"/>
        <v>1764</v>
      </c>
      <c r="B1764" s="56">
        <f t="shared" si="513"/>
        <v>1724</v>
      </c>
      <c r="C1764" s="63" t="s">
        <v>4381</v>
      </c>
      <c r="D1764" s="60" t="s">
        <v>3268</v>
      </c>
      <c r="E1764" s="66" t="s">
        <v>1012</v>
      </c>
      <c r="F1764" s="66" t="s">
        <v>1012</v>
      </c>
      <c r="G1764" s="75">
        <v>0</v>
      </c>
      <c r="H1764" s="75">
        <v>0</v>
      </c>
      <c r="I1764" s="66" t="s">
        <v>1</v>
      </c>
      <c r="J1764" s="66" t="s">
        <v>1597</v>
      </c>
      <c r="K1764" s="67" t="s">
        <v>4710</v>
      </c>
      <c r="L1764" s="68" t="s">
        <v>1013</v>
      </c>
      <c r="M1764" s="64" t="s">
        <v>1198</v>
      </c>
      <c r="N1764" s="13"/>
      <c r="O1764"/>
      <c r="P1764" t="str">
        <f t="shared" si="501"/>
        <v/>
      </c>
      <c r="Q1764" t="str">
        <f>IF(ISNA(VLOOKUP(AC1764,#REF!,1)),"//","")</f>
        <v/>
      </c>
      <c r="R1764"/>
      <c r="S1764" s="43">
        <f t="shared" si="514"/>
        <v>553</v>
      </c>
      <c r="T1764" s="94"/>
      <c r="U1764" s="72"/>
      <c r="V1764" s="72"/>
      <c r="W1764" s="44" t="str">
        <f t="shared" si="515"/>
        <v/>
      </c>
      <c r="X1764" s="25" t="str">
        <f t="shared" si="516"/>
        <v/>
      </c>
      <c r="Y1764" s="1">
        <f t="shared" si="517"/>
        <v>1724</v>
      </c>
      <c r="Z1764" t="str">
        <f t="shared" si="518"/>
        <v>ITM_PR</v>
      </c>
      <c r="AA1764" s="177" t="str">
        <f>IF(ISNA(VLOOKUP(AC1764,Sheet2!J:J,1,0)),"//","")</f>
        <v/>
      </c>
      <c r="AC1764" s="113" t="str">
        <f t="shared" si="502"/>
        <v/>
      </c>
      <c r="AD1764" t="b">
        <f t="shared" si="500"/>
        <v>1</v>
      </c>
    </row>
    <row r="1765" spans="1:30">
      <c r="A1765" s="57">
        <f t="shared" si="512"/>
        <v>1765</v>
      </c>
      <c r="B1765" s="56">
        <f t="shared" si="513"/>
        <v>1725</v>
      </c>
      <c r="C1765" s="60" t="s">
        <v>4455</v>
      </c>
      <c r="D1765" s="85" t="s">
        <v>7</v>
      </c>
      <c r="E1765" s="66" t="s">
        <v>348</v>
      </c>
      <c r="F1765" s="66" t="s">
        <v>348</v>
      </c>
      <c r="G1765" s="75">
        <v>0</v>
      </c>
      <c r="H1765" s="75">
        <v>0</v>
      </c>
      <c r="I1765" s="66" t="s">
        <v>1</v>
      </c>
      <c r="J1765" s="66" t="s">
        <v>1597</v>
      </c>
      <c r="K1765" s="67" t="s">
        <v>4544</v>
      </c>
      <c r="L1765" s="60"/>
      <c r="M1765" s="64" t="s">
        <v>2369</v>
      </c>
      <c r="N1765" s="13"/>
      <c r="O1765"/>
      <c r="P1765" t="str">
        <f t="shared" si="501"/>
        <v/>
      </c>
      <c r="Q1765" t="str">
        <f>IF(ISNA(VLOOKUP(AC1765,#REF!,1)),"//","")</f>
        <v/>
      </c>
      <c r="R1765"/>
      <c r="S1765" s="43">
        <f t="shared" si="514"/>
        <v>553</v>
      </c>
      <c r="T1765" s="94"/>
      <c r="U1765" s="72"/>
      <c r="V1765" s="72"/>
      <c r="W1765" s="44" t="str">
        <f t="shared" si="515"/>
        <v/>
      </c>
      <c r="X1765" s="25" t="str">
        <f t="shared" si="516"/>
        <v/>
      </c>
      <c r="Y1765" s="1">
        <f t="shared" si="517"/>
        <v>1725</v>
      </c>
      <c r="Z1765" t="str">
        <f t="shared" si="518"/>
        <v>ITM_RS</v>
      </c>
      <c r="AA1765" s="177" t="str">
        <f>IF(ISNA(VLOOKUP(AC1765,Sheet2!J:J,1,0)),"//","")</f>
        <v/>
      </c>
      <c r="AC1765" s="113" t="str">
        <f t="shared" si="502"/>
        <v/>
      </c>
      <c r="AD1765" t="b">
        <f t="shared" si="500"/>
        <v>1</v>
      </c>
    </row>
    <row r="1766" spans="1:30" s="17" customFormat="1">
      <c r="A1766" s="113">
        <f t="shared" si="512"/>
        <v>1766</v>
      </c>
      <c r="B1766" s="114">
        <f t="shared" si="513"/>
        <v>1726</v>
      </c>
      <c r="C1766" s="115" t="s">
        <v>4455</v>
      </c>
      <c r="D1766" s="115" t="s">
        <v>7</v>
      </c>
      <c r="E1766" s="149" t="str">
        <f t="shared" ref="E1766:E1768" si="519">CHAR(34)&amp;IF(B1766&lt;10,"000",IF(B1766&lt;100,"00",IF(B1766&lt;1000,"0","")))&amp;$B1766&amp;CHAR(34)</f>
        <v>"1726"</v>
      </c>
      <c r="F1766" s="116" t="str">
        <f t="shared" ref="F1766:F1768" si="520">E1766</f>
        <v>"1726"</v>
      </c>
      <c r="G1766" s="124">
        <v>0</v>
      </c>
      <c r="H1766" s="124">
        <v>0</v>
      </c>
      <c r="I1766" s="117" t="s">
        <v>28</v>
      </c>
      <c r="J1766" s="66" t="s">
        <v>1597</v>
      </c>
      <c r="K1766" s="118" t="s">
        <v>4544</v>
      </c>
      <c r="M1766" s="150" t="str">
        <f t="shared" ref="M1766:M1768" si="521">"ITM_"&amp;IF(B1766&lt;10,"000",IF(B1766&lt;100,"00",IF(B1766&lt;1000,"0","")))&amp;$B1766</f>
        <v>ITM_1726</v>
      </c>
      <c r="N1766" s="16"/>
      <c r="P1766" s="17" t="str">
        <f t="shared" si="501"/>
        <v/>
      </c>
      <c r="Q1766" s="17" t="str">
        <f>IF(ISNA(VLOOKUP(AC1766,#REF!,1)),"//","")</f>
        <v/>
      </c>
      <c r="S1766" s="119">
        <f t="shared" si="514"/>
        <v>553</v>
      </c>
      <c r="T1766" s="113" t="s">
        <v>2489</v>
      </c>
      <c r="U1766" s="120" t="s">
        <v>2489</v>
      </c>
      <c r="V1766" s="120" t="s">
        <v>2489</v>
      </c>
      <c r="W1766" s="121" t="str">
        <f t="shared" si="515"/>
        <v/>
      </c>
      <c r="X1766" s="122" t="str">
        <f t="shared" si="516"/>
        <v/>
      </c>
      <c r="Y1766" s="123">
        <f t="shared" si="517"/>
        <v>1726</v>
      </c>
      <c r="Z1766" s="17" t="str">
        <f t="shared" si="518"/>
        <v>ITM_1726</v>
      </c>
      <c r="AA1766" s="177" t="str">
        <f>IF(ISNA(VLOOKUP(AC1766,Sheet2!J:J,1,0)),"//","")</f>
        <v/>
      </c>
      <c r="AC1766" s="113" t="str">
        <f t="shared" si="502"/>
        <v/>
      </c>
      <c r="AD1766" t="b">
        <f t="shared" si="500"/>
        <v>1</v>
      </c>
    </row>
    <row r="1767" spans="1:30" s="17" customFormat="1">
      <c r="A1767" s="113">
        <f t="shared" si="512"/>
        <v>1767</v>
      </c>
      <c r="B1767" s="114">
        <f t="shared" si="513"/>
        <v>1727</v>
      </c>
      <c r="C1767" s="115" t="s">
        <v>4455</v>
      </c>
      <c r="D1767" s="115" t="s">
        <v>7</v>
      </c>
      <c r="E1767" s="149" t="str">
        <f t="shared" si="519"/>
        <v>"1727"</v>
      </c>
      <c r="F1767" s="116" t="str">
        <f t="shared" si="520"/>
        <v>"1727"</v>
      </c>
      <c r="G1767" s="124">
        <v>0</v>
      </c>
      <c r="H1767" s="124">
        <v>0</v>
      </c>
      <c r="I1767" s="117" t="s">
        <v>28</v>
      </c>
      <c r="J1767" s="66" t="s">
        <v>1597</v>
      </c>
      <c r="K1767" s="118" t="s">
        <v>4544</v>
      </c>
      <c r="M1767" s="150" t="str">
        <f t="shared" si="521"/>
        <v>ITM_1727</v>
      </c>
      <c r="N1767" s="16"/>
      <c r="P1767" s="17" t="str">
        <f t="shared" si="501"/>
        <v/>
      </c>
      <c r="Q1767" s="17" t="str">
        <f>IF(ISNA(VLOOKUP(AC1767,#REF!,1)),"//","")</f>
        <v/>
      </c>
      <c r="S1767" s="119">
        <f t="shared" si="514"/>
        <v>553</v>
      </c>
      <c r="T1767" s="113" t="s">
        <v>2489</v>
      </c>
      <c r="U1767" s="120" t="s">
        <v>2489</v>
      </c>
      <c r="V1767" s="120" t="s">
        <v>2489</v>
      </c>
      <c r="W1767" s="121" t="str">
        <f t="shared" si="515"/>
        <v/>
      </c>
      <c r="X1767" s="122" t="str">
        <f t="shared" si="516"/>
        <v/>
      </c>
      <c r="Y1767" s="123">
        <f t="shared" si="517"/>
        <v>1727</v>
      </c>
      <c r="Z1767" s="17" t="str">
        <f t="shared" si="518"/>
        <v>ITM_1727</v>
      </c>
      <c r="AA1767" s="177" t="str">
        <f>IF(ISNA(VLOOKUP(AC1767,Sheet2!J:J,1,0)),"//","")</f>
        <v/>
      </c>
      <c r="AC1767" s="113" t="str">
        <f t="shared" si="502"/>
        <v/>
      </c>
      <c r="AD1767" t="b">
        <f t="shared" si="500"/>
        <v>1</v>
      </c>
    </row>
    <row r="1768" spans="1:30" s="17" customFormat="1">
      <c r="A1768" s="113">
        <f t="shared" si="512"/>
        <v>1768</v>
      </c>
      <c r="B1768" s="114">
        <f t="shared" si="513"/>
        <v>1728</v>
      </c>
      <c r="C1768" s="115" t="s">
        <v>4455</v>
      </c>
      <c r="D1768" s="115" t="s">
        <v>7</v>
      </c>
      <c r="E1768" s="149" t="str">
        <f t="shared" si="519"/>
        <v>"1728"</v>
      </c>
      <c r="F1768" s="116" t="str">
        <f t="shared" si="520"/>
        <v>"1728"</v>
      </c>
      <c r="G1768" s="124">
        <v>0</v>
      </c>
      <c r="H1768" s="124">
        <v>0</v>
      </c>
      <c r="I1768" s="117" t="s">
        <v>28</v>
      </c>
      <c r="J1768" s="66" t="s">
        <v>1597</v>
      </c>
      <c r="K1768" s="118" t="s">
        <v>4544</v>
      </c>
      <c r="M1768" s="150" t="str">
        <f t="shared" si="521"/>
        <v>ITM_1728</v>
      </c>
      <c r="N1768" s="16"/>
      <c r="P1768" s="17" t="str">
        <f t="shared" si="501"/>
        <v/>
      </c>
      <c r="Q1768" s="17" t="str">
        <f>IF(ISNA(VLOOKUP(AC1768,#REF!,1)),"//","")</f>
        <v/>
      </c>
      <c r="S1768" s="119">
        <f t="shared" si="514"/>
        <v>553</v>
      </c>
      <c r="T1768" s="113" t="s">
        <v>2489</v>
      </c>
      <c r="U1768" s="120" t="s">
        <v>2489</v>
      </c>
      <c r="V1768" s="120" t="s">
        <v>2489</v>
      </c>
      <c r="W1768" s="121" t="str">
        <f t="shared" si="515"/>
        <v/>
      </c>
      <c r="X1768" s="122" t="str">
        <f t="shared" si="516"/>
        <v/>
      </c>
      <c r="Y1768" s="123">
        <f t="shared" si="517"/>
        <v>1728</v>
      </c>
      <c r="Z1768" s="17" t="str">
        <f t="shared" si="518"/>
        <v>ITM_1728</v>
      </c>
      <c r="AA1768" s="177" t="str">
        <f>IF(ISNA(VLOOKUP(AC1768,Sheet2!J:J,1,0)),"//","")</f>
        <v/>
      </c>
      <c r="AC1768" s="113" t="str">
        <f t="shared" si="502"/>
        <v/>
      </c>
      <c r="AD1768" t="b">
        <f t="shared" si="500"/>
        <v>1</v>
      </c>
    </row>
    <row r="1769" spans="1:30">
      <c r="A1769" s="57">
        <f t="shared" si="512"/>
        <v>1769</v>
      </c>
      <c r="B1769" s="56">
        <f t="shared" si="513"/>
        <v>1729</v>
      </c>
      <c r="C1769" s="60" t="s">
        <v>4170</v>
      </c>
      <c r="D1769" s="60" t="s">
        <v>2659</v>
      </c>
      <c r="E1769" s="66" t="s">
        <v>1017</v>
      </c>
      <c r="F1769" s="66" t="s">
        <v>1017</v>
      </c>
      <c r="G1769" s="75">
        <v>0</v>
      </c>
      <c r="H1769" s="75">
        <v>0</v>
      </c>
      <c r="I1769" s="66" t="s">
        <v>1</v>
      </c>
      <c r="J1769" s="66" t="s">
        <v>1597</v>
      </c>
      <c r="K1769" s="67" t="s">
        <v>4544</v>
      </c>
      <c r="L1769" s="68"/>
      <c r="M1769" s="64" t="s">
        <v>3674</v>
      </c>
      <c r="N1769" s="13"/>
      <c r="O1769"/>
      <c r="P1769" t="str">
        <f t="shared" si="501"/>
        <v/>
      </c>
      <c r="Q1769" t="str">
        <f>IF(ISNA(VLOOKUP(AC1769,#REF!,1)),"//","")</f>
        <v/>
      </c>
      <c r="R1769"/>
      <c r="S1769" s="43">
        <f t="shared" si="514"/>
        <v>553</v>
      </c>
      <c r="T1769" s="94"/>
      <c r="U1769" s="72"/>
      <c r="V1769" s="72"/>
      <c r="W1769" s="44" t="str">
        <f t="shared" si="515"/>
        <v/>
      </c>
      <c r="X1769" s="25" t="str">
        <f t="shared" si="516"/>
        <v/>
      </c>
      <c r="Y1769" s="1">
        <f t="shared" si="517"/>
        <v>1729</v>
      </c>
      <c r="Z1769" t="str">
        <f t="shared" si="518"/>
        <v>ITM_USERMODE</v>
      </c>
      <c r="AA1769" s="177" t="str">
        <f>IF(ISNA(VLOOKUP(AC1769,Sheet2!J:J,1,0)),"//","")</f>
        <v/>
      </c>
      <c r="AC1769" s="113" t="str">
        <f t="shared" si="502"/>
        <v/>
      </c>
      <c r="AD1769" t="b">
        <f t="shared" si="500"/>
        <v>1</v>
      </c>
    </row>
    <row r="1770" spans="1:30">
      <c r="A1770" s="57">
        <f t="shared" si="512"/>
        <v>1770</v>
      </c>
      <c r="B1770" s="56">
        <f t="shared" si="513"/>
        <v>1730</v>
      </c>
      <c r="C1770" s="60" t="s">
        <v>4382</v>
      </c>
      <c r="D1770" s="60" t="s">
        <v>7</v>
      </c>
      <c r="E1770" s="66" t="s">
        <v>1018</v>
      </c>
      <c r="F1770" s="66" t="s">
        <v>1018</v>
      </c>
      <c r="G1770" s="75">
        <v>0</v>
      </c>
      <c r="H1770" s="75">
        <v>0</v>
      </c>
      <c r="I1770" s="66" t="s">
        <v>1</v>
      </c>
      <c r="J1770" s="66" t="s">
        <v>1597</v>
      </c>
      <c r="K1770" s="67" t="s">
        <v>4544</v>
      </c>
      <c r="L1770" s="68"/>
      <c r="M1770" s="64" t="s">
        <v>3675</v>
      </c>
      <c r="N1770" s="13"/>
      <c r="O1770"/>
      <c r="P1770" t="str">
        <f t="shared" si="501"/>
        <v/>
      </c>
      <c r="Q1770" t="str">
        <f>IF(ISNA(VLOOKUP(AC1770,#REF!,1)),"//","")</f>
        <v/>
      </c>
      <c r="R1770"/>
      <c r="S1770" s="43">
        <f t="shared" si="514"/>
        <v>553</v>
      </c>
      <c r="T1770" s="94"/>
      <c r="U1770" s="72"/>
      <c r="V1770" s="72"/>
      <c r="W1770" s="44" t="str">
        <f t="shared" si="515"/>
        <v/>
      </c>
      <c r="X1770" s="25" t="str">
        <f t="shared" si="516"/>
        <v/>
      </c>
      <c r="Y1770" s="1">
        <f t="shared" si="517"/>
        <v>1730</v>
      </c>
      <c r="Z1770" t="str">
        <f t="shared" si="518"/>
        <v>ITM_CC</v>
      </c>
      <c r="AA1770" s="177" t="str">
        <f>IF(ISNA(VLOOKUP(AC1770,Sheet2!J:J,1,0)),"//","")</f>
        <v/>
      </c>
      <c r="AC1770" s="113" t="str">
        <f t="shared" si="502"/>
        <v/>
      </c>
      <c r="AD1770" t="b">
        <f t="shared" ref="AD1770:AD1833" si="522">X1770=AC1770</f>
        <v>1</v>
      </c>
    </row>
    <row r="1771" spans="1:30">
      <c r="A1771" s="57">
        <f t="shared" si="512"/>
        <v>1771</v>
      </c>
      <c r="B1771" s="56">
        <f t="shared" si="513"/>
        <v>1731</v>
      </c>
      <c r="C1771" s="63" t="s">
        <v>4455</v>
      </c>
      <c r="D1771" s="60" t="s">
        <v>7</v>
      </c>
      <c r="E1771" s="66" t="s">
        <v>539</v>
      </c>
      <c r="F1771" s="66" t="s">
        <v>519</v>
      </c>
      <c r="G1771" s="75">
        <v>0</v>
      </c>
      <c r="H1771" s="75">
        <v>0</v>
      </c>
      <c r="I1771" s="66" t="s">
        <v>1</v>
      </c>
      <c r="J1771" s="66" t="s">
        <v>1597</v>
      </c>
      <c r="K1771" s="67" t="s">
        <v>4544</v>
      </c>
      <c r="L1771" s="60"/>
      <c r="M1771" s="64" t="s">
        <v>3969</v>
      </c>
      <c r="N1771" s="13"/>
      <c r="O1771"/>
      <c r="P1771" t="str">
        <f t="shared" si="501"/>
        <v>NOT EQUAL</v>
      </c>
      <c r="Q1771" t="str">
        <f>IF(ISNA(VLOOKUP(AC1771,#REF!,1)),"//","")</f>
        <v/>
      </c>
      <c r="R1771"/>
      <c r="S1771" s="43">
        <f t="shared" si="514"/>
        <v>553</v>
      </c>
      <c r="T1771" s="94"/>
      <c r="U1771" s="72"/>
      <c r="V1771" s="72"/>
      <c r="W1771" s="44" t="str">
        <f t="shared" si="515"/>
        <v/>
      </c>
      <c r="X1771" s="25" t="str">
        <f t="shared" si="516"/>
        <v/>
      </c>
      <c r="Y1771" s="1">
        <f t="shared" si="517"/>
        <v>1731</v>
      </c>
      <c r="Z1771" t="str">
        <f t="shared" si="518"/>
        <v>ITM_SHIFTf</v>
      </c>
      <c r="AA1771" s="177" t="str">
        <f>IF(ISNA(VLOOKUP(AC1771,Sheet2!J:J,1,0)),"//","")</f>
        <v/>
      </c>
      <c r="AC1771" s="113" t="str">
        <f t="shared" si="502"/>
        <v/>
      </c>
      <c r="AD1771" t="b">
        <f t="shared" si="522"/>
        <v>1</v>
      </c>
    </row>
    <row r="1772" spans="1:30">
      <c r="A1772" s="57">
        <f t="shared" si="512"/>
        <v>1772</v>
      </c>
      <c r="B1772" s="56">
        <f t="shared" si="513"/>
        <v>1732</v>
      </c>
      <c r="C1772" s="60" t="s">
        <v>4455</v>
      </c>
      <c r="D1772" s="60" t="s">
        <v>7</v>
      </c>
      <c r="E1772" s="66" t="s">
        <v>539</v>
      </c>
      <c r="F1772" s="66" t="s">
        <v>520</v>
      </c>
      <c r="G1772" s="75">
        <v>0</v>
      </c>
      <c r="H1772" s="75">
        <v>0</v>
      </c>
      <c r="I1772" s="66" t="s">
        <v>1</v>
      </c>
      <c r="J1772" s="66" t="s">
        <v>1597</v>
      </c>
      <c r="K1772" s="67" t="s">
        <v>4544</v>
      </c>
      <c r="L1772" s="68"/>
      <c r="M1772" s="64" t="s">
        <v>3970</v>
      </c>
      <c r="N1772" s="13"/>
      <c r="O1772"/>
      <c r="P1772" t="str">
        <f t="shared" si="501"/>
        <v>NOT EQUAL</v>
      </c>
      <c r="Q1772" t="str">
        <f>IF(ISNA(VLOOKUP(AC1772,#REF!,1)),"//","")</f>
        <v/>
      </c>
      <c r="R1772"/>
      <c r="S1772" s="43">
        <f t="shared" si="514"/>
        <v>553</v>
      </c>
      <c r="T1772" s="94"/>
      <c r="U1772" s="72"/>
      <c r="V1772" s="72"/>
      <c r="W1772" s="44" t="str">
        <f t="shared" si="515"/>
        <v/>
      </c>
      <c r="X1772" s="25" t="str">
        <f t="shared" si="516"/>
        <v/>
      </c>
      <c r="Y1772" s="1">
        <f t="shared" si="517"/>
        <v>1732</v>
      </c>
      <c r="Z1772" t="str">
        <f t="shared" si="518"/>
        <v>ITM_SHIFTg</v>
      </c>
      <c r="AA1772" s="177" t="str">
        <f>IF(ISNA(VLOOKUP(AC1772,Sheet2!J:J,1,0)),"//","")</f>
        <v/>
      </c>
      <c r="AC1772" s="113" t="str">
        <f t="shared" si="502"/>
        <v/>
      </c>
      <c r="AD1772" t="b">
        <f t="shared" si="522"/>
        <v>1</v>
      </c>
    </row>
    <row r="1773" spans="1:30">
      <c r="A1773" s="57">
        <f t="shared" si="512"/>
        <v>1773</v>
      </c>
      <c r="B1773" s="56">
        <f t="shared" si="513"/>
        <v>1733</v>
      </c>
      <c r="C1773" s="60" t="s">
        <v>4383</v>
      </c>
      <c r="D1773" s="60" t="s">
        <v>7</v>
      </c>
      <c r="E1773" s="66" t="s">
        <v>2640</v>
      </c>
      <c r="F1773" s="66" t="s">
        <v>921</v>
      </c>
      <c r="G1773" s="75">
        <v>0</v>
      </c>
      <c r="H1773" s="75">
        <v>0</v>
      </c>
      <c r="I1773" s="66" t="s">
        <v>1</v>
      </c>
      <c r="J1773" s="66" t="s">
        <v>1597</v>
      </c>
      <c r="K1773" s="67" t="s">
        <v>4544</v>
      </c>
      <c r="L1773" s="68"/>
      <c r="M1773" s="64" t="s">
        <v>3971</v>
      </c>
      <c r="N1773" s="13"/>
      <c r="O1773"/>
      <c r="P1773" t="str">
        <f t="shared" si="501"/>
        <v>NOT EQUAL</v>
      </c>
      <c r="Q1773" t="str">
        <f>IF(ISNA(VLOOKUP(AC1773,#REF!,1)),"//","")</f>
        <v/>
      </c>
      <c r="R1773"/>
      <c r="S1773" s="43">
        <f t="shared" si="514"/>
        <v>553</v>
      </c>
      <c r="T1773" s="94"/>
      <c r="U1773" s="72"/>
      <c r="V1773" s="72"/>
      <c r="W1773" s="44" t="str">
        <f t="shared" si="515"/>
        <v/>
      </c>
      <c r="X1773" s="25" t="str">
        <f t="shared" si="516"/>
        <v/>
      </c>
      <c r="Y1773" s="1">
        <f t="shared" si="517"/>
        <v>1733</v>
      </c>
      <c r="Z1773" t="str">
        <f t="shared" si="518"/>
        <v>ITM_UP1</v>
      </c>
      <c r="AA1773" s="177" t="str">
        <f>IF(ISNA(VLOOKUP(AC1773,Sheet2!J:J,1,0)),"//","")</f>
        <v/>
      </c>
      <c r="AC1773" s="113" t="str">
        <f t="shared" si="502"/>
        <v/>
      </c>
      <c r="AD1773" t="b">
        <f t="shared" si="522"/>
        <v>1</v>
      </c>
    </row>
    <row r="1774" spans="1:30">
      <c r="A1774" s="57">
        <f t="shared" si="512"/>
        <v>1774</v>
      </c>
      <c r="B1774" s="56">
        <f t="shared" si="513"/>
        <v>1734</v>
      </c>
      <c r="C1774" s="60" t="s">
        <v>4455</v>
      </c>
      <c r="D1774" s="60" t="s">
        <v>7</v>
      </c>
      <c r="E1774" s="66" t="s">
        <v>2648</v>
      </c>
      <c r="F1774" s="66" t="s">
        <v>1020</v>
      </c>
      <c r="G1774" s="75">
        <v>0</v>
      </c>
      <c r="H1774" s="75">
        <v>0</v>
      </c>
      <c r="I1774" s="66" t="s">
        <v>1</v>
      </c>
      <c r="J1774" s="66" t="s">
        <v>1597</v>
      </c>
      <c r="K1774" s="67" t="s">
        <v>4544</v>
      </c>
      <c r="L1774" s="68"/>
      <c r="M1774" s="64" t="s">
        <v>3972</v>
      </c>
      <c r="N1774" s="13"/>
      <c r="O1774"/>
      <c r="P1774" t="str">
        <f t="shared" si="501"/>
        <v>NOT EQUAL</v>
      </c>
      <c r="Q1774" t="str">
        <f>IF(ISNA(VLOOKUP(AC1774,#REF!,1)),"//","")</f>
        <v/>
      </c>
      <c r="R1774"/>
      <c r="S1774" s="43">
        <f t="shared" si="514"/>
        <v>553</v>
      </c>
      <c r="T1774" s="94"/>
      <c r="U1774" s="72"/>
      <c r="V1774" s="72"/>
      <c r="W1774" s="44" t="str">
        <f t="shared" si="515"/>
        <v/>
      </c>
      <c r="X1774" s="25" t="str">
        <f t="shared" si="516"/>
        <v/>
      </c>
      <c r="Y1774" s="1">
        <f t="shared" si="517"/>
        <v>1734</v>
      </c>
      <c r="Z1774" t="str">
        <f t="shared" si="518"/>
        <v>ITM_BST</v>
      </c>
      <c r="AA1774" s="177" t="str">
        <f>IF(ISNA(VLOOKUP(AC1774,Sheet2!J:J,1,0)),"//","")</f>
        <v/>
      </c>
      <c r="AC1774" s="113" t="str">
        <f t="shared" si="502"/>
        <v/>
      </c>
      <c r="AD1774" t="b">
        <f t="shared" si="522"/>
        <v>1</v>
      </c>
    </row>
    <row r="1775" spans="1:30">
      <c r="A1775" s="57">
        <f t="shared" si="512"/>
        <v>1775</v>
      </c>
      <c r="B1775" s="56">
        <f t="shared" si="513"/>
        <v>1735</v>
      </c>
      <c r="C1775" s="60" t="s">
        <v>4384</v>
      </c>
      <c r="D1775" s="60" t="s">
        <v>7</v>
      </c>
      <c r="E1775" s="66" t="s">
        <v>2641</v>
      </c>
      <c r="F1775" s="66" t="s">
        <v>923</v>
      </c>
      <c r="G1775" s="75">
        <v>0</v>
      </c>
      <c r="H1775" s="75">
        <v>0</v>
      </c>
      <c r="I1775" s="66" t="s">
        <v>1</v>
      </c>
      <c r="J1775" s="66" t="s">
        <v>1597</v>
      </c>
      <c r="K1775" s="67" t="s">
        <v>4544</v>
      </c>
      <c r="L1775" s="68"/>
      <c r="M1775" s="64" t="s">
        <v>3973</v>
      </c>
      <c r="N1775" s="13"/>
      <c r="O1775"/>
      <c r="P1775" t="str">
        <f t="shared" si="501"/>
        <v>NOT EQUAL</v>
      </c>
      <c r="Q1775" t="str">
        <f>IF(ISNA(VLOOKUP(AC1775,#REF!,1)),"//","")</f>
        <v/>
      </c>
      <c r="R1775"/>
      <c r="S1775" s="43">
        <f t="shared" si="514"/>
        <v>553</v>
      </c>
      <c r="T1775" s="94"/>
      <c r="U1775" s="72"/>
      <c r="V1775" s="72"/>
      <c r="W1775" s="44" t="str">
        <f t="shared" si="515"/>
        <v/>
      </c>
      <c r="X1775" s="25" t="str">
        <f t="shared" si="516"/>
        <v/>
      </c>
      <c r="Y1775" s="1">
        <f t="shared" si="517"/>
        <v>1735</v>
      </c>
      <c r="Z1775" t="str">
        <f t="shared" si="518"/>
        <v>ITM_DOWN1</v>
      </c>
      <c r="AA1775" s="177" t="str">
        <f>IF(ISNA(VLOOKUP(AC1775,Sheet2!J:J,1,0)),"//","")</f>
        <v/>
      </c>
      <c r="AC1775" s="113" t="str">
        <f t="shared" si="502"/>
        <v/>
      </c>
      <c r="AD1775" t="b">
        <f t="shared" si="522"/>
        <v>1</v>
      </c>
    </row>
    <row r="1776" spans="1:30">
      <c r="A1776" s="57">
        <f t="shared" si="512"/>
        <v>1776</v>
      </c>
      <c r="B1776" s="56">
        <f t="shared" si="513"/>
        <v>1736</v>
      </c>
      <c r="C1776" s="60" t="s">
        <v>4455</v>
      </c>
      <c r="D1776" s="60" t="s">
        <v>7</v>
      </c>
      <c r="E1776" s="66" t="s">
        <v>2649</v>
      </c>
      <c r="F1776" s="66" t="s">
        <v>1021</v>
      </c>
      <c r="G1776" s="75">
        <v>0</v>
      </c>
      <c r="H1776" s="75">
        <v>0</v>
      </c>
      <c r="I1776" s="66" t="s">
        <v>1</v>
      </c>
      <c r="J1776" s="66" t="s">
        <v>1597</v>
      </c>
      <c r="K1776" s="67" t="s">
        <v>4544</v>
      </c>
      <c r="L1776" s="68"/>
      <c r="M1776" s="64" t="s">
        <v>3974</v>
      </c>
      <c r="N1776" s="13"/>
      <c r="O1776"/>
      <c r="P1776" t="str">
        <f t="shared" si="501"/>
        <v>NOT EQUAL</v>
      </c>
      <c r="Q1776" t="str">
        <f>IF(ISNA(VLOOKUP(AC1776,#REF!,1)),"//","")</f>
        <v/>
      </c>
      <c r="R1776"/>
      <c r="S1776" s="43">
        <f t="shared" si="514"/>
        <v>553</v>
      </c>
      <c r="T1776" s="94"/>
      <c r="U1776" s="72"/>
      <c r="V1776" s="72"/>
      <c r="W1776" s="44" t="str">
        <f t="shared" si="515"/>
        <v/>
      </c>
      <c r="X1776" s="25" t="str">
        <f t="shared" si="516"/>
        <v/>
      </c>
      <c r="Y1776" s="1">
        <f t="shared" si="517"/>
        <v>1736</v>
      </c>
      <c r="Z1776" t="str">
        <f t="shared" si="518"/>
        <v>ITM_SST</v>
      </c>
      <c r="AA1776" s="177" t="str">
        <f>IF(ISNA(VLOOKUP(AC1776,Sheet2!J:J,1,0)),"//","")</f>
        <v/>
      </c>
      <c r="AC1776" s="113" t="str">
        <f t="shared" si="502"/>
        <v/>
      </c>
      <c r="AD1776" t="b">
        <f t="shared" si="522"/>
        <v>1</v>
      </c>
    </row>
    <row r="1777" spans="1:30">
      <c r="A1777" s="57">
        <f t="shared" si="512"/>
        <v>1777</v>
      </c>
      <c r="B1777" s="56">
        <f t="shared" si="513"/>
        <v>1737</v>
      </c>
      <c r="C1777" s="60" t="s">
        <v>4385</v>
      </c>
      <c r="D1777" s="60" t="s">
        <v>7</v>
      </c>
      <c r="E1777" s="66" t="s">
        <v>1022</v>
      </c>
      <c r="F1777" s="66" t="s">
        <v>1022</v>
      </c>
      <c r="G1777" s="75">
        <v>0</v>
      </c>
      <c r="H1777" s="75">
        <v>0</v>
      </c>
      <c r="I1777" s="66" t="s">
        <v>1</v>
      </c>
      <c r="J1777" s="66" t="s">
        <v>1597</v>
      </c>
      <c r="K1777" s="67" t="s">
        <v>4544</v>
      </c>
      <c r="L1777" s="68"/>
      <c r="M1777" s="64" t="s">
        <v>3975</v>
      </c>
      <c r="N1777" s="13"/>
      <c r="O1777"/>
      <c r="P1777" t="str">
        <f t="shared" si="501"/>
        <v/>
      </c>
      <c r="Q1777" t="str">
        <f>IF(ISNA(VLOOKUP(AC1777,#REF!,1)),"//","")</f>
        <v/>
      </c>
      <c r="R1777"/>
      <c r="S1777" s="43">
        <f t="shared" si="514"/>
        <v>554</v>
      </c>
      <c r="T1777" s="94"/>
      <c r="U1777" s="72" t="s">
        <v>2919</v>
      </c>
      <c r="V1777" s="72"/>
      <c r="W1777" s="44" t="str">
        <f t="shared" si="515"/>
        <v>"EXIT"</v>
      </c>
      <c r="X1777" s="25" t="str">
        <f t="shared" si="516"/>
        <v>EXIT</v>
      </c>
      <c r="Y1777" s="1">
        <f t="shared" si="517"/>
        <v>1737</v>
      </c>
      <c r="Z1777" t="str">
        <f t="shared" si="518"/>
        <v>ITM_EXIT1</v>
      </c>
      <c r="AA1777" s="177" t="str">
        <f>IF(ISNA(VLOOKUP(AC1777,Sheet2!J:J,1,0)),"//","")</f>
        <v/>
      </c>
      <c r="AC1777" s="113" t="str">
        <f t="shared" si="502"/>
        <v>EXIT</v>
      </c>
      <c r="AD1777" t="b">
        <f t="shared" si="522"/>
        <v>1</v>
      </c>
    </row>
    <row r="1778" spans="1:30">
      <c r="A1778" s="57">
        <f t="shared" si="512"/>
        <v>1778</v>
      </c>
      <c r="B1778" s="56">
        <f t="shared" si="513"/>
        <v>1738</v>
      </c>
      <c r="C1778" s="60" t="s">
        <v>4386</v>
      </c>
      <c r="D1778" s="60" t="s">
        <v>7</v>
      </c>
      <c r="E1778" s="66" t="s">
        <v>2642</v>
      </c>
      <c r="F1778" s="66" t="s">
        <v>920</v>
      </c>
      <c r="G1778" s="75">
        <v>0</v>
      </c>
      <c r="H1778" s="75">
        <v>0</v>
      </c>
      <c r="I1778" s="66" t="s">
        <v>1</v>
      </c>
      <c r="J1778" s="66" t="s">
        <v>1597</v>
      </c>
      <c r="K1778" s="67" t="s">
        <v>4544</v>
      </c>
      <c r="L1778" s="68"/>
      <c r="M1778" s="64" t="s">
        <v>3976</v>
      </c>
      <c r="N1778" s="13"/>
      <c r="O1778"/>
      <c r="P1778" t="str">
        <f t="shared" si="501"/>
        <v>NOT EQUAL</v>
      </c>
      <c r="Q1778" t="str">
        <f>IF(ISNA(VLOOKUP(AC1778,#REF!,1)),"//","")</f>
        <v/>
      </c>
      <c r="R1778"/>
      <c r="S1778" s="43">
        <f t="shared" si="514"/>
        <v>554</v>
      </c>
      <c r="T1778" s="94"/>
      <c r="U1778" s="95"/>
      <c r="V1778" s="96"/>
      <c r="W1778" s="44" t="str">
        <f t="shared" si="515"/>
        <v/>
      </c>
      <c r="X1778" s="25" t="str">
        <f t="shared" si="516"/>
        <v/>
      </c>
      <c r="Y1778" s="1">
        <f t="shared" si="517"/>
        <v>1738</v>
      </c>
      <c r="Z1778" t="str">
        <f t="shared" si="518"/>
        <v>ITM_BACKSPACE</v>
      </c>
      <c r="AA1778" s="177" t="str">
        <f>IF(ISNA(VLOOKUP(AC1778,Sheet2!J:J,1,0)),"//","")</f>
        <v/>
      </c>
      <c r="AC1778" s="113" t="str">
        <f t="shared" ref="AC1778:AC1841" si="52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2"/>
        <v>1</v>
      </c>
    </row>
    <row r="1779" spans="1:30" s="17" customFormat="1">
      <c r="A1779" s="113">
        <f t="shared" ref="A1779" si="524">IF(B1779=INT(B1779),ROW(),"")</f>
        <v>1779</v>
      </c>
      <c r="B1779" s="114">
        <f t="shared" ref="B1779" si="525">IF(AND(MID(C1779,2,1)&lt;&gt;"/",MID(C1779,1,1)="/"),INT(B1778)+1,B1778+0.01)</f>
        <v>1739</v>
      </c>
      <c r="C1779" s="115" t="s">
        <v>4455</v>
      </c>
      <c r="D1779" s="115" t="s">
        <v>7</v>
      </c>
      <c r="E1779" s="149" t="str">
        <f t="shared" ref="E1779" si="526">CHAR(34)&amp;IF(B1779&lt;10,"000",IF(B1779&lt;100,"00",IF(B1779&lt;1000,"0","")))&amp;$B1779&amp;CHAR(34)</f>
        <v>"1739"</v>
      </c>
      <c r="F1779" s="116" t="str">
        <f t="shared" ref="F1779" si="527">E1779</f>
        <v>"1739"</v>
      </c>
      <c r="G1779" s="124">
        <v>0</v>
      </c>
      <c r="H1779" s="124">
        <v>0</v>
      </c>
      <c r="I1779" s="117" t="s">
        <v>28</v>
      </c>
      <c r="J1779" s="66" t="s">
        <v>1597</v>
      </c>
      <c r="K1779" s="67" t="s">
        <v>4709</v>
      </c>
      <c r="M1779" s="150" t="str">
        <f t="shared" ref="M1779" si="528">"ITM_"&amp;IF(B1779&lt;10,"000",IF(B1779&lt;100,"00",IF(B1779&lt;1000,"0","")))&amp;$B1779</f>
        <v>ITM_1739</v>
      </c>
      <c r="N1779" s="16"/>
      <c r="P1779" s="17" t="str">
        <f t="shared" ref="P1779" si="529">IF(E1779=F1779,"","NOT EQUAL")</f>
        <v/>
      </c>
      <c r="Q1779" s="17" t="str">
        <f>IF(ISNA(VLOOKUP(AC1779,#REF!,1)),"//","")</f>
        <v/>
      </c>
      <c r="S1779" s="119">
        <f t="shared" ref="S1779" si="530">IF(X1779&lt;&gt;"",S1778+1,S1778)</f>
        <v>554</v>
      </c>
      <c r="T1779" s="113" t="s">
        <v>2489</v>
      </c>
      <c r="U1779" s="120" t="s">
        <v>2489</v>
      </c>
      <c r="V1779" s="120" t="s">
        <v>2489</v>
      </c>
      <c r="W1779" s="121" t="str">
        <f t="shared" ref="W1779" si="531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3">B1779</f>
        <v>1739</v>
      </c>
      <c r="Z1779" s="17" t="str">
        <f t="shared" ref="Z1779" si="534">M1779</f>
        <v>ITM_1739</v>
      </c>
      <c r="AA1779" s="177" t="str">
        <f>IF(ISNA(VLOOKUP(AC1779,Sheet2!J:J,1,0)),"//","")</f>
        <v/>
      </c>
      <c r="AC1779" s="113" t="str">
        <f t="shared" si="523"/>
        <v/>
      </c>
      <c r="AD1779" t="b">
        <f t="shared" si="522"/>
        <v>1</v>
      </c>
    </row>
    <row r="1780" spans="1:30">
      <c r="A1780" s="57">
        <f t="shared" si="512"/>
        <v>1780</v>
      </c>
      <c r="B1780" s="56">
        <f t="shared" si="513"/>
        <v>1740</v>
      </c>
      <c r="C1780" s="60" t="s">
        <v>4387</v>
      </c>
      <c r="D1780" s="60" t="s">
        <v>3268</v>
      </c>
      <c r="E1780" s="66" t="s">
        <v>2650</v>
      </c>
      <c r="F1780" s="66" t="s">
        <v>1024</v>
      </c>
      <c r="G1780" s="75">
        <v>0</v>
      </c>
      <c r="H1780" s="75">
        <v>0</v>
      </c>
      <c r="I1780" s="66" t="s">
        <v>1</v>
      </c>
      <c r="J1780" s="66" t="s">
        <v>1597</v>
      </c>
      <c r="K1780" s="67" t="s">
        <v>4709</v>
      </c>
      <c r="L1780" s="68" t="s">
        <v>18</v>
      </c>
      <c r="M1780" s="64" t="s">
        <v>1199</v>
      </c>
      <c r="N1780" s="13"/>
      <c r="O1780"/>
      <c r="P1780" t="str">
        <f t="shared" ref="P1780:P1796" si="535">IF(E1780=F1780,"","NOT EQUAL")</f>
        <v>NOT EQUAL</v>
      </c>
      <c r="Q1780" t="str">
        <f>IF(ISNA(VLOOKUP(AC1780,#REF!,1)),"//","")</f>
        <v/>
      </c>
      <c r="R1780"/>
      <c r="S1780" s="43">
        <f t="shared" si="514"/>
        <v>555</v>
      </c>
      <c r="T1780" s="94" t="s">
        <v>2489</v>
      </c>
      <c r="U1780" s="72" t="s">
        <v>2489</v>
      </c>
      <c r="V1780" s="72" t="s">
        <v>3040</v>
      </c>
      <c r="W1780" s="44" t="str">
        <f t="shared" si="515"/>
        <v/>
      </c>
      <c r="X1780" s="25" t="str">
        <f t="shared" si="516"/>
        <v>ALPHA</v>
      </c>
      <c r="Y1780" s="1">
        <f t="shared" si="517"/>
        <v>1740</v>
      </c>
      <c r="Z1780" t="str">
        <f t="shared" si="518"/>
        <v>ITM_AIM</v>
      </c>
      <c r="AA1780" s="177" t="str">
        <f>IF(ISNA(VLOOKUP(AC1780,Sheet2!J:J,1,0)),"//","")</f>
        <v/>
      </c>
      <c r="AC1780" s="113" t="str">
        <f t="shared" si="523"/>
        <v/>
      </c>
      <c r="AD1780" t="b">
        <f t="shared" si="522"/>
        <v>0</v>
      </c>
    </row>
    <row r="1781" spans="1:30">
      <c r="A1781" s="57">
        <f t="shared" si="512"/>
        <v>1781</v>
      </c>
      <c r="B1781" s="56">
        <f t="shared" si="513"/>
        <v>1741</v>
      </c>
      <c r="C1781" s="60" t="s">
        <v>4388</v>
      </c>
      <c r="D1781" s="85" t="s">
        <v>7</v>
      </c>
      <c r="E1781" s="66" t="s">
        <v>455</v>
      </c>
      <c r="F1781" s="66" t="s">
        <v>455</v>
      </c>
      <c r="G1781" s="75">
        <v>0</v>
      </c>
      <c r="H1781" s="75">
        <v>0</v>
      </c>
      <c r="I1781" s="72" t="s">
        <v>1</v>
      </c>
      <c r="J1781" s="66" t="s">
        <v>1597</v>
      </c>
      <c r="K1781" s="67" t="s">
        <v>4544</v>
      </c>
      <c r="L1781" s="68"/>
      <c r="M1781" s="64" t="s">
        <v>3977</v>
      </c>
      <c r="N1781" s="13"/>
      <c r="O1781"/>
      <c r="P1781" t="str">
        <f t="shared" si="535"/>
        <v/>
      </c>
      <c r="Q1781" t="str">
        <f>IF(ISNA(VLOOKUP(AC1781,#REF!,1)),"//","")</f>
        <v/>
      </c>
      <c r="R1781"/>
      <c r="S1781" s="43">
        <f t="shared" si="514"/>
        <v>556</v>
      </c>
      <c r="T1781" s="94"/>
      <c r="U1781" s="72" t="s">
        <v>2919</v>
      </c>
      <c r="V1781" s="72" t="s">
        <v>4706</v>
      </c>
      <c r="W1781" s="44" t="str">
        <f t="shared" si="515"/>
        <v>".D"</v>
      </c>
      <c r="X1781" s="25" t="str">
        <f t="shared" si="516"/>
        <v>DOTD</v>
      </c>
      <c r="Y1781" s="1">
        <f t="shared" si="517"/>
        <v>1741</v>
      </c>
      <c r="Z1781" t="str">
        <f t="shared" si="518"/>
        <v>ITM_dotD</v>
      </c>
      <c r="AA1781" s="177" t="str">
        <f>IF(ISNA(VLOOKUP(AC1781,Sheet2!J:J,1,0)),"//","")</f>
        <v>//</v>
      </c>
      <c r="AC1781" s="113" t="str">
        <f t="shared" si="523"/>
        <v>.D</v>
      </c>
      <c r="AD1781" t="b">
        <f t="shared" si="522"/>
        <v>0</v>
      </c>
    </row>
    <row r="1782" spans="1:30">
      <c r="A1782" s="57">
        <f t="shared" si="512"/>
        <v>1782</v>
      </c>
      <c r="B1782" s="56">
        <f t="shared" si="513"/>
        <v>1742</v>
      </c>
      <c r="C1782" s="60" t="s">
        <v>4389</v>
      </c>
      <c r="D1782" s="60" t="s">
        <v>3268</v>
      </c>
      <c r="E1782" s="66" t="s">
        <v>1026</v>
      </c>
      <c r="F1782" s="66" t="s">
        <v>1026</v>
      </c>
      <c r="G1782" s="75">
        <v>0</v>
      </c>
      <c r="H1782" s="75">
        <v>0</v>
      </c>
      <c r="I1782" s="66" t="s">
        <v>3</v>
      </c>
      <c r="J1782" s="66" t="s">
        <v>1597</v>
      </c>
      <c r="K1782" s="67" t="s">
        <v>4709</v>
      </c>
      <c r="L1782" s="60"/>
      <c r="M1782" s="64" t="s">
        <v>2373</v>
      </c>
      <c r="N1782" s="13"/>
      <c r="O1782"/>
      <c r="P1782" t="str">
        <f t="shared" si="535"/>
        <v/>
      </c>
      <c r="Q1782" t="str">
        <f>IF(ISNA(VLOOKUP(AC1782,#REF!,1)),"//","")</f>
        <v/>
      </c>
      <c r="R1782"/>
      <c r="S1782" s="43">
        <f t="shared" si="514"/>
        <v>557</v>
      </c>
      <c r="T1782" s="94" t="s">
        <v>2489</v>
      </c>
      <c r="U1782" s="72" t="s">
        <v>2489</v>
      </c>
      <c r="V1782" s="72" t="s">
        <v>2489</v>
      </c>
      <c r="W1782" s="44" t="str">
        <f t="shared" si="515"/>
        <v>"SHOW"</v>
      </c>
      <c r="X1782" s="25" t="str">
        <f t="shared" si="516"/>
        <v>SHOW</v>
      </c>
      <c r="Y1782" s="1">
        <f t="shared" si="517"/>
        <v>1742</v>
      </c>
      <c r="Z1782" t="str">
        <f t="shared" si="518"/>
        <v>ITM_SHOW</v>
      </c>
      <c r="AA1782" s="177" t="str">
        <f>IF(ISNA(VLOOKUP(AC1782,Sheet2!J:J,1,0)),"//","")</f>
        <v>//</v>
      </c>
      <c r="AC1782" s="113" t="str">
        <f t="shared" si="523"/>
        <v>SHOW</v>
      </c>
      <c r="AD1782" t="b">
        <f t="shared" si="522"/>
        <v>1</v>
      </c>
    </row>
    <row r="1783" spans="1:30">
      <c r="A1783" s="57">
        <f t="shared" si="512"/>
        <v>1783</v>
      </c>
      <c r="B1783" s="56">
        <f t="shared" si="513"/>
        <v>1743</v>
      </c>
      <c r="C1783" s="60" t="s">
        <v>4461</v>
      </c>
      <c r="D1783" s="179" t="s">
        <v>50</v>
      </c>
      <c r="E1783" s="66" t="s">
        <v>1027</v>
      </c>
      <c r="F1783" s="66" t="s">
        <v>1027</v>
      </c>
      <c r="G1783" s="75">
        <v>0</v>
      </c>
      <c r="H1783" s="75">
        <v>0</v>
      </c>
      <c r="I1783" s="66" t="s">
        <v>3</v>
      </c>
      <c r="J1783" s="66" t="s">
        <v>1597</v>
      </c>
      <c r="K1783" s="67" t="s">
        <v>4544</v>
      </c>
      <c r="L1783" s="68"/>
      <c r="M1783" s="64" t="s">
        <v>2374</v>
      </c>
      <c r="N1783" s="13"/>
      <c r="O1783"/>
      <c r="P1783" t="str">
        <f t="shared" si="535"/>
        <v/>
      </c>
      <c r="Q1783" t="str">
        <f>IF(ISNA(VLOOKUP(AC1783,#REF!,1)),"//","")</f>
        <v/>
      </c>
      <c r="R1783"/>
      <c r="S1783" s="43">
        <f t="shared" si="514"/>
        <v>558</v>
      </c>
      <c r="T1783" s="94" t="s">
        <v>2489</v>
      </c>
      <c r="U1783" s="72" t="s">
        <v>2489</v>
      </c>
      <c r="V1783" s="72" t="s">
        <v>2489</v>
      </c>
      <c r="W1783" s="44" t="str">
        <f t="shared" si="515"/>
        <v>"SYSTEM"</v>
      </c>
      <c r="X1783" s="25" t="str">
        <f t="shared" si="516"/>
        <v>SYSTEM</v>
      </c>
      <c r="Y1783" s="1">
        <f t="shared" si="517"/>
        <v>1743</v>
      </c>
      <c r="Z1783" t="str">
        <f t="shared" si="518"/>
        <v>ITM_SYSTEM</v>
      </c>
      <c r="AA1783" s="177" t="str">
        <f>IF(ISNA(VLOOKUP(AC1783,Sheet2!J:J,1,0)),"//","")</f>
        <v>//</v>
      </c>
      <c r="AC1783" s="113" t="str">
        <f t="shared" si="523"/>
        <v>SYSTEM</v>
      </c>
      <c r="AD1783" t="b">
        <f t="shared" si="522"/>
        <v>1</v>
      </c>
    </row>
    <row r="1784" spans="1:30">
      <c r="A1784" s="57">
        <f t="shared" si="512"/>
        <v>1784</v>
      </c>
      <c r="B1784" s="56">
        <f t="shared" si="513"/>
        <v>1744</v>
      </c>
      <c r="C1784" s="60" t="s">
        <v>4390</v>
      </c>
      <c r="D1784" s="60" t="s">
        <v>7</v>
      </c>
      <c r="E1784" s="66" t="s">
        <v>1028</v>
      </c>
      <c r="F1784" s="66" t="s">
        <v>1028</v>
      </c>
      <c r="G1784" s="75">
        <v>0</v>
      </c>
      <c r="H1784" s="75">
        <v>0</v>
      </c>
      <c r="I1784" s="66" t="s">
        <v>3</v>
      </c>
      <c r="J1784" s="66" t="s">
        <v>1597</v>
      </c>
      <c r="K1784" s="67" t="s">
        <v>4709</v>
      </c>
      <c r="L1784" s="68"/>
      <c r="M1784" s="64" t="s">
        <v>2375</v>
      </c>
      <c r="N1784" s="13"/>
      <c r="O1784"/>
      <c r="P1784" t="str">
        <f t="shared" si="535"/>
        <v/>
      </c>
      <c r="Q1784" t="str">
        <f>IF(ISNA(VLOOKUP(AC1784,#REF!,1)),"//","")</f>
        <v/>
      </c>
      <c r="R1784"/>
      <c r="S1784" s="43">
        <f t="shared" si="514"/>
        <v>559</v>
      </c>
      <c r="T1784" s="94" t="s">
        <v>2984</v>
      </c>
      <c r="U1784" s="72" t="s">
        <v>2489</v>
      </c>
      <c r="V1784" s="72" t="s">
        <v>2489</v>
      </c>
      <c r="W1784" s="44" t="str">
        <f t="shared" si="515"/>
        <v>"D.MS" STD_RIGHT_ARROW "D"</v>
      </c>
      <c r="X1784" s="25" t="str">
        <f t="shared" si="516"/>
        <v>D.MS&gt;D</v>
      </c>
      <c r="Y1784" s="1">
        <f t="shared" si="517"/>
        <v>1744</v>
      </c>
      <c r="Z1784" t="str">
        <f t="shared" si="518"/>
        <v>ITM_DMStoD</v>
      </c>
      <c r="AA1784" s="177" t="str">
        <f>IF(ISNA(VLOOKUP(AC1784,Sheet2!J:J,1,0)),"//","")</f>
        <v>//</v>
      </c>
      <c r="AC1784" s="113" t="str">
        <f t="shared" si="523"/>
        <v>D.MS&gt;D</v>
      </c>
      <c r="AD1784" t="b">
        <f t="shared" si="522"/>
        <v>1</v>
      </c>
    </row>
    <row r="1785" spans="1:30">
      <c r="A1785" s="57">
        <f t="shared" si="512"/>
        <v>1785</v>
      </c>
      <c r="B1785" s="56">
        <f t="shared" si="513"/>
        <v>1745</v>
      </c>
      <c r="C1785" s="60" t="s">
        <v>4455</v>
      </c>
      <c r="D1785" s="60" t="s">
        <v>7</v>
      </c>
      <c r="E1785" s="66" t="s">
        <v>1564</v>
      </c>
      <c r="F1785" s="66" t="s">
        <v>471</v>
      </c>
      <c r="G1785" s="75">
        <v>0</v>
      </c>
      <c r="H1785" s="75">
        <v>0</v>
      </c>
      <c r="I1785" s="66" t="s">
        <v>3</v>
      </c>
      <c r="J1785" s="66" t="s">
        <v>1597</v>
      </c>
      <c r="K1785" s="67" t="s">
        <v>4709</v>
      </c>
      <c r="L1785" s="68"/>
      <c r="M1785" s="64" t="s">
        <v>2376</v>
      </c>
      <c r="N1785" s="13"/>
      <c r="O1785"/>
      <c r="P1785" t="str">
        <f t="shared" si="535"/>
        <v>NOT EQUAL</v>
      </c>
      <c r="Q1785" t="str">
        <f>IF(ISNA(VLOOKUP(AC1785,#REF!,1)),"//","")</f>
        <v/>
      </c>
      <c r="R1785"/>
      <c r="S1785" s="43">
        <f t="shared" si="514"/>
        <v>559</v>
      </c>
      <c r="T1785" s="94" t="s">
        <v>2489</v>
      </c>
      <c r="U1785" s="72" t="s">
        <v>2912</v>
      </c>
      <c r="V1785" s="72" t="s">
        <v>2489</v>
      </c>
      <c r="W1785" s="44" t="str">
        <f t="shared" si="515"/>
        <v/>
      </c>
      <c r="X1785" s="25" t="str">
        <f t="shared" si="516"/>
        <v/>
      </c>
      <c r="Y1785" s="1">
        <f t="shared" si="517"/>
        <v>1745</v>
      </c>
      <c r="Z1785" t="str">
        <f t="shared" si="518"/>
        <v>ITM_VANGLE</v>
      </c>
      <c r="AA1785" s="177" t="str">
        <f>IF(ISNA(VLOOKUP(AC1785,Sheet2!J:J,1,0)),"//","")</f>
        <v/>
      </c>
      <c r="AC1785" s="113" t="str">
        <f t="shared" si="523"/>
        <v/>
      </c>
      <c r="AD1785" t="b">
        <f t="shared" si="522"/>
        <v>1</v>
      </c>
    </row>
    <row r="1786" spans="1:30">
      <c r="A1786" s="57">
        <f t="shared" si="512"/>
        <v>1786</v>
      </c>
      <c r="B1786" s="56">
        <f t="shared" si="513"/>
        <v>1746</v>
      </c>
      <c r="C1786" s="60" t="s">
        <v>4391</v>
      </c>
      <c r="D1786" s="60" t="s">
        <v>7</v>
      </c>
      <c r="E1786" s="66" t="s">
        <v>1568</v>
      </c>
      <c r="F1786" s="66" t="s">
        <v>1568</v>
      </c>
      <c r="G1786" s="75">
        <v>0</v>
      </c>
      <c r="H1786" s="75">
        <v>0</v>
      </c>
      <c r="I1786" s="66" t="s">
        <v>3</v>
      </c>
      <c r="J1786" s="66" t="s">
        <v>1597</v>
      </c>
      <c r="K1786" s="67" t="s">
        <v>4709</v>
      </c>
      <c r="L1786" s="68"/>
      <c r="M1786" s="64" t="s">
        <v>2391</v>
      </c>
      <c r="N1786" s="13"/>
      <c r="O1786"/>
      <c r="P1786" t="str">
        <f t="shared" si="535"/>
        <v/>
      </c>
      <c r="Q1786" t="str">
        <f>IF(ISNA(VLOOKUP(AC1786,#REF!,1)),"//","")</f>
        <v/>
      </c>
      <c r="R1786"/>
      <c r="S1786" s="43">
        <f t="shared" si="514"/>
        <v>560</v>
      </c>
      <c r="T1786" s="94" t="s">
        <v>2990</v>
      </c>
      <c r="U1786" s="72" t="s">
        <v>2489</v>
      </c>
      <c r="V1786" s="72" t="s">
        <v>2923</v>
      </c>
      <c r="W1786" s="44" t="str">
        <f t="shared" si="515"/>
        <v>STD_X_BAR STD_SUB_H</v>
      </c>
      <c r="X1786" s="25" t="str">
        <f t="shared" si="516"/>
        <v>X_HARM</v>
      </c>
      <c r="Y1786" s="1">
        <f t="shared" si="517"/>
        <v>1746</v>
      </c>
      <c r="Z1786" t="str">
        <f t="shared" si="518"/>
        <v>ITM_XH</v>
      </c>
      <c r="AA1786" s="177" t="str">
        <f>IF(ISNA(VLOOKUP(AC1786,Sheet2!J:J,1,0)),"//","")</f>
        <v>//</v>
      </c>
      <c r="AC1786" s="113" t="str">
        <f t="shared" si="523"/>
        <v>X_H</v>
      </c>
      <c r="AD1786" t="b">
        <f t="shared" si="522"/>
        <v>0</v>
      </c>
    </row>
    <row r="1787" spans="1:30">
      <c r="A1787" s="57">
        <f t="shared" si="512"/>
        <v>1787</v>
      </c>
      <c r="B1787" s="56">
        <f t="shared" si="513"/>
        <v>1747</v>
      </c>
      <c r="C1787" s="60" t="s">
        <v>4392</v>
      </c>
      <c r="D1787" s="60" t="s">
        <v>7</v>
      </c>
      <c r="E1787" s="66" t="s">
        <v>1569</v>
      </c>
      <c r="F1787" s="66" t="s">
        <v>1569</v>
      </c>
      <c r="G1787" s="75">
        <v>0</v>
      </c>
      <c r="H1787" s="75">
        <v>0</v>
      </c>
      <c r="I1787" s="66" t="s">
        <v>3</v>
      </c>
      <c r="J1787" s="66" t="s">
        <v>1597</v>
      </c>
      <c r="K1787" s="67" t="s">
        <v>4709</v>
      </c>
      <c r="L1787" s="68"/>
      <c r="M1787" s="64" t="s">
        <v>2392</v>
      </c>
      <c r="N1787" s="13"/>
      <c r="O1787"/>
      <c r="P1787" t="str">
        <f t="shared" si="535"/>
        <v/>
      </c>
      <c r="Q1787" t="str">
        <f>IF(ISNA(VLOOKUP(AC1787,#REF!,1)),"//","")</f>
        <v/>
      </c>
      <c r="R1787"/>
      <c r="S1787" s="43">
        <f t="shared" si="514"/>
        <v>561</v>
      </c>
      <c r="T1787" s="94" t="s">
        <v>2990</v>
      </c>
      <c r="U1787" s="72" t="s">
        <v>2489</v>
      </c>
      <c r="V1787" s="72" t="s">
        <v>2924</v>
      </c>
      <c r="W1787" s="44" t="str">
        <f t="shared" si="515"/>
        <v>STD_X_BAR STD_SUB_R STD_SUB_M STD_SUB_S</v>
      </c>
      <c r="X1787" s="25" t="str">
        <f t="shared" si="516"/>
        <v>X_RMS</v>
      </c>
      <c r="Y1787" s="1">
        <f t="shared" si="517"/>
        <v>1747</v>
      </c>
      <c r="Z1787" t="str">
        <f t="shared" si="518"/>
        <v>ITM_XRMS</v>
      </c>
      <c r="AA1787" s="177" t="str">
        <f>IF(ISNA(VLOOKUP(AC1787,Sheet2!J:J,1,0)),"//","")</f>
        <v>//</v>
      </c>
      <c r="AC1787" s="113" t="str">
        <f t="shared" si="523"/>
        <v>X_RMS</v>
      </c>
      <c r="AD1787" t="b">
        <f t="shared" si="522"/>
        <v>1</v>
      </c>
    </row>
    <row r="1788" spans="1:30">
      <c r="A1788" s="57">
        <f t="shared" si="512"/>
        <v>1788</v>
      </c>
      <c r="B1788" s="56">
        <f t="shared" si="513"/>
        <v>1748</v>
      </c>
      <c r="C1788" s="60" t="s">
        <v>4139</v>
      </c>
      <c r="D1788" s="60" t="s">
        <v>7</v>
      </c>
      <c r="E1788" s="66" t="s">
        <v>17</v>
      </c>
      <c r="F1788" s="66" t="s">
        <v>17</v>
      </c>
      <c r="G1788" s="75">
        <v>0</v>
      </c>
      <c r="H1788" s="75">
        <v>0</v>
      </c>
      <c r="I1788" s="66" t="s">
        <v>3</v>
      </c>
      <c r="J1788" s="66" t="s">
        <v>1597</v>
      </c>
      <c r="K1788" s="67" t="s">
        <v>4709</v>
      </c>
      <c r="L1788" s="68"/>
      <c r="M1788" s="64" t="s">
        <v>2410</v>
      </c>
      <c r="N1788" s="13"/>
      <c r="O1788"/>
      <c r="P1788" t="str">
        <f t="shared" si="535"/>
        <v/>
      </c>
      <c r="Q1788" t="str">
        <f>IF(ISNA(VLOOKUP(AC1788,#REF!,1)),"//","")</f>
        <v/>
      </c>
      <c r="R1788"/>
      <c r="S1788" s="43">
        <f t="shared" si="514"/>
        <v>561</v>
      </c>
      <c r="T1788" s="94" t="s">
        <v>2489</v>
      </c>
      <c r="U1788" s="72" t="s">
        <v>2912</v>
      </c>
      <c r="V1788" s="72" t="s">
        <v>2489</v>
      </c>
      <c r="W1788" s="44" t="str">
        <f t="shared" si="515"/>
        <v/>
      </c>
      <c r="X1788" s="25" t="str">
        <f t="shared" si="516"/>
        <v/>
      </c>
      <c r="Y1788" s="1">
        <f t="shared" si="517"/>
        <v>1748</v>
      </c>
      <c r="Z1788" t="str">
        <f t="shared" si="518"/>
        <v>ITM_ACOS</v>
      </c>
      <c r="AA1788" s="177" t="str">
        <f>IF(ISNA(VLOOKUP(AC1788,Sheet2!J:J,1,0)),"//","")</f>
        <v/>
      </c>
      <c r="AC1788" s="113" t="str">
        <f t="shared" si="523"/>
        <v/>
      </c>
      <c r="AD1788" t="b">
        <f t="shared" si="522"/>
        <v>1</v>
      </c>
    </row>
    <row r="1789" spans="1:30">
      <c r="A1789" s="57">
        <f t="shared" si="512"/>
        <v>1789</v>
      </c>
      <c r="B1789" s="56">
        <f t="shared" si="513"/>
        <v>1749</v>
      </c>
      <c r="C1789" s="60" t="s">
        <v>4141</v>
      </c>
      <c r="D1789" s="60" t="s">
        <v>7</v>
      </c>
      <c r="E1789" s="66" t="s">
        <v>20</v>
      </c>
      <c r="F1789" s="66" t="s">
        <v>20</v>
      </c>
      <c r="G1789" s="75">
        <v>0</v>
      </c>
      <c r="H1789" s="75">
        <v>0</v>
      </c>
      <c r="I1789" s="66" t="s">
        <v>3</v>
      </c>
      <c r="J1789" s="66" t="s">
        <v>1597</v>
      </c>
      <c r="K1789" s="67" t="s">
        <v>4709</v>
      </c>
      <c r="L1789" s="68"/>
      <c r="M1789" s="64" t="s">
        <v>2411</v>
      </c>
      <c r="N1789" s="13"/>
      <c r="O1789"/>
      <c r="P1789" t="str">
        <f t="shared" si="535"/>
        <v/>
      </c>
      <c r="Q1789" t="str">
        <f>IF(ISNA(VLOOKUP(AC1789,#REF!,1)),"//","")</f>
        <v/>
      </c>
      <c r="R1789"/>
      <c r="S1789" s="43">
        <f t="shared" si="514"/>
        <v>561</v>
      </c>
      <c r="T1789" s="94" t="s">
        <v>2489</v>
      </c>
      <c r="U1789" s="72" t="s">
        <v>2912</v>
      </c>
      <c r="V1789" s="72" t="s">
        <v>2489</v>
      </c>
      <c r="W1789" s="44" t="str">
        <f t="shared" si="515"/>
        <v/>
      </c>
      <c r="X1789" s="25" t="str">
        <f t="shared" si="516"/>
        <v/>
      </c>
      <c r="Y1789" s="1">
        <f t="shared" si="517"/>
        <v>1749</v>
      </c>
      <c r="Z1789" t="str">
        <f t="shared" si="518"/>
        <v>ITM_ASIN</v>
      </c>
      <c r="AA1789" s="177" t="str">
        <f>IF(ISNA(VLOOKUP(AC1789,Sheet2!J:J,1,0)),"//","")</f>
        <v/>
      </c>
      <c r="AC1789" s="113" t="str">
        <f t="shared" si="523"/>
        <v/>
      </c>
      <c r="AD1789" t="b">
        <f t="shared" si="522"/>
        <v>1</v>
      </c>
    </row>
    <row r="1790" spans="1:30">
      <c r="A1790" s="57">
        <f t="shared" si="512"/>
        <v>1790</v>
      </c>
      <c r="B1790" s="56">
        <f t="shared" si="513"/>
        <v>1750</v>
      </c>
      <c r="C1790" s="60" t="s">
        <v>4143</v>
      </c>
      <c r="D1790" s="60" t="s">
        <v>7</v>
      </c>
      <c r="E1790" s="66" t="s">
        <v>21</v>
      </c>
      <c r="F1790" s="66" t="s">
        <v>21</v>
      </c>
      <c r="G1790" s="75">
        <v>0</v>
      </c>
      <c r="H1790" s="75">
        <v>0</v>
      </c>
      <c r="I1790" s="66" t="s">
        <v>3</v>
      </c>
      <c r="J1790" s="66" t="s">
        <v>1597</v>
      </c>
      <c r="K1790" s="67" t="s">
        <v>4709</v>
      </c>
      <c r="L1790" s="68"/>
      <c r="M1790" s="64" t="s">
        <v>2412</v>
      </c>
      <c r="N1790" s="13"/>
      <c r="O1790"/>
      <c r="P1790" t="str">
        <f t="shared" si="535"/>
        <v/>
      </c>
      <c r="Q1790" t="str">
        <f>IF(ISNA(VLOOKUP(AC1790,#REF!,1)),"//","")</f>
        <v/>
      </c>
      <c r="R1790"/>
      <c r="S1790" s="43">
        <f t="shared" si="514"/>
        <v>561</v>
      </c>
      <c r="T1790" s="94" t="s">
        <v>2489</v>
      </c>
      <c r="U1790" s="72" t="s">
        <v>2912</v>
      </c>
      <c r="V1790" s="72" t="s">
        <v>2489</v>
      </c>
      <c r="W1790" s="44" t="str">
        <f t="shared" si="515"/>
        <v/>
      </c>
      <c r="X1790" s="25" t="str">
        <f t="shared" si="516"/>
        <v/>
      </c>
      <c r="Y1790" s="1">
        <f t="shared" si="517"/>
        <v>1750</v>
      </c>
      <c r="Z1790" t="str">
        <f t="shared" si="518"/>
        <v>ITM_ATAN</v>
      </c>
      <c r="AA1790" s="177" t="str">
        <f>IF(ISNA(VLOOKUP(AC1790,Sheet2!J:J,1,0)),"//","")</f>
        <v/>
      </c>
      <c r="AC1790" s="113" t="str">
        <f t="shared" si="523"/>
        <v/>
      </c>
      <c r="AD1790" t="b">
        <f t="shared" si="522"/>
        <v>1</v>
      </c>
    </row>
    <row r="1791" spans="1:30">
      <c r="A1791" s="57">
        <f t="shared" si="512"/>
        <v>1791</v>
      </c>
      <c r="B1791" s="56">
        <f t="shared" si="513"/>
        <v>1751</v>
      </c>
      <c r="C1791" s="60" t="s">
        <v>4455</v>
      </c>
      <c r="D1791" s="60" t="s">
        <v>7</v>
      </c>
      <c r="E1791" s="66" t="s">
        <v>1573</v>
      </c>
      <c r="F1791" s="66" t="s">
        <v>1573</v>
      </c>
      <c r="G1791" s="75">
        <v>0</v>
      </c>
      <c r="H1791" s="75">
        <v>0</v>
      </c>
      <c r="I1791" s="66" t="s">
        <v>3</v>
      </c>
      <c r="J1791" s="66" t="s">
        <v>1597</v>
      </c>
      <c r="K1791" s="67" t="s">
        <v>4709</v>
      </c>
      <c r="L1791" s="68"/>
      <c r="M1791" s="64" t="s">
        <v>2413</v>
      </c>
      <c r="N1791" s="13"/>
      <c r="O1791"/>
      <c r="P1791" t="str">
        <f t="shared" si="535"/>
        <v/>
      </c>
      <c r="Q1791" t="str">
        <f>IF(ISNA(VLOOKUP(AC1791,#REF!,1)),"//","")</f>
        <v/>
      </c>
      <c r="R1791"/>
      <c r="S1791" s="43">
        <f t="shared" si="514"/>
        <v>562</v>
      </c>
      <c r="T1791" s="94" t="s">
        <v>2985</v>
      </c>
      <c r="U1791" s="72" t="s">
        <v>2489</v>
      </c>
      <c r="V1791" s="72" t="s">
        <v>2489</v>
      </c>
      <c r="W1791" s="44" t="str">
        <f t="shared" si="515"/>
        <v>"DET"</v>
      </c>
      <c r="X1791" s="25" t="str">
        <f t="shared" si="516"/>
        <v>DET</v>
      </c>
      <c r="Y1791" s="1">
        <f t="shared" si="517"/>
        <v>1751</v>
      </c>
      <c r="Z1791" t="str">
        <f t="shared" si="518"/>
        <v>ITM_DET</v>
      </c>
      <c r="AA1791" s="177" t="str">
        <f>IF(ISNA(VLOOKUP(AC1791,Sheet2!J:J,1,0)),"//","")</f>
        <v>//</v>
      </c>
      <c r="AC1791" s="113" t="str">
        <f t="shared" si="523"/>
        <v>DET</v>
      </c>
      <c r="AD1791" t="b">
        <f t="shared" si="522"/>
        <v>1</v>
      </c>
    </row>
    <row r="1792" spans="1:30">
      <c r="A1792" s="57">
        <f t="shared" si="512"/>
        <v>1792</v>
      </c>
      <c r="B1792" s="56">
        <f t="shared" si="513"/>
        <v>1752</v>
      </c>
      <c r="C1792" s="60" t="s">
        <v>4455</v>
      </c>
      <c r="D1792" s="60" t="s">
        <v>7</v>
      </c>
      <c r="E1792" s="66" t="s">
        <v>1574</v>
      </c>
      <c r="F1792" s="66" t="s">
        <v>1574</v>
      </c>
      <c r="G1792" s="75">
        <v>0</v>
      </c>
      <c r="H1792" s="75">
        <v>0</v>
      </c>
      <c r="I1792" s="66" t="s">
        <v>3</v>
      </c>
      <c r="J1792" s="66" t="s">
        <v>1597</v>
      </c>
      <c r="K1792" s="67" t="s">
        <v>4709</v>
      </c>
      <c r="L1792" s="68"/>
      <c r="M1792" s="64" t="s">
        <v>2414</v>
      </c>
      <c r="N1792" s="13"/>
      <c r="O1792"/>
      <c r="P1792" t="str">
        <f t="shared" si="535"/>
        <v/>
      </c>
      <c r="Q1792" t="str">
        <f>IF(ISNA(VLOOKUP(AC1792,#REF!,1)),"//","")</f>
        <v/>
      </c>
      <c r="R1792"/>
      <c r="S1792" s="43">
        <f t="shared" si="514"/>
        <v>563</v>
      </c>
      <c r="T1792" s="94" t="s">
        <v>2985</v>
      </c>
      <c r="U1792" s="72" t="s">
        <v>2489</v>
      </c>
      <c r="V1792" s="72" t="s">
        <v>2489</v>
      </c>
      <c r="W1792" s="44" t="str">
        <f t="shared" si="515"/>
        <v>"INVRT"</v>
      </c>
      <c r="X1792" s="25" t="str">
        <f t="shared" si="516"/>
        <v>INVRT</v>
      </c>
      <c r="Y1792" s="1">
        <f t="shared" si="517"/>
        <v>1752</v>
      </c>
      <c r="Z1792" t="str">
        <f t="shared" si="518"/>
        <v>ITM_INVRT</v>
      </c>
      <c r="AA1792" s="177" t="str">
        <f>IF(ISNA(VLOOKUP(AC1792,Sheet2!J:J,1,0)),"//","")</f>
        <v>//</v>
      </c>
      <c r="AC1792" s="113" t="str">
        <f t="shared" si="523"/>
        <v>INVRT</v>
      </c>
      <c r="AD1792" t="b">
        <f t="shared" si="522"/>
        <v>1</v>
      </c>
    </row>
    <row r="1793" spans="1:30">
      <c r="A1793" s="57">
        <f t="shared" si="512"/>
        <v>1793</v>
      </c>
      <c r="B1793" s="56">
        <f t="shared" si="513"/>
        <v>1753</v>
      </c>
      <c r="C1793" s="60" t="s">
        <v>4455</v>
      </c>
      <c r="D1793" s="60" t="s">
        <v>7</v>
      </c>
      <c r="E1793" s="66" t="s">
        <v>1575</v>
      </c>
      <c r="F1793" s="66" t="s">
        <v>1575</v>
      </c>
      <c r="G1793" s="75">
        <v>0</v>
      </c>
      <c r="H1793" s="75">
        <v>0</v>
      </c>
      <c r="I1793" s="66" t="s">
        <v>3</v>
      </c>
      <c r="J1793" s="66" t="s">
        <v>1597</v>
      </c>
      <c r="K1793" s="67" t="s">
        <v>4709</v>
      </c>
      <c r="L1793" s="68"/>
      <c r="M1793" s="64" t="s">
        <v>2415</v>
      </c>
      <c r="N1793" s="13"/>
      <c r="O1793"/>
      <c r="P1793" t="str">
        <f t="shared" si="535"/>
        <v/>
      </c>
      <c r="Q1793" t="str">
        <f>IF(ISNA(VLOOKUP(AC1793,#REF!,1)),"//","")</f>
        <v/>
      </c>
      <c r="R1793"/>
      <c r="S1793" s="43">
        <f t="shared" si="514"/>
        <v>564</v>
      </c>
      <c r="T1793" s="94" t="s">
        <v>2985</v>
      </c>
      <c r="U1793" s="72" t="s">
        <v>2489</v>
      </c>
      <c r="V1793" s="72" t="s">
        <v>2489</v>
      </c>
      <c r="W1793" s="44" t="str">
        <f t="shared" si="515"/>
        <v>"TRANS"</v>
      </c>
      <c r="X1793" s="25" t="str">
        <f t="shared" si="516"/>
        <v>TRANS</v>
      </c>
      <c r="Y1793" s="1">
        <f t="shared" si="517"/>
        <v>1753</v>
      </c>
      <c r="Z1793" t="str">
        <f t="shared" si="518"/>
        <v>ITM_TRANS</v>
      </c>
      <c r="AA1793" s="177" t="str">
        <f>IF(ISNA(VLOOKUP(AC1793,Sheet2!J:J,1,0)),"//","")</f>
        <v>//</v>
      </c>
      <c r="AC1793" s="113" t="str">
        <f t="shared" si="523"/>
        <v>TRANS</v>
      </c>
      <c r="AD1793" t="b">
        <f t="shared" si="522"/>
        <v>1</v>
      </c>
    </row>
    <row r="1794" spans="1:30">
      <c r="A1794" s="57">
        <f t="shared" si="512"/>
        <v>1794</v>
      </c>
      <c r="B1794" s="56">
        <f t="shared" si="513"/>
        <v>1754</v>
      </c>
      <c r="C1794" s="60" t="s">
        <v>4455</v>
      </c>
      <c r="D1794" s="60" t="s">
        <v>7</v>
      </c>
      <c r="E1794" s="66" t="s">
        <v>1576</v>
      </c>
      <c r="F1794" s="66" t="s">
        <v>1576</v>
      </c>
      <c r="G1794" s="75">
        <v>0</v>
      </c>
      <c r="H1794" s="75">
        <v>0</v>
      </c>
      <c r="I1794" s="66" t="s">
        <v>3</v>
      </c>
      <c r="J1794" s="66" t="s">
        <v>1597</v>
      </c>
      <c r="K1794" s="67" t="s">
        <v>4709</v>
      </c>
      <c r="L1794" s="68"/>
      <c r="M1794" s="64" t="s">
        <v>2416</v>
      </c>
      <c r="N1794" s="13"/>
      <c r="O1794"/>
      <c r="P1794" t="str">
        <f t="shared" si="535"/>
        <v/>
      </c>
      <c r="Q1794" t="str">
        <f>IF(ISNA(VLOOKUP(AC1794,#REF!,1)),"//","")</f>
        <v/>
      </c>
      <c r="R1794"/>
      <c r="S1794" s="43">
        <f t="shared" si="514"/>
        <v>564</v>
      </c>
      <c r="T1794" s="94" t="s">
        <v>2489</v>
      </c>
      <c r="U1794" s="72" t="s">
        <v>2912</v>
      </c>
      <c r="V1794" s="72" t="s">
        <v>2489</v>
      </c>
      <c r="W1794" s="44" t="str">
        <f t="shared" si="515"/>
        <v/>
      </c>
      <c r="X1794" s="25" t="str">
        <f t="shared" si="516"/>
        <v/>
      </c>
      <c r="Y1794" s="1">
        <f t="shared" si="517"/>
        <v>1754</v>
      </c>
      <c r="Z1794" t="str">
        <f t="shared" si="518"/>
        <v>ITM_XIN</v>
      </c>
      <c r="AA1794" s="177" t="str">
        <f>IF(ISNA(VLOOKUP(AC1794,Sheet2!J:J,1,0)),"//","")</f>
        <v/>
      </c>
      <c r="AC1794" s="113" t="str">
        <f t="shared" si="523"/>
        <v/>
      </c>
      <c r="AD1794" t="b">
        <f t="shared" si="522"/>
        <v>1</v>
      </c>
    </row>
    <row r="1795" spans="1:30">
      <c r="A1795" s="57">
        <f t="shared" si="512"/>
        <v>1795</v>
      </c>
      <c r="B1795" s="56">
        <f t="shared" si="513"/>
        <v>1755</v>
      </c>
      <c r="C1795" s="60" t="s">
        <v>4455</v>
      </c>
      <c r="D1795" s="60" t="s">
        <v>7</v>
      </c>
      <c r="E1795" s="66" t="s">
        <v>1047</v>
      </c>
      <c r="F1795" s="66" t="s">
        <v>1047</v>
      </c>
      <c r="G1795" s="75">
        <v>0</v>
      </c>
      <c r="H1795" s="75">
        <v>0</v>
      </c>
      <c r="I1795" s="66" t="s">
        <v>3</v>
      </c>
      <c r="J1795" s="66" t="s">
        <v>1597</v>
      </c>
      <c r="K1795" s="67" t="s">
        <v>4709</v>
      </c>
      <c r="L1795" s="68"/>
      <c r="M1795" s="64" t="s">
        <v>2417</v>
      </c>
      <c r="N1795" s="13"/>
      <c r="O1795"/>
      <c r="P1795" t="str">
        <f t="shared" si="535"/>
        <v/>
      </c>
      <c r="Q1795" t="str">
        <f>IF(ISNA(VLOOKUP(AC1795,#REF!,1)),"//","")</f>
        <v/>
      </c>
      <c r="R1795"/>
      <c r="S1795" s="43">
        <f t="shared" si="514"/>
        <v>564</v>
      </c>
      <c r="T1795" s="94"/>
      <c r="U1795" s="72" t="s">
        <v>2912</v>
      </c>
      <c r="V1795" s="72"/>
      <c r="W1795" s="44" t="str">
        <f t="shared" si="515"/>
        <v/>
      </c>
      <c r="X1795" s="25" t="str">
        <f t="shared" si="516"/>
        <v/>
      </c>
      <c r="Y1795" s="1">
        <f t="shared" si="517"/>
        <v>1755</v>
      </c>
      <c r="Z1795" t="str">
        <f t="shared" si="518"/>
        <v>ITM_XOUT</v>
      </c>
      <c r="AA1795" s="177" t="str">
        <f>IF(ISNA(VLOOKUP(AC1795,Sheet2!J:J,1,0)),"//","")</f>
        <v/>
      </c>
      <c r="AC1795" s="113" t="str">
        <f t="shared" si="523"/>
        <v/>
      </c>
      <c r="AD1795" t="b">
        <f t="shared" si="522"/>
        <v>1</v>
      </c>
    </row>
    <row r="1796" spans="1:30" s="17" customFormat="1">
      <c r="A1796" s="113">
        <f t="shared" si="512"/>
        <v>1796</v>
      </c>
      <c r="B1796" s="114">
        <f t="shared" si="513"/>
        <v>1756</v>
      </c>
      <c r="C1796" s="115" t="s">
        <v>4455</v>
      </c>
      <c r="D1796" s="115" t="s">
        <v>7</v>
      </c>
      <c r="E1796" s="149" t="str">
        <f t="shared" ref="E1796" si="536">CHAR(34)&amp;IF(B1796&lt;10,"000",IF(B1796&lt;100,"00",IF(B1796&lt;1000,"0","")))&amp;$B1796&amp;CHAR(34)</f>
        <v>"1756"</v>
      </c>
      <c r="F1796" s="116" t="str">
        <f t="shared" ref="F1796" si="537">E1796</f>
        <v>"1756"</v>
      </c>
      <c r="G1796" s="124">
        <v>0</v>
      </c>
      <c r="H1796" s="124">
        <v>0</v>
      </c>
      <c r="I1796" s="117" t="s">
        <v>28</v>
      </c>
      <c r="J1796" s="66" t="s">
        <v>1597</v>
      </c>
      <c r="K1796" s="67" t="s">
        <v>4709</v>
      </c>
      <c r="M1796" s="150" t="str">
        <f t="shared" ref="M1796" si="538">"ITM_"&amp;IF(B1796&lt;10,"000",IF(B1796&lt;100,"00",IF(B1796&lt;1000,"0","")))&amp;$B1796</f>
        <v>ITM_1756</v>
      </c>
      <c r="N1796" s="16"/>
      <c r="P1796" s="17" t="str">
        <f t="shared" si="535"/>
        <v/>
      </c>
      <c r="Q1796" s="17" t="str">
        <f>IF(ISNA(VLOOKUP(AC1796,#REF!,1)),"//","")</f>
        <v/>
      </c>
      <c r="S1796" s="119">
        <f t="shared" si="514"/>
        <v>564</v>
      </c>
      <c r="T1796" s="113" t="s">
        <v>2489</v>
      </c>
      <c r="U1796" s="120" t="s">
        <v>2489</v>
      </c>
      <c r="V1796" s="120" t="s">
        <v>2489</v>
      </c>
      <c r="W1796" s="121" t="str">
        <f t="shared" si="515"/>
        <v/>
      </c>
      <c r="X1796" s="122" t="str">
        <f t="shared" si="516"/>
        <v/>
      </c>
      <c r="Y1796" s="123">
        <f t="shared" si="517"/>
        <v>1756</v>
      </c>
      <c r="Z1796" s="17" t="str">
        <f t="shared" si="518"/>
        <v>ITM_1756</v>
      </c>
      <c r="AA1796" s="177" t="str">
        <f>IF(ISNA(VLOOKUP(AC1796,Sheet2!J:J,1,0)),"//","")</f>
        <v/>
      </c>
      <c r="AC1796" s="113" t="str">
        <f t="shared" ref="AC1796" si="539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0">X1796=AC1796</f>
        <v>1</v>
      </c>
    </row>
    <row r="1797" spans="1:30" s="49" customFormat="1">
      <c r="A1797" s="57" t="str">
        <f t="shared" si="512"/>
        <v/>
      </c>
      <c r="B1797" s="175">
        <f t="shared" ref="B1797:B1801" si="541">B1796+0.1</f>
        <v>1756.1</v>
      </c>
      <c r="C1797" s="60" t="s">
        <v>2489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2489</v>
      </c>
      <c r="N1797" s="48"/>
      <c r="Q1797" s="49" t="str">
        <f>IF(ISNA(VLOOKUP(AC1797,#REF!,1)),"//","")</f>
        <v/>
      </c>
      <c r="S1797" s="43">
        <f t="shared" si="514"/>
        <v>564</v>
      </c>
      <c r="T1797" s="94" t="s">
        <v>2489</v>
      </c>
      <c r="U1797" s="72" t="s">
        <v>2489</v>
      </c>
      <c r="V1797" s="72" t="s">
        <v>2489</v>
      </c>
      <c r="W1797" s="44" t="str">
        <f t="shared" si="515"/>
        <v/>
      </c>
      <c r="X1797" s="25" t="str">
        <f t="shared" si="516"/>
        <v/>
      </c>
      <c r="Y1797" s="1">
        <f t="shared" si="517"/>
        <v>1756.1</v>
      </c>
      <c r="Z1797" t="str">
        <f t="shared" si="518"/>
        <v/>
      </c>
      <c r="AA1797" s="177" t="str">
        <f>IF(ISNA(VLOOKUP(AC1797,Sheet2!J:J,1,0)),"//","")</f>
        <v/>
      </c>
      <c r="AC1797" s="113" t="str">
        <f t="shared" si="523"/>
        <v/>
      </c>
      <c r="AD1797" t="b">
        <f t="shared" si="522"/>
        <v>1</v>
      </c>
    </row>
    <row r="1798" spans="1:30" s="49" customFormat="1">
      <c r="A1798" s="57" t="str">
        <f t="shared" si="512"/>
        <v/>
      </c>
      <c r="B1798" s="175">
        <f t="shared" si="541"/>
        <v>1756.1999999999998</v>
      </c>
      <c r="C1798" s="60" t="s">
        <v>2489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2489</v>
      </c>
      <c r="N1798" s="48"/>
      <c r="Q1798" s="49" t="str">
        <f>IF(ISNA(VLOOKUP(AC1798,#REF!,1)),"//","")</f>
        <v/>
      </c>
      <c r="S1798" s="43">
        <f t="shared" si="514"/>
        <v>564</v>
      </c>
      <c r="T1798" s="94" t="s">
        <v>2489</v>
      </c>
      <c r="U1798" s="72" t="s">
        <v>2489</v>
      </c>
      <c r="V1798" s="72" t="s">
        <v>2489</v>
      </c>
      <c r="W1798" s="44" t="str">
        <f t="shared" si="515"/>
        <v/>
      </c>
      <c r="X1798" s="25" t="str">
        <f t="shared" si="516"/>
        <v/>
      </c>
      <c r="Y1798" s="1">
        <f t="shared" si="517"/>
        <v>1756.1999999999998</v>
      </c>
      <c r="Z1798" t="str">
        <f t="shared" si="518"/>
        <v/>
      </c>
      <c r="AA1798" s="177" t="str">
        <f>IF(ISNA(VLOOKUP(AC1798,Sheet2!J:J,1,0)),"//","")</f>
        <v/>
      </c>
      <c r="AC1798" s="113" t="str">
        <f t="shared" si="523"/>
        <v/>
      </c>
      <c r="AD1798" t="b">
        <f t="shared" si="522"/>
        <v>1</v>
      </c>
    </row>
    <row r="1799" spans="1:30" s="49" customFormat="1">
      <c r="A1799" s="57" t="str">
        <f t="shared" si="512"/>
        <v/>
      </c>
      <c r="B1799" s="175">
        <f t="shared" si="541"/>
        <v>1756.2999999999997</v>
      </c>
      <c r="C1799" s="60" t="s">
        <v>2489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2489</v>
      </c>
      <c r="N1799" s="48"/>
      <c r="Q1799" s="49" t="str">
        <f>IF(ISNA(VLOOKUP(AC1799,#REF!,1)),"//","")</f>
        <v/>
      </c>
      <c r="S1799" s="43">
        <f t="shared" si="514"/>
        <v>564</v>
      </c>
      <c r="T1799" s="94" t="s">
        <v>2489</v>
      </c>
      <c r="U1799" s="72" t="s">
        <v>2489</v>
      </c>
      <c r="V1799" s="72" t="s">
        <v>2489</v>
      </c>
      <c r="W1799" s="44" t="str">
        <f t="shared" si="515"/>
        <v/>
      </c>
      <c r="X1799" s="25" t="str">
        <f t="shared" si="516"/>
        <v/>
      </c>
      <c r="Y1799" s="1">
        <f t="shared" si="517"/>
        <v>1756.2999999999997</v>
      </c>
      <c r="Z1799" t="str">
        <f t="shared" si="518"/>
        <v/>
      </c>
      <c r="AA1799" s="177" t="str">
        <f>IF(ISNA(VLOOKUP(AC1799,Sheet2!J:J,1,0)),"//","")</f>
        <v/>
      </c>
      <c r="AC1799" s="113" t="str">
        <f t="shared" si="523"/>
        <v/>
      </c>
      <c r="AD1799" t="b">
        <f t="shared" si="522"/>
        <v>1</v>
      </c>
    </row>
    <row r="1800" spans="1:30" s="49" customFormat="1">
      <c r="A1800" s="57" t="str">
        <f t="shared" si="512"/>
        <v/>
      </c>
      <c r="B1800" s="175">
        <f t="shared" si="541"/>
        <v>1756.3999999999996</v>
      </c>
      <c r="C1800" s="60" t="s">
        <v>2489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2489</v>
      </c>
      <c r="N1800" s="48"/>
      <c r="Q1800" s="49" t="str">
        <f>IF(ISNA(VLOOKUP(AC1800,#REF!,1)),"//","")</f>
        <v/>
      </c>
      <c r="S1800" s="43">
        <f t="shared" ref="S1800:S1802" si="542">IF(X1800&lt;&gt;"",S1799+1,S1799)</f>
        <v>564</v>
      </c>
      <c r="T1800" s="94" t="s">
        <v>2489</v>
      </c>
      <c r="U1800" s="72" t="s">
        <v>2489</v>
      </c>
      <c r="V1800" s="72" t="s">
        <v>2489</v>
      </c>
      <c r="W1800" s="44" t="str">
        <f t="shared" ref="W1800:W1802" si="543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4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5">B1800</f>
        <v>1756.3999999999996</v>
      </c>
      <c r="Z1800" t="str">
        <f t="shared" ref="Z1800:Z1802" si="546">M1800</f>
        <v/>
      </c>
      <c r="AA1800" s="177" t="str">
        <f>IF(ISNA(VLOOKUP(AC1800,Sheet2!J:J,1,0)),"//","")</f>
        <v/>
      </c>
      <c r="AC1800" s="113" t="str">
        <f t="shared" si="523"/>
        <v/>
      </c>
      <c r="AD1800" t="b">
        <f t="shared" si="522"/>
        <v>1</v>
      </c>
    </row>
    <row r="1801" spans="1:30" s="49" customFormat="1">
      <c r="A1801" s="57" t="str">
        <f t="shared" si="512"/>
        <v/>
      </c>
      <c r="B1801" s="175">
        <f t="shared" si="541"/>
        <v>1756.4999999999995</v>
      </c>
      <c r="C1801" s="60" t="s">
        <v>4837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2"/>
        <v>564</v>
      </c>
      <c r="T1801" s="94" t="s">
        <v>2489</v>
      </c>
      <c r="U1801" s="72" t="s">
        <v>2489</v>
      </c>
      <c r="V1801" s="72" t="s">
        <v>2489</v>
      </c>
      <c r="W1801" s="44" t="str">
        <f t="shared" si="543"/>
        <v/>
      </c>
      <c r="X1801" s="25" t="str">
        <f t="shared" si="544"/>
        <v/>
      </c>
      <c r="Y1801" s="1">
        <f t="shared" si="545"/>
        <v>1756.4999999999995</v>
      </c>
      <c r="Z1801" t="str">
        <f t="shared" si="546"/>
        <v>//Jaymos C43 extensions</v>
      </c>
      <c r="AA1801" s="177" t="str">
        <f>IF(ISNA(VLOOKUP(AC1801,Sheet2!J:J,1,0)),"//","")</f>
        <v/>
      </c>
      <c r="AC1801" s="113" t="str">
        <f t="shared" si="523"/>
        <v/>
      </c>
      <c r="AD1801" t="b">
        <f t="shared" si="522"/>
        <v>1</v>
      </c>
    </row>
    <row r="1802" spans="1:30" s="49" customFormat="1">
      <c r="A1802" s="57">
        <f t="shared" si="512"/>
        <v>1802</v>
      </c>
      <c r="B1802" s="56">
        <f t="shared" si="513"/>
        <v>1757</v>
      </c>
      <c r="C1802" s="99" t="s">
        <v>4393</v>
      </c>
      <c r="D1802" s="99" t="s">
        <v>1202</v>
      </c>
      <c r="E1802" s="100" t="s">
        <v>2490</v>
      </c>
      <c r="F1802" s="100" t="s">
        <v>2490</v>
      </c>
      <c r="G1802" s="101">
        <v>0</v>
      </c>
      <c r="H1802" s="101">
        <v>0</v>
      </c>
      <c r="I1802" s="100" t="s">
        <v>3</v>
      </c>
      <c r="J1802" s="100" t="s">
        <v>1598</v>
      </c>
      <c r="K1802" s="102" t="s">
        <v>4544</v>
      </c>
      <c r="L1802" s="103" t="s">
        <v>1607</v>
      </c>
      <c r="M1802" s="104" t="s">
        <v>2482</v>
      </c>
      <c r="N1802" s="104"/>
      <c r="Q1802" s="49" t="str">
        <f>IF(ISNA(VLOOKUP(AC1802,#REF!,1)),"//","")</f>
        <v/>
      </c>
      <c r="S1802" s="43">
        <f t="shared" si="542"/>
        <v>564</v>
      </c>
      <c r="T1802" s="94" t="s">
        <v>3048</v>
      </c>
      <c r="U1802" s="72" t="s">
        <v>2489</v>
      </c>
      <c r="V1802" s="72" t="s">
        <v>2489</v>
      </c>
      <c r="W1802" s="44" t="str">
        <f t="shared" si="543"/>
        <v/>
      </c>
      <c r="X1802" s="25" t="str">
        <f t="shared" si="544"/>
        <v/>
      </c>
      <c r="Y1802" s="1">
        <f t="shared" si="545"/>
        <v>1757</v>
      </c>
      <c r="Z1802" t="str">
        <f t="shared" si="546"/>
        <v>ITM_FG_LINE</v>
      </c>
      <c r="AA1802" s="177" t="str">
        <f>IF(ISNA(VLOOKUP(AC1802,Sheet2!J:J,1,0)),"//","")</f>
        <v/>
      </c>
      <c r="AC1802" s="113" t="str">
        <f t="shared" si="523"/>
        <v/>
      </c>
      <c r="AD1802" t="b">
        <f t="shared" si="522"/>
        <v>1</v>
      </c>
    </row>
    <row r="1803" spans="1:30">
      <c r="A1803" s="58">
        <f t="shared" si="512"/>
        <v>1803</v>
      </c>
      <c r="B1803" s="55">
        <f t="shared" ref="B1803:B1866" si="547">IF(AND(MID(C1803,2,1)&lt;&gt;"/",MID(C1803,1,1)="/"),INT(B1802)+1,B1802+0.01)</f>
        <v>1758</v>
      </c>
      <c r="C1803" s="99" t="s">
        <v>4393</v>
      </c>
      <c r="D1803" s="99" t="s">
        <v>4562</v>
      </c>
      <c r="E1803" s="100" t="s">
        <v>5007</v>
      </c>
      <c r="F1803" s="100" t="s">
        <v>5007</v>
      </c>
      <c r="G1803" s="101">
        <v>0</v>
      </c>
      <c r="H1803" s="101">
        <v>0</v>
      </c>
      <c r="I1803" s="100" t="s">
        <v>3</v>
      </c>
      <c r="J1803" s="100" t="s">
        <v>1598</v>
      </c>
      <c r="K1803" s="102" t="s">
        <v>4544</v>
      </c>
      <c r="L1803" s="99" t="s">
        <v>4087</v>
      </c>
      <c r="M1803" s="104" t="s">
        <v>4561</v>
      </c>
      <c r="N1803" s="104"/>
      <c r="O1803"/>
      <c r="P1803" t="str">
        <f t="shared" ref="P1803:P1863" si="548">IF(E1803=F1803,"","NOT EQUAL")</f>
        <v/>
      </c>
      <c r="Q1803" t="str">
        <f>IF(ISNA(VLOOKUP(AC1803,#REF!,1)),"//","")</f>
        <v/>
      </c>
      <c r="R1803"/>
      <c r="S1803" s="43">
        <f t="shared" ref="S1803:S1863" si="549">IF(X1803&lt;&gt;"",S1802+1,S1802)</f>
        <v>564</v>
      </c>
      <c r="T1803" s="94" t="s">
        <v>3048</v>
      </c>
      <c r="U1803" s="72" t="s">
        <v>2489</v>
      </c>
      <c r="V1803" s="72" t="s">
        <v>2489</v>
      </c>
      <c r="W1803" s="44" t="str">
        <f t="shared" ref="W1803:W1863" si="550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1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2">B1803</f>
        <v>1758</v>
      </c>
      <c r="Z1803" t="str">
        <f t="shared" ref="Z1803:Z1863" si="553">M1803</f>
        <v>ITM_NO_BASE_SCREEN</v>
      </c>
      <c r="AA1803" s="177" t="str">
        <f>IF(ISNA(VLOOKUP(AC1803,Sheet2!J:J,1,0)),"//","")</f>
        <v/>
      </c>
      <c r="AC1803" s="113" t="str">
        <f t="shared" si="523"/>
        <v/>
      </c>
      <c r="AD1803" t="b">
        <f t="shared" si="522"/>
        <v>1</v>
      </c>
    </row>
    <row r="1804" spans="1:30">
      <c r="A1804" s="58">
        <f t="shared" si="512"/>
        <v>1804</v>
      </c>
      <c r="B1804" s="55">
        <f t="shared" si="547"/>
        <v>1759</v>
      </c>
      <c r="C1804" s="99" t="s">
        <v>4393</v>
      </c>
      <c r="D1804" s="99" t="s">
        <v>1129</v>
      </c>
      <c r="E1804" s="100" t="s">
        <v>1130</v>
      </c>
      <c r="F1804" s="100" t="s">
        <v>1130</v>
      </c>
      <c r="G1804" s="101">
        <v>0</v>
      </c>
      <c r="H1804" s="101">
        <v>0</v>
      </c>
      <c r="I1804" s="100" t="s">
        <v>3</v>
      </c>
      <c r="J1804" s="100" t="s">
        <v>1598</v>
      </c>
      <c r="K1804" s="102" t="s">
        <v>4544</v>
      </c>
      <c r="L1804" s="99" t="s">
        <v>1608</v>
      </c>
      <c r="M1804" s="104" t="s">
        <v>2486</v>
      </c>
      <c r="N1804" s="104"/>
      <c r="O1804"/>
      <c r="P1804" t="str">
        <f t="shared" si="548"/>
        <v/>
      </c>
      <c r="Q1804" t="str">
        <f>IF(ISNA(VLOOKUP(AC1804,#REF!,1)),"//","")</f>
        <v/>
      </c>
      <c r="R1804"/>
      <c r="S1804" s="43">
        <f t="shared" si="549"/>
        <v>564</v>
      </c>
      <c r="T1804" s="94" t="s">
        <v>3048</v>
      </c>
      <c r="U1804" s="72" t="s">
        <v>2489</v>
      </c>
      <c r="V1804" s="72" t="s">
        <v>2489</v>
      </c>
      <c r="W1804" s="44" t="str">
        <f t="shared" si="550"/>
        <v/>
      </c>
      <c r="X1804" s="25" t="str">
        <f t="shared" si="551"/>
        <v/>
      </c>
      <c r="Y1804" s="1">
        <f t="shared" si="552"/>
        <v>1759</v>
      </c>
      <c r="Z1804" t="str">
        <f t="shared" si="553"/>
        <v>ITM_G_DOUBLETAP</v>
      </c>
      <c r="AA1804" s="177" t="str">
        <f>IF(ISNA(VLOOKUP(AC1804,Sheet2!J:J,1,0)),"//","")</f>
        <v/>
      </c>
      <c r="AC1804" s="113" t="str">
        <f t="shared" si="523"/>
        <v/>
      </c>
      <c r="AD1804" t="b">
        <f t="shared" si="522"/>
        <v>1</v>
      </c>
    </row>
    <row r="1805" spans="1:30">
      <c r="A1805" s="58">
        <f t="shared" si="512"/>
        <v>1805</v>
      </c>
      <c r="B1805" s="55">
        <f t="shared" si="547"/>
        <v>1760</v>
      </c>
      <c r="C1805" s="99" t="s">
        <v>4455</v>
      </c>
      <c r="D1805" s="99" t="s">
        <v>7</v>
      </c>
      <c r="E1805" s="100" t="s">
        <v>3666</v>
      </c>
      <c r="F1805" s="100" t="s">
        <v>3666</v>
      </c>
      <c r="G1805" s="101">
        <v>0</v>
      </c>
      <c r="H1805" s="101">
        <v>0</v>
      </c>
      <c r="I1805" s="100" t="s">
        <v>28</v>
      </c>
      <c r="J1805" s="100" t="s">
        <v>1598</v>
      </c>
      <c r="K1805" s="102" t="s">
        <v>4544</v>
      </c>
      <c r="L1805" s="99"/>
      <c r="M1805" s="104" t="s">
        <v>3978</v>
      </c>
      <c r="N1805" s="104"/>
      <c r="O1805"/>
      <c r="P1805" t="str">
        <f t="shared" si="548"/>
        <v/>
      </c>
      <c r="Q1805" t="str">
        <f>IF(ISNA(VLOOKUP(AC1805,#REF!,1)),"//","")</f>
        <v/>
      </c>
      <c r="R1805"/>
      <c r="S1805" s="43">
        <f t="shared" si="549"/>
        <v>564</v>
      </c>
      <c r="T1805" s="94"/>
      <c r="U1805" s="72"/>
      <c r="V1805" s="72"/>
      <c r="W1805" s="44" t="str">
        <f t="shared" si="550"/>
        <v/>
      </c>
      <c r="X1805" s="25" t="str">
        <f t="shared" si="551"/>
        <v/>
      </c>
      <c r="Y1805" s="1">
        <f t="shared" si="552"/>
        <v>1760</v>
      </c>
      <c r="Z1805" t="str">
        <f t="shared" si="553"/>
        <v>ITM_1749</v>
      </c>
      <c r="AA1805" s="177" t="str">
        <f>IF(ISNA(VLOOKUP(AC1805,Sheet2!J:J,1,0)),"//","")</f>
        <v/>
      </c>
      <c r="AC1805" s="113" t="str">
        <f t="shared" si="523"/>
        <v/>
      </c>
      <c r="AD1805" t="b">
        <f t="shared" si="522"/>
        <v>1</v>
      </c>
    </row>
    <row r="1806" spans="1:30">
      <c r="A1806" s="58">
        <f t="shared" si="512"/>
        <v>1806</v>
      </c>
      <c r="B1806" s="55">
        <f t="shared" si="547"/>
        <v>1761</v>
      </c>
      <c r="C1806" s="99" t="s">
        <v>4379</v>
      </c>
      <c r="D1806" s="99">
        <v>0</v>
      </c>
      <c r="E1806" s="102" t="s">
        <v>2565</v>
      </c>
      <c r="F1806" s="102" t="s">
        <v>2565</v>
      </c>
      <c r="G1806" s="105">
        <v>0</v>
      </c>
      <c r="H1806" s="105">
        <v>0</v>
      </c>
      <c r="I1806" s="100" t="s">
        <v>3</v>
      </c>
      <c r="J1806" s="100" t="s">
        <v>1598</v>
      </c>
      <c r="K1806" s="102" t="s">
        <v>4544</v>
      </c>
      <c r="L1806" s="103"/>
      <c r="M1806" s="104" t="s">
        <v>2566</v>
      </c>
      <c r="N1806" s="104"/>
      <c r="O1806"/>
      <c r="P1806" t="str">
        <f t="shared" si="548"/>
        <v/>
      </c>
      <c r="Q1806" t="str">
        <f>IF(ISNA(VLOOKUP(AC1806,#REF!,1)),"//","")</f>
        <v/>
      </c>
      <c r="R1806"/>
      <c r="S1806" s="43">
        <f t="shared" si="549"/>
        <v>564</v>
      </c>
      <c r="T1806" s="94" t="s">
        <v>3048</v>
      </c>
      <c r="U1806" s="72" t="s">
        <v>2489</v>
      </c>
      <c r="V1806" s="72" t="s">
        <v>2489</v>
      </c>
      <c r="W1806" s="44" t="str">
        <f t="shared" si="550"/>
        <v/>
      </c>
      <c r="X1806" s="25" t="str">
        <f t="shared" si="551"/>
        <v/>
      </c>
      <c r="Y1806" s="1">
        <f t="shared" si="552"/>
        <v>1761</v>
      </c>
      <c r="Z1806" t="str">
        <f t="shared" si="553"/>
        <v>ITM_P_ALLREGS</v>
      </c>
      <c r="AA1806" s="177" t="str">
        <f>IF(ISNA(VLOOKUP(AC1806,Sheet2!J:J,1,0)),"//","")</f>
        <v/>
      </c>
      <c r="AC1806" s="113" t="str">
        <f t="shared" si="523"/>
        <v/>
      </c>
      <c r="AD1806" t="b">
        <f t="shared" si="522"/>
        <v>1</v>
      </c>
    </row>
    <row r="1807" spans="1:30">
      <c r="A1807" s="58">
        <f t="shared" si="512"/>
        <v>1807</v>
      </c>
      <c r="B1807" s="55">
        <f t="shared" si="547"/>
        <v>1762</v>
      </c>
      <c r="C1807" s="99" t="s">
        <v>4394</v>
      </c>
      <c r="D1807" s="99">
        <v>85</v>
      </c>
      <c r="E1807" s="100" t="s">
        <v>2567</v>
      </c>
      <c r="F1807" s="100" t="s">
        <v>2567</v>
      </c>
      <c r="G1807" s="101">
        <v>0</v>
      </c>
      <c r="H1807" s="101">
        <v>0</v>
      </c>
      <c r="I1807" s="100" t="s">
        <v>1</v>
      </c>
      <c r="J1807" s="100" t="s">
        <v>1597</v>
      </c>
      <c r="K1807" s="102" t="s">
        <v>4709</v>
      </c>
      <c r="L1807" s="103" t="s">
        <v>2509</v>
      </c>
      <c r="M1807" s="104" t="s">
        <v>2570</v>
      </c>
      <c r="N1807" s="104"/>
      <c r="O1807"/>
      <c r="P1807" t="str">
        <f t="shared" si="548"/>
        <v/>
      </c>
      <c r="Q1807" t="str">
        <f>IF(ISNA(VLOOKUP(AC1807,#REF!,1)),"//","")</f>
        <v/>
      </c>
      <c r="R1807"/>
      <c r="S1807" s="43">
        <f t="shared" si="549"/>
        <v>564</v>
      </c>
      <c r="T1807" s="94" t="s">
        <v>3051</v>
      </c>
      <c r="U1807" s="72" t="s">
        <v>2489</v>
      </c>
      <c r="V1807" s="72" t="s">
        <v>2489</v>
      </c>
      <c r="W1807" s="44" t="str">
        <f t="shared" si="550"/>
        <v/>
      </c>
      <c r="X1807" s="25" t="str">
        <f t="shared" si="551"/>
        <v/>
      </c>
      <c r="Y1807" s="1">
        <f t="shared" si="552"/>
        <v>1762</v>
      </c>
      <c r="Z1807" t="str">
        <f t="shared" si="553"/>
        <v>ITM_SI_f</v>
      </c>
      <c r="AA1807" s="177" t="str">
        <f>IF(ISNA(VLOOKUP(AC1807,Sheet2!J:J,1,0)),"//","")</f>
        <v/>
      </c>
      <c r="AC1807" s="113" t="str">
        <f t="shared" si="523"/>
        <v/>
      </c>
      <c r="AD1807" t="b">
        <f t="shared" si="522"/>
        <v>1</v>
      </c>
    </row>
    <row r="1808" spans="1:30">
      <c r="A1808" s="58">
        <f t="shared" si="512"/>
        <v>1808</v>
      </c>
      <c r="B1808" s="55">
        <f t="shared" si="547"/>
        <v>1763</v>
      </c>
      <c r="C1808" s="99" t="s">
        <v>4394</v>
      </c>
      <c r="D1808" s="99">
        <v>88</v>
      </c>
      <c r="E1808" s="100" t="s">
        <v>2516</v>
      </c>
      <c r="F1808" s="100" t="s">
        <v>2516</v>
      </c>
      <c r="G1808" s="101">
        <v>0</v>
      </c>
      <c r="H1808" s="101">
        <v>0</v>
      </c>
      <c r="I1808" s="100" t="s">
        <v>1</v>
      </c>
      <c r="J1808" s="100" t="s">
        <v>1597</v>
      </c>
      <c r="K1808" s="102" t="s">
        <v>4709</v>
      </c>
      <c r="L1808" s="99" t="s">
        <v>2509</v>
      </c>
      <c r="M1808" s="104" t="s">
        <v>2510</v>
      </c>
      <c r="N1808" s="100"/>
      <c r="O1808"/>
      <c r="P1808" t="str">
        <f t="shared" si="548"/>
        <v/>
      </c>
      <c r="Q1808" t="str">
        <f>IF(ISNA(VLOOKUP(AC1808,#REF!,1)),"//","")</f>
        <v/>
      </c>
      <c r="R1808"/>
      <c r="S1808" s="43">
        <f t="shared" si="549"/>
        <v>564</v>
      </c>
      <c r="T1808" s="94" t="s">
        <v>3051</v>
      </c>
      <c r="U1808" s="72" t="s">
        <v>2489</v>
      </c>
      <c r="V1808" s="72" t="s">
        <v>2489</v>
      </c>
      <c r="W1808" s="44" t="str">
        <f t="shared" si="550"/>
        <v/>
      </c>
      <c r="X1808" s="25" t="str">
        <f t="shared" si="551"/>
        <v/>
      </c>
      <c r="Y1808" s="1">
        <f t="shared" si="552"/>
        <v>1763</v>
      </c>
      <c r="Z1808" t="str">
        <f t="shared" si="553"/>
        <v>ITM_SI_p</v>
      </c>
      <c r="AA1808" s="177" t="str">
        <f>IF(ISNA(VLOOKUP(AC1808,Sheet2!J:J,1,0)),"//","")</f>
        <v/>
      </c>
      <c r="AC1808" s="113" t="str">
        <f t="shared" si="523"/>
        <v/>
      </c>
      <c r="AD1808" t="b">
        <f t="shared" si="522"/>
        <v>1</v>
      </c>
    </row>
    <row r="1809" spans="1:30">
      <c r="A1809" s="58">
        <f t="shared" ref="A1809:A1872" si="554">IF(B1809=INT(B1809),ROW(),"")</f>
        <v>1809</v>
      </c>
      <c r="B1809" s="55">
        <f t="shared" si="547"/>
        <v>1764</v>
      </c>
      <c r="C1809" s="99" t="s">
        <v>4394</v>
      </c>
      <c r="D1809" s="99">
        <v>91</v>
      </c>
      <c r="E1809" s="100" t="s">
        <v>2517</v>
      </c>
      <c r="F1809" s="100" t="s">
        <v>2517</v>
      </c>
      <c r="G1809" s="101">
        <v>0</v>
      </c>
      <c r="H1809" s="101">
        <v>0</v>
      </c>
      <c r="I1809" s="100" t="s">
        <v>1</v>
      </c>
      <c r="J1809" s="100" t="s">
        <v>1597</v>
      </c>
      <c r="K1809" s="102" t="s">
        <v>4709</v>
      </c>
      <c r="L1809" s="99" t="s">
        <v>2509</v>
      </c>
      <c r="M1809" s="104" t="s">
        <v>2511</v>
      </c>
      <c r="N1809" s="100"/>
      <c r="O1809"/>
      <c r="P1809" t="str">
        <f t="shared" si="548"/>
        <v/>
      </c>
      <c r="Q1809" t="str">
        <f>IF(ISNA(VLOOKUP(AC1809,#REF!,1)),"//","")</f>
        <v/>
      </c>
      <c r="R1809"/>
      <c r="S1809" s="43">
        <f t="shared" si="549"/>
        <v>564</v>
      </c>
      <c r="T1809" s="94" t="s">
        <v>3051</v>
      </c>
      <c r="U1809" s="72" t="s">
        <v>2489</v>
      </c>
      <c r="V1809" s="72" t="s">
        <v>2489</v>
      </c>
      <c r="W1809" s="44" t="str">
        <f t="shared" si="550"/>
        <v/>
      </c>
      <c r="X1809" s="25" t="str">
        <f t="shared" si="551"/>
        <v/>
      </c>
      <c r="Y1809" s="1">
        <f t="shared" si="552"/>
        <v>1764</v>
      </c>
      <c r="Z1809" t="str">
        <f t="shared" si="553"/>
        <v>ITM_SI_n</v>
      </c>
      <c r="AA1809" s="177" t="str">
        <f>IF(ISNA(VLOOKUP(AC1809,Sheet2!J:J,1,0)),"//","")</f>
        <v/>
      </c>
      <c r="AC1809" s="113" t="str">
        <f t="shared" si="523"/>
        <v/>
      </c>
      <c r="AD1809" t="b">
        <f t="shared" si="522"/>
        <v>1</v>
      </c>
    </row>
    <row r="1810" spans="1:30">
      <c r="A1810" s="58">
        <f t="shared" si="554"/>
        <v>1810</v>
      </c>
      <c r="B1810" s="55">
        <f t="shared" si="547"/>
        <v>1765</v>
      </c>
      <c r="C1810" s="99" t="s">
        <v>4394</v>
      </c>
      <c r="D1810" s="99">
        <v>94</v>
      </c>
      <c r="E1810" s="100" t="s">
        <v>2518</v>
      </c>
      <c r="F1810" s="100" t="s">
        <v>2518</v>
      </c>
      <c r="G1810" s="101">
        <v>0</v>
      </c>
      <c r="H1810" s="101">
        <v>0</v>
      </c>
      <c r="I1810" s="100" t="s">
        <v>1</v>
      </c>
      <c r="J1810" s="100" t="s">
        <v>1597</v>
      </c>
      <c r="K1810" s="102" t="s">
        <v>4709</v>
      </c>
      <c r="L1810" s="99" t="s">
        <v>2509</v>
      </c>
      <c r="M1810" s="104" t="s">
        <v>2512</v>
      </c>
      <c r="N1810" s="100"/>
      <c r="O1810"/>
      <c r="P1810" t="str">
        <f t="shared" si="548"/>
        <v/>
      </c>
      <c r="Q1810" t="str">
        <f>IF(ISNA(VLOOKUP(AC1810,#REF!,1)),"//","")</f>
        <v/>
      </c>
      <c r="R1810"/>
      <c r="S1810" s="43">
        <f t="shared" si="549"/>
        <v>564</v>
      </c>
      <c r="T1810" s="94" t="s">
        <v>3051</v>
      </c>
      <c r="U1810" s="72" t="s">
        <v>2489</v>
      </c>
      <c r="V1810" s="72" t="s">
        <v>2489</v>
      </c>
      <c r="W1810" s="44" t="str">
        <f t="shared" si="550"/>
        <v/>
      </c>
      <c r="X1810" s="25" t="str">
        <f t="shared" si="551"/>
        <v/>
      </c>
      <c r="Y1810" s="1">
        <f t="shared" si="552"/>
        <v>1765</v>
      </c>
      <c r="Z1810" t="str">
        <f t="shared" si="553"/>
        <v>ITM_SI_u</v>
      </c>
      <c r="AA1810" s="177" t="str">
        <f>IF(ISNA(VLOOKUP(AC1810,Sheet2!J:J,1,0)),"//","")</f>
        <v/>
      </c>
      <c r="AC1810" s="113" t="str">
        <f t="shared" si="523"/>
        <v/>
      </c>
      <c r="AD1810" t="b">
        <f t="shared" si="522"/>
        <v>1</v>
      </c>
    </row>
    <row r="1811" spans="1:30">
      <c r="A1811" s="58">
        <f t="shared" si="554"/>
        <v>1811</v>
      </c>
      <c r="B1811" s="55">
        <f t="shared" si="547"/>
        <v>1766</v>
      </c>
      <c r="C1811" s="99" t="s">
        <v>4394</v>
      </c>
      <c r="D1811" s="99">
        <v>97</v>
      </c>
      <c r="E1811" s="100" t="s">
        <v>2519</v>
      </c>
      <c r="F1811" s="100" t="s">
        <v>2519</v>
      </c>
      <c r="G1811" s="101">
        <v>0</v>
      </c>
      <c r="H1811" s="101">
        <v>0</v>
      </c>
      <c r="I1811" s="100" t="s">
        <v>1</v>
      </c>
      <c r="J1811" s="100" t="s">
        <v>1597</v>
      </c>
      <c r="K1811" s="102" t="s">
        <v>4709</v>
      </c>
      <c r="L1811" s="99" t="s">
        <v>2509</v>
      </c>
      <c r="M1811" s="104" t="s">
        <v>2513</v>
      </c>
      <c r="N1811" s="100"/>
      <c r="O1811"/>
      <c r="P1811" t="str">
        <f t="shared" si="548"/>
        <v/>
      </c>
      <c r="Q1811" t="str">
        <f>IF(ISNA(VLOOKUP(AC1811,#REF!,1)),"//","")</f>
        <v/>
      </c>
      <c r="R1811"/>
      <c r="S1811" s="43">
        <f t="shared" si="549"/>
        <v>564</v>
      </c>
      <c r="T1811" s="94" t="s">
        <v>3051</v>
      </c>
      <c r="U1811" s="72" t="s">
        <v>2489</v>
      </c>
      <c r="V1811" s="72" t="s">
        <v>2489</v>
      </c>
      <c r="W1811" s="44" t="str">
        <f t="shared" si="550"/>
        <v/>
      </c>
      <c r="X1811" s="25" t="str">
        <f t="shared" si="551"/>
        <v/>
      </c>
      <c r="Y1811" s="1">
        <f t="shared" si="552"/>
        <v>1766</v>
      </c>
      <c r="Z1811" t="str">
        <f t="shared" si="553"/>
        <v>ITM_SI_m</v>
      </c>
      <c r="AA1811" s="177" t="str">
        <f>IF(ISNA(VLOOKUP(AC1811,Sheet2!J:J,1,0)),"//","")</f>
        <v/>
      </c>
      <c r="AC1811" s="113" t="str">
        <f t="shared" si="523"/>
        <v/>
      </c>
      <c r="AD1811" t="b">
        <f t="shared" si="522"/>
        <v>1</v>
      </c>
    </row>
    <row r="1812" spans="1:30">
      <c r="A1812" s="58">
        <f t="shared" si="554"/>
        <v>1812</v>
      </c>
      <c r="B1812" s="55">
        <f t="shared" si="547"/>
        <v>1767</v>
      </c>
      <c r="C1812" s="99" t="s">
        <v>4394</v>
      </c>
      <c r="D1812" s="99">
        <v>103</v>
      </c>
      <c r="E1812" s="100" t="s">
        <v>2520</v>
      </c>
      <c r="F1812" s="100" t="s">
        <v>2520</v>
      </c>
      <c r="G1812" s="101">
        <v>0</v>
      </c>
      <c r="H1812" s="101">
        <v>0</v>
      </c>
      <c r="I1812" s="100" t="s">
        <v>1</v>
      </c>
      <c r="J1812" s="100" t="s">
        <v>1597</v>
      </c>
      <c r="K1812" s="102" t="s">
        <v>4709</v>
      </c>
      <c r="L1812" s="99" t="s">
        <v>2509</v>
      </c>
      <c r="M1812" s="104" t="s">
        <v>2514</v>
      </c>
      <c r="N1812" s="100"/>
      <c r="O1812"/>
      <c r="P1812" t="str">
        <f t="shared" si="548"/>
        <v/>
      </c>
      <c r="Q1812" t="str">
        <f>IF(ISNA(VLOOKUP(AC1812,#REF!,1)),"//","")</f>
        <v/>
      </c>
      <c r="R1812"/>
      <c r="S1812" s="43">
        <f t="shared" si="549"/>
        <v>564</v>
      </c>
      <c r="T1812" s="94" t="s">
        <v>3051</v>
      </c>
      <c r="U1812" s="72" t="s">
        <v>2489</v>
      </c>
      <c r="V1812" s="72" t="s">
        <v>2489</v>
      </c>
      <c r="W1812" s="44" t="str">
        <f t="shared" si="550"/>
        <v/>
      </c>
      <c r="X1812" s="25" t="str">
        <f t="shared" si="551"/>
        <v/>
      </c>
      <c r="Y1812" s="1">
        <f t="shared" si="552"/>
        <v>1767</v>
      </c>
      <c r="Z1812" t="str">
        <f t="shared" si="553"/>
        <v>ITM_SI_k</v>
      </c>
      <c r="AA1812" s="177" t="str">
        <f>IF(ISNA(VLOOKUP(AC1812,Sheet2!J:J,1,0)),"//","")</f>
        <v/>
      </c>
      <c r="AC1812" s="113" t="str">
        <f t="shared" si="523"/>
        <v/>
      </c>
      <c r="AD1812" t="b">
        <f t="shared" si="522"/>
        <v>1</v>
      </c>
    </row>
    <row r="1813" spans="1:30">
      <c r="A1813" s="58">
        <f t="shared" si="554"/>
        <v>1813</v>
      </c>
      <c r="B1813" s="55">
        <f t="shared" si="547"/>
        <v>1768</v>
      </c>
      <c r="C1813" s="99" t="s">
        <v>4394</v>
      </c>
      <c r="D1813" s="99">
        <v>106</v>
      </c>
      <c r="E1813" s="100" t="s">
        <v>2521</v>
      </c>
      <c r="F1813" s="100" t="s">
        <v>2521</v>
      </c>
      <c r="G1813" s="101">
        <v>0</v>
      </c>
      <c r="H1813" s="101">
        <v>0</v>
      </c>
      <c r="I1813" s="100" t="s">
        <v>1</v>
      </c>
      <c r="J1813" s="100" t="s">
        <v>1597</v>
      </c>
      <c r="K1813" s="102" t="s">
        <v>4709</v>
      </c>
      <c r="L1813" s="99" t="s">
        <v>2509</v>
      </c>
      <c r="M1813" s="104" t="s">
        <v>2515</v>
      </c>
      <c r="N1813" s="100"/>
      <c r="O1813"/>
      <c r="P1813" t="str">
        <f t="shared" si="548"/>
        <v/>
      </c>
      <c r="Q1813" t="str">
        <f>IF(ISNA(VLOOKUP(AC1813,#REF!,1)),"//","")</f>
        <v/>
      </c>
      <c r="R1813"/>
      <c r="S1813" s="43">
        <f t="shared" si="549"/>
        <v>564</v>
      </c>
      <c r="T1813" s="94" t="s">
        <v>3051</v>
      </c>
      <c r="U1813" s="72" t="s">
        <v>2489</v>
      </c>
      <c r="V1813" s="72" t="s">
        <v>2489</v>
      </c>
      <c r="W1813" s="44" t="str">
        <f t="shared" si="550"/>
        <v/>
      </c>
      <c r="X1813" s="25" t="str">
        <f t="shared" si="551"/>
        <v/>
      </c>
      <c r="Y1813" s="1">
        <f t="shared" si="552"/>
        <v>1768</v>
      </c>
      <c r="Z1813" t="str">
        <f t="shared" si="553"/>
        <v>ITM_SI_M</v>
      </c>
      <c r="AA1813" s="177" t="str">
        <f>IF(ISNA(VLOOKUP(AC1813,Sheet2!J:J,1,0)),"//","")</f>
        <v/>
      </c>
      <c r="AC1813" s="113" t="str">
        <f t="shared" si="523"/>
        <v/>
      </c>
      <c r="AD1813" t="b">
        <f t="shared" si="522"/>
        <v>1</v>
      </c>
    </row>
    <row r="1814" spans="1:30">
      <c r="A1814" s="58">
        <f t="shared" si="554"/>
        <v>1814</v>
      </c>
      <c r="B1814" s="55">
        <f t="shared" si="547"/>
        <v>1769</v>
      </c>
      <c r="C1814" s="99" t="s">
        <v>4394</v>
      </c>
      <c r="D1814" s="99">
        <v>109</v>
      </c>
      <c r="E1814" s="100" t="s">
        <v>2568</v>
      </c>
      <c r="F1814" s="100" t="s">
        <v>2568</v>
      </c>
      <c r="G1814" s="101">
        <v>0</v>
      </c>
      <c r="H1814" s="101">
        <v>0</v>
      </c>
      <c r="I1814" s="100" t="s">
        <v>1</v>
      </c>
      <c r="J1814" s="100" t="s">
        <v>1597</v>
      </c>
      <c r="K1814" s="102" t="s">
        <v>4709</v>
      </c>
      <c r="L1814" s="99" t="s">
        <v>2509</v>
      </c>
      <c r="M1814" s="104" t="s">
        <v>2571</v>
      </c>
      <c r="N1814" s="100"/>
      <c r="O1814"/>
      <c r="P1814" t="str">
        <f t="shared" si="548"/>
        <v/>
      </c>
      <c r="Q1814" t="str">
        <f>IF(ISNA(VLOOKUP(AC1814,#REF!,1)),"//","")</f>
        <v/>
      </c>
      <c r="R1814"/>
      <c r="S1814" s="43">
        <f t="shared" si="549"/>
        <v>564</v>
      </c>
      <c r="T1814" s="94" t="s">
        <v>3051</v>
      </c>
      <c r="U1814" s="72" t="s">
        <v>2489</v>
      </c>
      <c r="V1814" s="72" t="s">
        <v>2489</v>
      </c>
      <c r="W1814" s="44" t="str">
        <f t="shared" si="550"/>
        <v/>
      </c>
      <c r="X1814" s="25" t="str">
        <f t="shared" si="551"/>
        <v/>
      </c>
      <c r="Y1814" s="1">
        <f t="shared" si="552"/>
        <v>1769</v>
      </c>
      <c r="Z1814" t="str">
        <f t="shared" si="553"/>
        <v>ITM_SI_G</v>
      </c>
      <c r="AA1814" s="177" t="str">
        <f>IF(ISNA(VLOOKUP(AC1814,Sheet2!J:J,1,0)),"//","")</f>
        <v/>
      </c>
      <c r="AC1814" s="113" t="str">
        <f t="shared" si="523"/>
        <v/>
      </c>
      <c r="AD1814" t="b">
        <f t="shared" si="522"/>
        <v>1</v>
      </c>
    </row>
    <row r="1815" spans="1:30">
      <c r="A1815" s="58">
        <f t="shared" si="554"/>
        <v>1815</v>
      </c>
      <c r="B1815" s="55">
        <f t="shared" si="547"/>
        <v>1770</v>
      </c>
      <c r="C1815" s="99" t="s">
        <v>4394</v>
      </c>
      <c r="D1815" s="99">
        <v>112</v>
      </c>
      <c r="E1815" s="100" t="s">
        <v>2569</v>
      </c>
      <c r="F1815" s="100" t="s">
        <v>2569</v>
      </c>
      <c r="G1815" s="101">
        <v>0</v>
      </c>
      <c r="H1815" s="101">
        <v>0</v>
      </c>
      <c r="I1815" s="100" t="s">
        <v>1</v>
      </c>
      <c r="J1815" s="100" t="s">
        <v>1597</v>
      </c>
      <c r="K1815" s="102" t="s">
        <v>4709</v>
      </c>
      <c r="L1815" s="99" t="s">
        <v>2509</v>
      </c>
      <c r="M1815" s="104" t="s">
        <v>2572</v>
      </c>
      <c r="N1815" s="100"/>
      <c r="O1815"/>
      <c r="P1815" t="str">
        <f t="shared" si="548"/>
        <v/>
      </c>
      <c r="Q1815" t="str">
        <f>IF(ISNA(VLOOKUP(AC1815,#REF!,1)),"//","")</f>
        <v/>
      </c>
      <c r="R1815"/>
      <c r="S1815" s="43">
        <f t="shared" si="549"/>
        <v>564</v>
      </c>
      <c r="T1815" s="94" t="s">
        <v>3051</v>
      </c>
      <c r="U1815" s="72" t="s">
        <v>2489</v>
      </c>
      <c r="V1815" s="72" t="s">
        <v>2489</v>
      </c>
      <c r="W1815" s="44" t="str">
        <f t="shared" si="550"/>
        <v/>
      </c>
      <c r="X1815" s="25" t="str">
        <f t="shared" si="551"/>
        <v/>
      </c>
      <c r="Y1815" s="1">
        <f t="shared" si="552"/>
        <v>1770</v>
      </c>
      <c r="Z1815" t="str">
        <f t="shared" si="553"/>
        <v>ITM_SI_T</v>
      </c>
      <c r="AA1815" s="177" t="str">
        <f>IF(ISNA(VLOOKUP(AC1815,Sheet2!J:J,1,0)),"//","")</f>
        <v/>
      </c>
      <c r="AC1815" s="113" t="str">
        <f t="shared" si="523"/>
        <v/>
      </c>
      <c r="AD1815" t="b">
        <f t="shared" si="522"/>
        <v>1</v>
      </c>
    </row>
    <row r="1816" spans="1:30">
      <c r="A1816" s="58">
        <f t="shared" si="554"/>
        <v>1816</v>
      </c>
      <c r="B1816" s="55">
        <f t="shared" si="547"/>
        <v>1771</v>
      </c>
      <c r="C1816" s="99" t="s">
        <v>4456</v>
      </c>
      <c r="D1816" s="99" t="s">
        <v>3667</v>
      </c>
      <c r="E1816" s="100" t="s">
        <v>539</v>
      </c>
      <c r="F1816" s="100" t="s">
        <v>1073</v>
      </c>
      <c r="G1816" s="101">
        <v>0</v>
      </c>
      <c r="H1816" s="101">
        <v>0</v>
      </c>
      <c r="I1816" s="100" t="s">
        <v>1</v>
      </c>
      <c r="J1816" s="100" t="s">
        <v>1598</v>
      </c>
      <c r="K1816" s="102" t="s">
        <v>4544</v>
      </c>
      <c r="L1816" s="99" t="s">
        <v>1074</v>
      </c>
      <c r="M1816" s="104" t="s">
        <v>3667</v>
      </c>
      <c r="N1816" s="100"/>
      <c r="O1816"/>
      <c r="P1816" t="str">
        <f t="shared" si="548"/>
        <v>NOT EQUAL</v>
      </c>
      <c r="Q1816" t="str">
        <f>IF(ISNA(VLOOKUP(AC1816,#REF!,1)),"//","")</f>
        <v/>
      </c>
      <c r="R1816"/>
      <c r="S1816" s="43">
        <f t="shared" si="549"/>
        <v>564</v>
      </c>
      <c r="T1816" s="94"/>
      <c r="U1816" s="72"/>
      <c r="V1816" s="72"/>
      <c r="W1816" s="44" t="str">
        <f t="shared" si="550"/>
        <v/>
      </c>
      <c r="X1816" s="25" t="str">
        <f t="shared" si="551"/>
        <v/>
      </c>
      <c r="Y1816" s="1">
        <f t="shared" si="552"/>
        <v>1771</v>
      </c>
      <c r="Z1816" t="str">
        <f t="shared" si="553"/>
        <v>ITM_QOPPA</v>
      </c>
      <c r="AA1816" s="177" t="str">
        <f>IF(ISNA(VLOOKUP(AC1816,Sheet2!J:J,1,0)),"//","")</f>
        <v/>
      </c>
      <c r="AC1816" s="113" t="str">
        <f t="shared" si="523"/>
        <v/>
      </c>
      <c r="AD1816" t="b">
        <f t="shared" si="522"/>
        <v>1</v>
      </c>
    </row>
    <row r="1817" spans="1:30">
      <c r="A1817" s="58">
        <f t="shared" si="554"/>
        <v>1817</v>
      </c>
      <c r="B1817" s="55">
        <f t="shared" si="547"/>
        <v>1772</v>
      </c>
      <c r="C1817" s="99" t="s">
        <v>4456</v>
      </c>
      <c r="D1817" s="99" t="s">
        <v>3668</v>
      </c>
      <c r="E1817" s="100" t="s">
        <v>539</v>
      </c>
      <c r="F1817" s="100" t="s">
        <v>1075</v>
      </c>
      <c r="G1817" s="101">
        <v>0</v>
      </c>
      <c r="H1817" s="101">
        <v>0</v>
      </c>
      <c r="I1817" s="100" t="s">
        <v>1</v>
      </c>
      <c r="J1817" s="100" t="s">
        <v>1598</v>
      </c>
      <c r="K1817" s="102" t="s">
        <v>4544</v>
      </c>
      <c r="L1817" s="99" t="s">
        <v>1074</v>
      </c>
      <c r="M1817" s="104" t="s">
        <v>3668</v>
      </c>
      <c r="N1817" s="104"/>
      <c r="O1817"/>
      <c r="P1817" t="str">
        <f t="shared" si="548"/>
        <v>NOT EQUAL</v>
      </c>
      <c r="Q1817" t="str">
        <f>IF(ISNA(VLOOKUP(AC1817,#REF!,1)),"//","")</f>
        <v/>
      </c>
      <c r="R1817"/>
      <c r="S1817" s="43">
        <f t="shared" si="549"/>
        <v>564</v>
      </c>
      <c r="T1817" s="94"/>
      <c r="U1817" s="72"/>
      <c r="V1817" s="72"/>
      <c r="W1817" s="44" t="str">
        <f t="shared" si="550"/>
        <v/>
      </c>
      <c r="X1817" s="25" t="str">
        <f t="shared" si="551"/>
        <v/>
      </c>
      <c r="Y1817" s="1">
        <f t="shared" si="552"/>
        <v>1772</v>
      </c>
      <c r="Z1817" t="str">
        <f t="shared" si="553"/>
        <v>ITM_DIGAMMA</v>
      </c>
      <c r="AA1817" s="177" t="str">
        <f>IF(ISNA(VLOOKUP(AC1817,Sheet2!J:J,1,0)),"//","")</f>
        <v/>
      </c>
      <c r="AC1817" s="113" t="str">
        <f t="shared" si="523"/>
        <v/>
      </c>
      <c r="AD1817" t="b">
        <f t="shared" si="522"/>
        <v>1</v>
      </c>
    </row>
    <row r="1818" spans="1:30">
      <c r="A1818" s="58">
        <f t="shared" si="554"/>
        <v>1818</v>
      </c>
      <c r="B1818" s="55">
        <f t="shared" si="547"/>
        <v>1773</v>
      </c>
      <c r="C1818" s="99" t="s">
        <v>4456</v>
      </c>
      <c r="D1818" s="99" t="s">
        <v>3669</v>
      </c>
      <c r="E1818" s="100" t="s">
        <v>539</v>
      </c>
      <c r="F1818" s="100" t="s">
        <v>1076</v>
      </c>
      <c r="G1818" s="101">
        <v>0</v>
      </c>
      <c r="H1818" s="101">
        <v>0</v>
      </c>
      <c r="I1818" s="100" t="s">
        <v>1</v>
      </c>
      <c r="J1818" s="100" t="s">
        <v>1598</v>
      </c>
      <c r="K1818" s="102" t="s">
        <v>4544</v>
      </c>
      <c r="L1818" s="99" t="s">
        <v>1074</v>
      </c>
      <c r="M1818" s="104" t="s">
        <v>3669</v>
      </c>
      <c r="N1818" s="104"/>
      <c r="O1818"/>
      <c r="P1818" t="str">
        <f t="shared" si="548"/>
        <v>NOT EQUAL</v>
      </c>
      <c r="Q1818" t="str">
        <f>IF(ISNA(VLOOKUP(AC1818,#REF!,1)),"//","")</f>
        <v/>
      </c>
      <c r="R1818"/>
      <c r="S1818" s="43">
        <f t="shared" si="549"/>
        <v>564</v>
      </c>
      <c r="T1818" s="94"/>
      <c r="U1818" s="72"/>
      <c r="V1818" s="72"/>
      <c r="W1818" s="44" t="str">
        <f t="shared" si="550"/>
        <v/>
      </c>
      <c r="X1818" s="25" t="str">
        <f t="shared" si="551"/>
        <v/>
      </c>
      <c r="Y1818" s="1">
        <f t="shared" si="552"/>
        <v>1773</v>
      </c>
      <c r="Z1818" t="str">
        <f t="shared" si="553"/>
        <v>ITM_SAMPI</v>
      </c>
      <c r="AA1818" s="177" t="str">
        <f>IF(ISNA(VLOOKUP(AC1818,Sheet2!J:J,1,0)),"//","")</f>
        <v/>
      </c>
      <c r="AC1818" s="113" t="str">
        <f t="shared" si="523"/>
        <v/>
      </c>
      <c r="AD1818" t="b">
        <f t="shared" si="522"/>
        <v>1</v>
      </c>
    </row>
    <row r="1819" spans="1:30">
      <c r="A1819" s="58">
        <f t="shared" si="554"/>
        <v>1819</v>
      </c>
      <c r="B1819" s="55">
        <f t="shared" si="547"/>
        <v>1774</v>
      </c>
      <c r="C1819" s="99" t="s">
        <v>4455</v>
      </c>
      <c r="D1819" s="99" t="s">
        <v>7</v>
      </c>
      <c r="E1819" s="100" t="s">
        <v>1609</v>
      </c>
      <c r="F1819" s="100" t="s">
        <v>1609</v>
      </c>
      <c r="G1819" s="101">
        <v>0</v>
      </c>
      <c r="H1819" s="101">
        <v>0</v>
      </c>
      <c r="I1819" s="100" t="s">
        <v>28</v>
      </c>
      <c r="J1819" s="100" t="s">
        <v>1598</v>
      </c>
      <c r="K1819" s="102" t="s">
        <v>4544</v>
      </c>
      <c r="L1819" s="99" t="s">
        <v>1602</v>
      </c>
      <c r="M1819" s="104" t="s">
        <v>3979</v>
      </c>
      <c r="N1819" s="104"/>
      <c r="O1819"/>
      <c r="P1819" t="str">
        <f t="shared" si="548"/>
        <v/>
      </c>
      <c r="Q1819" t="str">
        <f>IF(ISNA(VLOOKUP(AC1819,#REF!,1)),"//","")</f>
        <v/>
      </c>
      <c r="R1819"/>
      <c r="S1819" s="43">
        <f t="shared" si="549"/>
        <v>564</v>
      </c>
      <c r="T1819" s="94"/>
      <c r="U1819" s="72"/>
      <c r="V1819" s="72"/>
      <c r="W1819" s="44" t="str">
        <f t="shared" si="550"/>
        <v/>
      </c>
      <c r="X1819" s="25" t="str">
        <f t="shared" si="551"/>
        <v/>
      </c>
      <c r="Y1819" s="1">
        <f t="shared" si="552"/>
        <v>1774</v>
      </c>
      <c r="Z1819" t="str">
        <f t="shared" si="553"/>
        <v>ITM_1599</v>
      </c>
      <c r="AA1819" s="177" t="str">
        <f>IF(ISNA(VLOOKUP(AC1819,Sheet2!J:J,1,0)),"//","")</f>
        <v/>
      </c>
      <c r="AC1819" s="113" t="str">
        <f t="shared" si="523"/>
        <v/>
      </c>
      <c r="AD1819" t="b">
        <f t="shared" si="522"/>
        <v>1</v>
      </c>
    </row>
    <row r="1820" spans="1:30">
      <c r="A1820" s="58">
        <f t="shared" si="554"/>
        <v>1820</v>
      </c>
      <c r="B1820" s="55">
        <f t="shared" si="547"/>
        <v>1775</v>
      </c>
      <c r="C1820" s="99" t="s">
        <v>4455</v>
      </c>
      <c r="D1820" s="99" t="s">
        <v>7</v>
      </c>
      <c r="E1820" s="102" t="s">
        <v>1609</v>
      </c>
      <c r="F1820" s="102" t="s">
        <v>1609</v>
      </c>
      <c r="G1820" s="106">
        <v>0</v>
      </c>
      <c r="H1820" s="106">
        <v>0</v>
      </c>
      <c r="I1820" s="100" t="s">
        <v>28</v>
      </c>
      <c r="J1820" s="100" t="s">
        <v>1598</v>
      </c>
      <c r="K1820" s="102" t="s">
        <v>4544</v>
      </c>
      <c r="L1820" s="99" t="s">
        <v>1602</v>
      </c>
      <c r="M1820" s="104" t="s">
        <v>3980</v>
      </c>
      <c r="N1820" s="104"/>
      <c r="O1820"/>
      <c r="P1820" t="str">
        <f t="shared" si="548"/>
        <v/>
      </c>
      <c r="Q1820" t="str">
        <f>IF(ISNA(VLOOKUP(AC1820,#REF!,1)),"//","")</f>
        <v/>
      </c>
      <c r="R1820"/>
      <c r="S1820" s="43">
        <f t="shared" si="549"/>
        <v>564</v>
      </c>
      <c r="T1820" s="94"/>
      <c r="U1820" s="72"/>
      <c r="V1820" s="72"/>
      <c r="W1820" s="44" t="str">
        <f t="shared" si="550"/>
        <v/>
      </c>
      <c r="X1820" s="25" t="str">
        <f t="shared" si="551"/>
        <v/>
      </c>
      <c r="Y1820" s="1">
        <f t="shared" si="552"/>
        <v>1775</v>
      </c>
      <c r="Z1820" t="str">
        <f t="shared" si="553"/>
        <v>ITM_1600</v>
      </c>
      <c r="AA1820" s="177" t="str">
        <f>IF(ISNA(VLOOKUP(AC1820,Sheet2!J:J,1,0)),"//","")</f>
        <v/>
      </c>
      <c r="AC1820" s="113" t="str">
        <f t="shared" si="523"/>
        <v/>
      </c>
      <c r="AD1820" t="b">
        <f t="shared" si="522"/>
        <v>1</v>
      </c>
    </row>
    <row r="1821" spans="1:30">
      <c r="A1821" s="58">
        <f t="shared" si="554"/>
        <v>1821</v>
      </c>
      <c r="B1821" s="55">
        <f t="shared" si="547"/>
        <v>1776</v>
      </c>
      <c r="C1821" s="99" t="s">
        <v>4455</v>
      </c>
      <c r="D1821" s="99" t="s">
        <v>7</v>
      </c>
      <c r="E1821" s="102" t="s">
        <v>1609</v>
      </c>
      <c r="F1821" s="102" t="s">
        <v>1609</v>
      </c>
      <c r="G1821" s="106">
        <v>0</v>
      </c>
      <c r="H1821" s="106">
        <v>0</v>
      </c>
      <c r="I1821" s="100" t="s">
        <v>28</v>
      </c>
      <c r="J1821" s="100" t="s">
        <v>1598</v>
      </c>
      <c r="K1821" s="102" t="s">
        <v>4544</v>
      </c>
      <c r="L1821" s="99" t="s">
        <v>1602</v>
      </c>
      <c r="M1821" s="104" t="s">
        <v>3981</v>
      </c>
      <c r="N1821" s="104"/>
      <c r="O1821"/>
      <c r="P1821" t="str">
        <f t="shared" si="548"/>
        <v/>
      </c>
      <c r="Q1821" t="str">
        <f>IF(ISNA(VLOOKUP(AC1821,#REF!,1)),"//","")</f>
        <v/>
      </c>
      <c r="R1821"/>
      <c r="S1821" s="43">
        <f t="shared" si="549"/>
        <v>564</v>
      </c>
      <c r="T1821" s="94"/>
      <c r="U1821" s="72"/>
      <c r="V1821" s="72"/>
      <c r="W1821" s="44" t="str">
        <f t="shared" si="550"/>
        <v/>
      </c>
      <c r="X1821" s="25" t="str">
        <f t="shared" si="551"/>
        <v/>
      </c>
      <c r="Y1821" s="1">
        <f t="shared" si="552"/>
        <v>1776</v>
      </c>
      <c r="Z1821" t="str">
        <f t="shared" si="553"/>
        <v>ITM_1601</v>
      </c>
      <c r="AA1821" s="177" t="str">
        <f>IF(ISNA(VLOOKUP(AC1821,Sheet2!J:J,1,0)),"//","")</f>
        <v/>
      </c>
      <c r="AC1821" s="113" t="str">
        <f t="shared" si="523"/>
        <v/>
      </c>
      <c r="AD1821" t="b">
        <f t="shared" si="522"/>
        <v>1</v>
      </c>
    </row>
    <row r="1822" spans="1:30">
      <c r="A1822" s="58">
        <f t="shared" si="554"/>
        <v>1822</v>
      </c>
      <c r="B1822" s="55">
        <f t="shared" si="547"/>
        <v>1777</v>
      </c>
      <c r="C1822" s="99" t="s">
        <v>4455</v>
      </c>
      <c r="D1822" s="99" t="s">
        <v>7</v>
      </c>
      <c r="E1822" s="102" t="s">
        <v>1609</v>
      </c>
      <c r="F1822" s="102" t="s">
        <v>1609</v>
      </c>
      <c r="G1822" s="106">
        <v>0</v>
      </c>
      <c r="H1822" s="106">
        <v>0</v>
      </c>
      <c r="I1822" s="100" t="s">
        <v>28</v>
      </c>
      <c r="J1822" s="100" t="s">
        <v>1598</v>
      </c>
      <c r="K1822" s="102" t="s">
        <v>4544</v>
      </c>
      <c r="L1822" s="99" t="s">
        <v>1602</v>
      </c>
      <c r="M1822" s="104" t="s">
        <v>3982</v>
      </c>
      <c r="N1822" s="104"/>
      <c r="O1822"/>
      <c r="P1822" t="str">
        <f t="shared" si="548"/>
        <v/>
      </c>
      <c r="Q1822" t="str">
        <f>IF(ISNA(VLOOKUP(AC1822,#REF!,1)),"//","")</f>
        <v/>
      </c>
      <c r="R1822"/>
      <c r="S1822" s="43">
        <f t="shared" si="549"/>
        <v>564</v>
      </c>
      <c r="T1822" s="94"/>
      <c r="U1822" s="72"/>
      <c r="V1822" s="72"/>
      <c r="W1822" s="44" t="str">
        <f t="shared" si="550"/>
        <v/>
      </c>
      <c r="X1822" s="25" t="str">
        <f t="shared" si="551"/>
        <v/>
      </c>
      <c r="Y1822" s="1">
        <f t="shared" si="552"/>
        <v>1777</v>
      </c>
      <c r="Z1822" t="str">
        <f t="shared" si="553"/>
        <v>ITM_1602</v>
      </c>
      <c r="AA1822" s="177" t="str">
        <f>IF(ISNA(VLOOKUP(AC1822,Sheet2!J:J,1,0)),"//","")</f>
        <v/>
      </c>
      <c r="AC1822" s="113" t="str">
        <f t="shared" si="523"/>
        <v/>
      </c>
      <c r="AD1822" t="b">
        <f t="shared" si="522"/>
        <v>1</v>
      </c>
    </row>
    <row r="1823" spans="1:30">
      <c r="A1823" s="58">
        <f t="shared" si="554"/>
        <v>1823</v>
      </c>
      <c r="B1823" s="55">
        <f t="shared" si="547"/>
        <v>1778</v>
      </c>
      <c r="C1823" s="99" t="s">
        <v>4455</v>
      </c>
      <c r="D1823" s="99" t="s">
        <v>7</v>
      </c>
      <c r="E1823" s="102" t="s">
        <v>1609</v>
      </c>
      <c r="F1823" s="102" t="s">
        <v>1609</v>
      </c>
      <c r="G1823" s="106">
        <v>0</v>
      </c>
      <c r="H1823" s="106">
        <v>0</v>
      </c>
      <c r="I1823" s="100" t="s">
        <v>28</v>
      </c>
      <c r="J1823" s="100" t="s">
        <v>1598</v>
      </c>
      <c r="K1823" s="102" t="s">
        <v>4544</v>
      </c>
      <c r="L1823" s="99" t="s">
        <v>1602</v>
      </c>
      <c r="M1823" s="104" t="s">
        <v>3983</v>
      </c>
      <c r="N1823" s="104"/>
      <c r="O1823"/>
      <c r="P1823" t="str">
        <f t="shared" si="548"/>
        <v/>
      </c>
      <c r="Q1823" t="str">
        <f>IF(ISNA(VLOOKUP(AC1823,#REF!,1)),"//","")</f>
        <v/>
      </c>
      <c r="R1823"/>
      <c r="S1823" s="43">
        <f t="shared" si="549"/>
        <v>564</v>
      </c>
      <c r="T1823" s="94"/>
      <c r="U1823" s="72"/>
      <c r="V1823" s="72"/>
      <c r="W1823" s="44" t="str">
        <f t="shared" si="550"/>
        <v/>
      </c>
      <c r="X1823" s="25" t="str">
        <f t="shared" si="551"/>
        <v/>
      </c>
      <c r="Y1823" s="1">
        <f t="shared" si="552"/>
        <v>1778</v>
      </c>
      <c r="Z1823" t="str">
        <f t="shared" si="553"/>
        <v>ITM_1603</v>
      </c>
      <c r="AA1823" s="177" t="str">
        <f>IF(ISNA(VLOOKUP(AC1823,Sheet2!J:J,1,0)),"//","")</f>
        <v/>
      </c>
      <c r="AC1823" s="113" t="str">
        <f t="shared" si="523"/>
        <v/>
      </c>
      <c r="AD1823" t="b">
        <f t="shared" si="522"/>
        <v>1</v>
      </c>
    </row>
    <row r="1824" spans="1:30">
      <c r="A1824" s="58">
        <f t="shared" si="554"/>
        <v>1824</v>
      </c>
      <c r="B1824" s="55">
        <f t="shared" si="547"/>
        <v>1779</v>
      </c>
      <c r="C1824" s="99" t="s">
        <v>4455</v>
      </c>
      <c r="D1824" s="99" t="s">
        <v>7</v>
      </c>
      <c r="E1824" s="102" t="s">
        <v>1609</v>
      </c>
      <c r="F1824" s="102" t="s">
        <v>1609</v>
      </c>
      <c r="G1824" s="106">
        <v>0</v>
      </c>
      <c r="H1824" s="106">
        <v>0</v>
      </c>
      <c r="I1824" s="100" t="s">
        <v>28</v>
      </c>
      <c r="J1824" s="100" t="s">
        <v>1598</v>
      </c>
      <c r="K1824" s="102" t="s">
        <v>4544</v>
      </c>
      <c r="L1824" s="99" t="s">
        <v>1602</v>
      </c>
      <c r="M1824" s="104" t="s">
        <v>3984</v>
      </c>
      <c r="N1824" s="104"/>
      <c r="O1824"/>
      <c r="P1824" t="str">
        <f t="shared" si="548"/>
        <v/>
      </c>
      <c r="Q1824" t="str">
        <f>IF(ISNA(VLOOKUP(AC1824,#REF!,1)),"//","")</f>
        <v/>
      </c>
      <c r="R1824"/>
      <c r="S1824" s="43">
        <f t="shared" si="549"/>
        <v>564</v>
      </c>
      <c r="T1824" s="94"/>
      <c r="U1824" s="72"/>
      <c r="V1824" s="72"/>
      <c r="W1824" s="44" t="str">
        <f t="shared" si="550"/>
        <v/>
      </c>
      <c r="X1824" s="25" t="str">
        <f t="shared" si="551"/>
        <v/>
      </c>
      <c r="Y1824" s="1">
        <f t="shared" si="552"/>
        <v>1779</v>
      </c>
      <c r="Z1824" t="str">
        <f t="shared" si="553"/>
        <v>ITM_1604</v>
      </c>
      <c r="AA1824" s="177" t="str">
        <f>IF(ISNA(VLOOKUP(AC1824,Sheet2!J:J,1,0)),"//","")</f>
        <v/>
      </c>
      <c r="AC1824" s="113" t="str">
        <f t="shared" si="523"/>
        <v/>
      </c>
      <c r="AD1824" t="b">
        <f t="shared" si="522"/>
        <v>1</v>
      </c>
    </row>
    <row r="1825" spans="1:30">
      <c r="A1825" s="58">
        <f t="shared" si="554"/>
        <v>1825</v>
      </c>
      <c r="B1825" s="55">
        <f t="shared" si="547"/>
        <v>1780</v>
      </c>
      <c r="C1825" s="99" t="s">
        <v>4455</v>
      </c>
      <c r="D1825" s="99" t="s">
        <v>7</v>
      </c>
      <c r="E1825" s="102" t="s">
        <v>1609</v>
      </c>
      <c r="F1825" s="102" t="s">
        <v>1609</v>
      </c>
      <c r="G1825" s="106">
        <v>0</v>
      </c>
      <c r="H1825" s="106">
        <v>0</v>
      </c>
      <c r="I1825" s="100" t="s">
        <v>28</v>
      </c>
      <c r="J1825" s="100" t="s">
        <v>1598</v>
      </c>
      <c r="K1825" s="102" t="s">
        <v>4544</v>
      </c>
      <c r="L1825" s="99" t="s">
        <v>1602</v>
      </c>
      <c r="M1825" s="104" t="s">
        <v>3985</v>
      </c>
      <c r="N1825" s="104"/>
      <c r="O1825"/>
      <c r="P1825" t="str">
        <f t="shared" si="548"/>
        <v/>
      </c>
      <c r="Q1825" t="str">
        <f>IF(ISNA(VLOOKUP(AC1825,#REF!,1)),"//","")</f>
        <v/>
      </c>
      <c r="R1825"/>
      <c r="S1825" s="43">
        <f t="shared" si="549"/>
        <v>564</v>
      </c>
      <c r="T1825" s="94"/>
      <c r="U1825" s="72"/>
      <c r="V1825" s="72"/>
      <c r="W1825" s="44" t="str">
        <f t="shared" si="550"/>
        <v/>
      </c>
      <c r="X1825" s="25" t="str">
        <f t="shared" si="551"/>
        <v/>
      </c>
      <c r="Y1825" s="1">
        <f t="shared" si="552"/>
        <v>1780</v>
      </c>
      <c r="Z1825" t="str">
        <f t="shared" si="553"/>
        <v>ITM_1605</v>
      </c>
      <c r="AA1825" s="177" t="str">
        <f>IF(ISNA(VLOOKUP(AC1825,Sheet2!J:J,1,0)),"//","")</f>
        <v/>
      </c>
      <c r="AC1825" s="113" t="str">
        <f t="shared" si="523"/>
        <v/>
      </c>
      <c r="AD1825" t="b">
        <f t="shared" si="522"/>
        <v>1</v>
      </c>
    </row>
    <row r="1826" spans="1:30">
      <c r="A1826" s="58">
        <f t="shared" si="554"/>
        <v>1826</v>
      </c>
      <c r="B1826" s="55">
        <f t="shared" si="547"/>
        <v>1781</v>
      </c>
      <c r="C1826" s="99" t="s">
        <v>4455</v>
      </c>
      <c r="D1826" s="99" t="s">
        <v>7</v>
      </c>
      <c r="E1826" s="102" t="s">
        <v>1609</v>
      </c>
      <c r="F1826" s="102" t="s">
        <v>1609</v>
      </c>
      <c r="G1826" s="106">
        <v>0</v>
      </c>
      <c r="H1826" s="106">
        <v>0</v>
      </c>
      <c r="I1826" s="100" t="s">
        <v>28</v>
      </c>
      <c r="J1826" s="100" t="s">
        <v>1598</v>
      </c>
      <c r="K1826" s="102" t="s">
        <v>4544</v>
      </c>
      <c r="L1826" s="99" t="s">
        <v>1602</v>
      </c>
      <c r="M1826" s="104" t="s">
        <v>3986</v>
      </c>
      <c r="N1826" s="104"/>
      <c r="O1826"/>
      <c r="P1826" t="str">
        <f t="shared" si="548"/>
        <v/>
      </c>
      <c r="Q1826" t="str">
        <f>IF(ISNA(VLOOKUP(AC1826,#REF!,1)),"//","")</f>
        <v/>
      </c>
      <c r="R1826"/>
      <c r="S1826" s="43">
        <f t="shared" si="549"/>
        <v>564</v>
      </c>
      <c r="T1826" s="94"/>
      <c r="U1826" s="72"/>
      <c r="V1826" s="72"/>
      <c r="W1826" s="44" t="str">
        <f t="shared" si="550"/>
        <v/>
      </c>
      <c r="X1826" s="25" t="str">
        <f t="shared" si="551"/>
        <v/>
      </c>
      <c r="Y1826" s="1">
        <f t="shared" si="552"/>
        <v>1781</v>
      </c>
      <c r="Z1826" t="str">
        <f t="shared" si="553"/>
        <v>ITM_1606</v>
      </c>
      <c r="AA1826" s="177" t="str">
        <f>IF(ISNA(VLOOKUP(AC1826,Sheet2!J:J,1,0)),"//","")</f>
        <v/>
      </c>
      <c r="AC1826" s="113" t="str">
        <f t="shared" si="523"/>
        <v/>
      </c>
      <c r="AD1826" t="b">
        <f t="shared" si="522"/>
        <v>1</v>
      </c>
    </row>
    <row r="1827" spans="1:30">
      <c r="A1827" s="58">
        <f t="shared" si="554"/>
        <v>1827</v>
      </c>
      <c r="B1827" s="55">
        <f t="shared" si="547"/>
        <v>1782</v>
      </c>
      <c r="C1827" s="99" t="s">
        <v>4455</v>
      </c>
      <c r="D1827" s="99" t="s">
        <v>7</v>
      </c>
      <c r="E1827" s="102" t="s">
        <v>1609</v>
      </c>
      <c r="F1827" s="102" t="s">
        <v>1609</v>
      </c>
      <c r="G1827" s="106">
        <v>0</v>
      </c>
      <c r="H1827" s="106">
        <v>0</v>
      </c>
      <c r="I1827" s="100" t="s">
        <v>28</v>
      </c>
      <c r="J1827" s="100" t="s">
        <v>1598</v>
      </c>
      <c r="K1827" s="102" t="s">
        <v>4544</v>
      </c>
      <c r="L1827" s="99" t="s">
        <v>1602</v>
      </c>
      <c r="M1827" s="104" t="s">
        <v>3987</v>
      </c>
      <c r="N1827" s="104"/>
      <c r="O1827"/>
      <c r="P1827" t="str">
        <f t="shared" si="548"/>
        <v/>
      </c>
      <c r="Q1827" t="str">
        <f>IF(ISNA(VLOOKUP(AC1827,#REF!,1)),"//","")</f>
        <v/>
      </c>
      <c r="R1827"/>
      <c r="S1827" s="43">
        <f t="shared" si="549"/>
        <v>564</v>
      </c>
      <c r="T1827" s="94"/>
      <c r="U1827" s="72"/>
      <c r="V1827" s="72"/>
      <c r="W1827" s="44" t="str">
        <f t="shared" si="550"/>
        <v/>
      </c>
      <c r="X1827" s="25" t="str">
        <f t="shared" si="551"/>
        <v/>
      </c>
      <c r="Y1827" s="1">
        <f t="shared" si="552"/>
        <v>1782</v>
      </c>
      <c r="Z1827" t="str">
        <f t="shared" si="553"/>
        <v>ITM_1607</v>
      </c>
      <c r="AA1827" s="177" t="str">
        <f>IF(ISNA(VLOOKUP(AC1827,Sheet2!J:J,1,0)),"//","")</f>
        <v/>
      </c>
      <c r="AC1827" s="113" t="str">
        <f t="shared" si="523"/>
        <v/>
      </c>
      <c r="AD1827" t="b">
        <f t="shared" si="522"/>
        <v>1</v>
      </c>
    </row>
    <row r="1828" spans="1:30">
      <c r="A1828" s="58">
        <f t="shared" si="554"/>
        <v>1828</v>
      </c>
      <c r="B1828" s="55">
        <f t="shared" si="547"/>
        <v>1783</v>
      </c>
      <c r="C1828" s="99" t="s">
        <v>4455</v>
      </c>
      <c r="D1828" s="99" t="s">
        <v>7</v>
      </c>
      <c r="E1828" s="102" t="s">
        <v>1609</v>
      </c>
      <c r="F1828" s="102" t="s">
        <v>1609</v>
      </c>
      <c r="G1828" s="106">
        <v>0</v>
      </c>
      <c r="H1828" s="106">
        <v>0</v>
      </c>
      <c r="I1828" s="100" t="s">
        <v>28</v>
      </c>
      <c r="J1828" s="100" t="s">
        <v>1598</v>
      </c>
      <c r="K1828" s="102" t="s">
        <v>4544</v>
      </c>
      <c r="L1828" s="99" t="s">
        <v>1602</v>
      </c>
      <c r="M1828" s="104" t="s">
        <v>3988</v>
      </c>
      <c r="N1828" s="104"/>
      <c r="O1828"/>
      <c r="P1828" t="str">
        <f t="shared" si="548"/>
        <v/>
      </c>
      <c r="Q1828" t="str">
        <f>IF(ISNA(VLOOKUP(AC1828,#REF!,1)),"//","")</f>
        <v/>
      </c>
      <c r="R1828"/>
      <c r="S1828" s="43">
        <f t="shared" si="549"/>
        <v>564</v>
      </c>
      <c r="T1828" s="94"/>
      <c r="U1828" s="72"/>
      <c r="V1828" s="72"/>
      <c r="W1828" s="44" t="str">
        <f t="shared" si="550"/>
        <v/>
      </c>
      <c r="X1828" s="25" t="str">
        <f t="shared" si="551"/>
        <v/>
      </c>
      <c r="Y1828" s="1">
        <f t="shared" si="552"/>
        <v>1783</v>
      </c>
      <c r="Z1828" t="str">
        <f t="shared" si="553"/>
        <v>ITM_1608</v>
      </c>
      <c r="AA1828" s="177" t="str">
        <f>IF(ISNA(VLOOKUP(AC1828,Sheet2!J:J,1,0)),"//","")</f>
        <v/>
      </c>
      <c r="AC1828" s="113" t="str">
        <f t="shared" si="523"/>
        <v/>
      </c>
      <c r="AD1828" t="b">
        <f t="shared" si="522"/>
        <v>1</v>
      </c>
    </row>
    <row r="1829" spans="1:30">
      <c r="A1829" s="58">
        <f t="shared" si="554"/>
        <v>1829</v>
      </c>
      <c r="B1829" s="55">
        <f t="shared" si="547"/>
        <v>1784</v>
      </c>
      <c r="C1829" s="99" t="s">
        <v>4455</v>
      </c>
      <c r="D1829" s="99" t="s">
        <v>7</v>
      </c>
      <c r="E1829" s="102" t="s">
        <v>1609</v>
      </c>
      <c r="F1829" s="102" t="s">
        <v>1609</v>
      </c>
      <c r="G1829" s="106">
        <v>0</v>
      </c>
      <c r="H1829" s="106">
        <v>0</v>
      </c>
      <c r="I1829" s="100" t="s">
        <v>28</v>
      </c>
      <c r="J1829" s="100" t="s">
        <v>1598</v>
      </c>
      <c r="K1829" s="102" t="s">
        <v>4544</v>
      </c>
      <c r="L1829" s="99" t="s">
        <v>1602</v>
      </c>
      <c r="M1829" s="104" t="s">
        <v>3989</v>
      </c>
      <c r="N1829" s="104"/>
      <c r="O1829"/>
      <c r="P1829" t="str">
        <f t="shared" si="548"/>
        <v/>
      </c>
      <c r="Q1829" t="str">
        <f>IF(ISNA(VLOOKUP(AC1829,#REF!,1)),"//","")</f>
        <v/>
      </c>
      <c r="R1829"/>
      <c r="S1829" s="43">
        <f t="shared" si="549"/>
        <v>564</v>
      </c>
      <c r="T1829" s="94"/>
      <c r="U1829" s="72"/>
      <c r="V1829" s="72"/>
      <c r="W1829" s="44" t="str">
        <f t="shared" si="550"/>
        <v/>
      </c>
      <c r="X1829" s="25" t="str">
        <f t="shared" si="551"/>
        <v/>
      </c>
      <c r="Y1829" s="1">
        <f t="shared" si="552"/>
        <v>1784</v>
      </c>
      <c r="Z1829" t="str">
        <f t="shared" si="553"/>
        <v>ITM_1609</v>
      </c>
      <c r="AA1829" s="177" t="str">
        <f>IF(ISNA(VLOOKUP(AC1829,Sheet2!J:J,1,0)),"//","")</f>
        <v/>
      </c>
      <c r="AC1829" s="113" t="str">
        <f t="shared" si="523"/>
        <v/>
      </c>
      <c r="AD1829" t="b">
        <f t="shared" si="522"/>
        <v>1</v>
      </c>
    </row>
    <row r="1830" spans="1:30">
      <c r="A1830" s="58">
        <f t="shared" si="554"/>
        <v>1830</v>
      </c>
      <c r="B1830" s="55">
        <f t="shared" si="547"/>
        <v>1785</v>
      </c>
      <c r="C1830" s="99" t="s">
        <v>4455</v>
      </c>
      <c r="D1830" s="99" t="s">
        <v>7</v>
      </c>
      <c r="E1830" s="102" t="s">
        <v>1609</v>
      </c>
      <c r="F1830" s="102" t="s">
        <v>1609</v>
      </c>
      <c r="G1830" s="106">
        <v>0</v>
      </c>
      <c r="H1830" s="106">
        <v>0</v>
      </c>
      <c r="I1830" s="100" t="s">
        <v>28</v>
      </c>
      <c r="J1830" s="100" t="s">
        <v>1598</v>
      </c>
      <c r="K1830" s="102" t="s">
        <v>4544</v>
      </c>
      <c r="L1830" s="99" t="s">
        <v>1602</v>
      </c>
      <c r="M1830" s="104" t="s">
        <v>3990</v>
      </c>
      <c r="N1830" s="104"/>
      <c r="O1830"/>
      <c r="P1830" t="str">
        <f t="shared" si="548"/>
        <v/>
      </c>
      <c r="Q1830" t="str">
        <f>IF(ISNA(VLOOKUP(AC1830,#REF!,1)),"//","")</f>
        <v/>
      </c>
      <c r="R1830"/>
      <c r="S1830" s="43">
        <f t="shared" si="549"/>
        <v>564</v>
      </c>
      <c r="T1830" s="94"/>
      <c r="U1830" s="72"/>
      <c r="V1830" s="72"/>
      <c r="W1830" s="44" t="str">
        <f t="shared" si="550"/>
        <v/>
      </c>
      <c r="X1830" s="25" t="str">
        <f t="shared" si="551"/>
        <v/>
      </c>
      <c r="Y1830" s="1">
        <f t="shared" si="552"/>
        <v>1785</v>
      </c>
      <c r="Z1830" t="str">
        <f t="shared" si="553"/>
        <v>ITM_1610</v>
      </c>
      <c r="AA1830" s="177" t="str">
        <f>IF(ISNA(VLOOKUP(AC1830,Sheet2!J:J,1,0)),"//","")</f>
        <v/>
      </c>
      <c r="AC1830" s="113" t="str">
        <f t="shared" si="523"/>
        <v/>
      </c>
      <c r="AD1830" t="b">
        <f t="shared" si="522"/>
        <v>1</v>
      </c>
    </row>
    <row r="1831" spans="1:30">
      <c r="A1831" s="58">
        <f t="shared" si="554"/>
        <v>1831</v>
      </c>
      <c r="B1831" s="55">
        <f t="shared" si="547"/>
        <v>1786</v>
      </c>
      <c r="C1831" s="99" t="s">
        <v>4455</v>
      </c>
      <c r="D1831" s="99" t="s">
        <v>7</v>
      </c>
      <c r="E1831" s="102" t="s">
        <v>1609</v>
      </c>
      <c r="F1831" s="102" t="s">
        <v>1609</v>
      </c>
      <c r="G1831" s="106">
        <v>0</v>
      </c>
      <c r="H1831" s="106">
        <v>0</v>
      </c>
      <c r="I1831" s="100" t="s">
        <v>28</v>
      </c>
      <c r="J1831" s="100" t="s">
        <v>1598</v>
      </c>
      <c r="K1831" s="102" t="s">
        <v>4544</v>
      </c>
      <c r="L1831" s="99" t="s">
        <v>1602</v>
      </c>
      <c r="M1831" s="104" t="s">
        <v>3991</v>
      </c>
      <c r="N1831" s="104"/>
      <c r="O1831"/>
      <c r="P1831" t="str">
        <f t="shared" si="548"/>
        <v/>
      </c>
      <c r="Q1831" t="str">
        <f>IF(ISNA(VLOOKUP(AC1831,#REF!,1)),"//","")</f>
        <v/>
      </c>
      <c r="R1831"/>
      <c r="S1831" s="43">
        <f t="shared" si="549"/>
        <v>564</v>
      </c>
      <c r="T1831" s="94"/>
      <c r="U1831" s="72"/>
      <c r="V1831" s="72"/>
      <c r="W1831" s="44" t="str">
        <f t="shared" si="550"/>
        <v/>
      </c>
      <c r="X1831" s="25" t="str">
        <f t="shared" si="551"/>
        <v/>
      </c>
      <c r="Y1831" s="1">
        <f t="shared" si="552"/>
        <v>1786</v>
      </c>
      <c r="Z1831" t="str">
        <f t="shared" si="553"/>
        <v>ITM_1611</v>
      </c>
      <c r="AA1831" s="177" t="str">
        <f>IF(ISNA(VLOOKUP(AC1831,Sheet2!J:J,1,0)),"//","")</f>
        <v/>
      </c>
      <c r="AC1831" s="113" t="str">
        <f t="shared" si="523"/>
        <v/>
      </c>
      <c r="AD1831" t="b">
        <f t="shared" si="522"/>
        <v>1</v>
      </c>
    </row>
    <row r="1832" spans="1:30">
      <c r="A1832" s="58">
        <f t="shared" si="554"/>
        <v>1832</v>
      </c>
      <c r="B1832" s="55">
        <f t="shared" si="547"/>
        <v>1787</v>
      </c>
      <c r="C1832" s="99" t="s">
        <v>4455</v>
      </c>
      <c r="D1832" s="99" t="s">
        <v>7</v>
      </c>
      <c r="E1832" s="102" t="s">
        <v>1609</v>
      </c>
      <c r="F1832" s="102" t="s">
        <v>1609</v>
      </c>
      <c r="G1832" s="106">
        <v>0</v>
      </c>
      <c r="H1832" s="106">
        <v>0</v>
      </c>
      <c r="I1832" s="100" t="s">
        <v>28</v>
      </c>
      <c r="J1832" s="100" t="s">
        <v>1598</v>
      </c>
      <c r="K1832" s="102" t="s">
        <v>4544</v>
      </c>
      <c r="L1832" s="99" t="s">
        <v>1602</v>
      </c>
      <c r="M1832" s="104" t="s">
        <v>3992</v>
      </c>
      <c r="N1832" s="104"/>
      <c r="O1832"/>
      <c r="P1832" t="str">
        <f t="shared" si="548"/>
        <v/>
      </c>
      <c r="Q1832" t="str">
        <f>IF(ISNA(VLOOKUP(AC1832,#REF!,1)),"//","")</f>
        <v/>
      </c>
      <c r="R1832"/>
      <c r="S1832" s="43">
        <f t="shared" si="549"/>
        <v>564</v>
      </c>
      <c r="T1832" s="94"/>
      <c r="U1832" s="72"/>
      <c r="V1832" s="72"/>
      <c r="W1832" s="44" t="str">
        <f t="shared" si="550"/>
        <v/>
      </c>
      <c r="X1832" s="25" t="str">
        <f t="shared" si="551"/>
        <v/>
      </c>
      <c r="Y1832" s="1">
        <f t="shared" si="552"/>
        <v>1787</v>
      </c>
      <c r="Z1832" t="str">
        <f t="shared" si="553"/>
        <v>ITM_1612</v>
      </c>
      <c r="AA1832" s="177" t="str">
        <f>IF(ISNA(VLOOKUP(AC1832,Sheet2!J:J,1,0)),"//","")</f>
        <v/>
      </c>
      <c r="AC1832" s="113" t="str">
        <f t="shared" si="523"/>
        <v/>
      </c>
      <c r="AD1832" t="b">
        <f t="shared" si="522"/>
        <v>1</v>
      </c>
    </row>
    <row r="1833" spans="1:30">
      <c r="A1833" s="58">
        <f t="shared" si="554"/>
        <v>1833</v>
      </c>
      <c r="B1833" s="55">
        <f t="shared" si="547"/>
        <v>1788</v>
      </c>
      <c r="C1833" s="99" t="s">
        <v>4455</v>
      </c>
      <c r="D1833" s="99" t="s">
        <v>7</v>
      </c>
      <c r="E1833" s="102" t="s">
        <v>1609</v>
      </c>
      <c r="F1833" s="102" t="s">
        <v>1609</v>
      </c>
      <c r="G1833" s="106">
        <v>0</v>
      </c>
      <c r="H1833" s="106">
        <v>0</v>
      </c>
      <c r="I1833" s="100" t="s">
        <v>28</v>
      </c>
      <c r="J1833" s="100" t="s">
        <v>1598</v>
      </c>
      <c r="K1833" s="102" t="s">
        <v>4544</v>
      </c>
      <c r="L1833" s="99" t="s">
        <v>1602</v>
      </c>
      <c r="M1833" s="104" t="s">
        <v>3993</v>
      </c>
      <c r="N1833" s="104"/>
      <c r="O1833"/>
      <c r="P1833" t="str">
        <f t="shared" si="548"/>
        <v/>
      </c>
      <c r="Q1833" t="str">
        <f>IF(ISNA(VLOOKUP(AC1833,#REF!,1)),"//","")</f>
        <v/>
      </c>
      <c r="R1833"/>
      <c r="S1833" s="43">
        <f t="shared" si="549"/>
        <v>564</v>
      </c>
      <c r="T1833" s="94"/>
      <c r="U1833" s="72"/>
      <c r="V1833" s="72"/>
      <c r="W1833" s="44" t="str">
        <f t="shared" si="550"/>
        <v/>
      </c>
      <c r="X1833" s="25" t="str">
        <f t="shared" si="551"/>
        <v/>
      </c>
      <c r="Y1833" s="1">
        <f t="shared" si="552"/>
        <v>1788</v>
      </c>
      <c r="Z1833" t="str">
        <f t="shared" si="553"/>
        <v>ITM_1613</v>
      </c>
      <c r="AA1833" s="177" t="str">
        <f>IF(ISNA(VLOOKUP(AC1833,Sheet2!J:J,1,0)),"//","")</f>
        <v/>
      </c>
      <c r="AC1833" s="113" t="str">
        <f t="shared" si="523"/>
        <v/>
      </c>
      <c r="AD1833" t="b">
        <f t="shared" si="522"/>
        <v>1</v>
      </c>
    </row>
    <row r="1834" spans="1:30">
      <c r="A1834" s="58">
        <f t="shared" si="554"/>
        <v>1834</v>
      </c>
      <c r="B1834" s="55">
        <f t="shared" si="547"/>
        <v>1789</v>
      </c>
      <c r="C1834" s="99" t="s">
        <v>4455</v>
      </c>
      <c r="D1834" s="99" t="s">
        <v>7</v>
      </c>
      <c r="E1834" s="102" t="s">
        <v>1609</v>
      </c>
      <c r="F1834" s="102" t="s">
        <v>1609</v>
      </c>
      <c r="G1834" s="106">
        <v>0</v>
      </c>
      <c r="H1834" s="106">
        <v>0</v>
      </c>
      <c r="I1834" s="100" t="s">
        <v>28</v>
      </c>
      <c r="J1834" s="100" t="s">
        <v>1598</v>
      </c>
      <c r="K1834" s="102" t="s">
        <v>4544</v>
      </c>
      <c r="L1834" s="99" t="s">
        <v>1602</v>
      </c>
      <c r="M1834" s="104" t="s">
        <v>3994</v>
      </c>
      <c r="N1834" s="104"/>
      <c r="O1834"/>
      <c r="P1834" t="str">
        <f t="shared" si="548"/>
        <v/>
      </c>
      <c r="Q1834" t="str">
        <f>IF(ISNA(VLOOKUP(AC1834,#REF!,1)),"//","")</f>
        <v/>
      </c>
      <c r="R1834"/>
      <c r="S1834" s="43">
        <f t="shared" si="549"/>
        <v>564</v>
      </c>
      <c r="T1834" s="94"/>
      <c r="U1834" s="72"/>
      <c r="V1834" s="72"/>
      <c r="W1834" s="44" t="str">
        <f t="shared" si="550"/>
        <v/>
      </c>
      <c r="X1834" s="25" t="str">
        <f t="shared" si="551"/>
        <v/>
      </c>
      <c r="Y1834" s="1">
        <f t="shared" si="552"/>
        <v>1789</v>
      </c>
      <c r="Z1834" t="str">
        <f t="shared" si="553"/>
        <v>ITM_1614</v>
      </c>
      <c r="AA1834" s="177" t="str">
        <f>IF(ISNA(VLOOKUP(AC1834,Sheet2!J:J,1,0)),"//","")</f>
        <v/>
      </c>
      <c r="AC1834" s="113" t="str">
        <f t="shared" si="523"/>
        <v/>
      </c>
      <c r="AD1834" t="b">
        <f t="shared" ref="AD1834:AD1897" si="555">X1834=AC1834</f>
        <v>1</v>
      </c>
    </row>
    <row r="1835" spans="1:30">
      <c r="A1835" s="58">
        <f t="shared" si="554"/>
        <v>1835</v>
      </c>
      <c r="B1835" s="55">
        <f t="shared" si="547"/>
        <v>1790</v>
      </c>
      <c r="C1835" s="99" t="s">
        <v>4455</v>
      </c>
      <c r="D1835" s="99" t="s">
        <v>7</v>
      </c>
      <c r="E1835" s="102" t="s">
        <v>1609</v>
      </c>
      <c r="F1835" s="102" t="s">
        <v>1609</v>
      </c>
      <c r="G1835" s="106">
        <v>0</v>
      </c>
      <c r="H1835" s="106">
        <v>0</v>
      </c>
      <c r="I1835" s="100" t="s">
        <v>28</v>
      </c>
      <c r="J1835" s="100" t="s">
        <v>1598</v>
      </c>
      <c r="K1835" s="102" t="s">
        <v>4544</v>
      </c>
      <c r="L1835" s="99" t="s">
        <v>1602</v>
      </c>
      <c r="M1835" s="104" t="s">
        <v>3995</v>
      </c>
      <c r="N1835" s="104"/>
      <c r="O1835"/>
      <c r="P1835" t="str">
        <f t="shared" si="548"/>
        <v/>
      </c>
      <c r="Q1835" t="str">
        <f>IF(ISNA(VLOOKUP(AC1835,#REF!,1)),"//","")</f>
        <v/>
      </c>
      <c r="R1835"/>
      <c r="S1835" s="43">
        <f t="shared" si="549"/>
        <v>564</v>
      </c>
      <c r="T1835" s="94"/>
      <c r="U1835" s="72"/>
      <c r="V1835" s="72"/>
      <c r="W1835" s="44" t="str">
        <f t="shared" si="550"/>
        <v/>
      </c>
      <c r="X1835" s="25" t="str">
        <f t="shared" si="551"/>
        <v/>
      </c>
      <c r="Y1835" s="1">
        <f t="shared" si="552"/>
        <v>1790</v>
      </c>
      <c r="Z1835" t="str">
        <f t="shared" si="553"/>
        <v>ITM_1615</v>
      </c>
      <c r="AA1835" s="177" t="str">
        <f>IF(ISNA(VLOOKUP(AC1835,Sheet2!J:J,1,0)),"//","")</f>
        <v/>
      </c>
      <c r="AC1835" s="113" t="str">
        <f t="shared" si="523"/>
        <v/>
      </c>
      <c r="AD1835" t="b">
        <f t="shared" si="555"/>
        <v>1</v>
      </c>
    </row>
    <row r="1836" spans="1:30">
      <c r="A1836" s="58">
        <f t="shared" si="554"/>
        <v>1836</v>
      </c>
      <c r="B1836" s="55">
        <f t="shared" si="547"/>
        <v>1791</v>
      </c>
      <c r="C1836" s="99" t="s">
        <v>4455</v>
      </c>
      <c r="D1836" s="99" t="s">
        <v>7</v>
      </c>
      <c r="E1836" s="102" t="s">
        <v>1609</v>
      </c>
      <c r="F1836" s="102" t="s">
        <v>1609</v>
      </c>
      <c r="G1836" s="106">
        <v>0</v>
      </c>
      <c r="H1836" s="106">
        <v>0</v>
      </c>
      <c r="I1836" s="100" t="s">
        <v>28</v>
      </c>
      <c r="J1836" s="100" t="s">
        <v>1598</v>
      </c>
      <c r="K1836" s="102" t="s">
        <v>4544</v>
      </c>
      <c r="L1836" s="99" t="s">
        <v>1602</v>
      </c>
      <c r="M1836" s="104" t="s">
        <v>3996</v>
      </c>
      <c r="N1836" s="104"/>
      <c r="O1836"/>
      <c r="P1836" t="str">
        <f t="shared" si="548"/>
        <v/>
      </c>
      <c r="Q1836" t="str">
        <f>IF(ISNA(VLOOKUP(AC1836,#REF!,1)),"//","")</f>
        <v/>
      </c>
      <c r="R1836"/>
      <c r="S1836" s="43">
        <f t="shared" si="549"/>
        <v>564</v>
      </c>
      <c r="T1836" s="94"/>
      <c r="U1836" s="72"/>
      <c r="V1836" s="72"/>
      <c r="W1836" s="44" t="str">
        <f t="shared" si="550"/>
        <v/>
      </c>
      <c r="X1836" s="25" t="str">
        <f t="shared" si="551"/>
        <v/>
      </c>
      <c r="Y1836" s="1">
        <f t="shared" si="552"/>
        <v>1791</v>
      </c>
      <c r="Z1836" t="str">
        <f t="shared" si="553"/>
        <v>ITM_1616</v>
      </c>
      <c r="AA1836" s="177" t="str">
        <f>IF(ISNA(VLOOKUP(AC1836,Sheet2!J:J,1,0)),"//","")</f>
        <v/>
      </c>
      <c r="AC1836" s="113" t="str">
        <f t="shared" si="523"/>
        <v/>
      </c>
      <c r="AD1836" t="b">
        <f t="shared" si="555"/>
        <v>1</v>
      </c>
    </row>
    <row r="1837" spans="1:30">
      <c r="A1837" s="58">
        <f t="shared" si="554"/>
        <v>1837</v>
      </c>
      <c r="B1837" s="55">
        <f t="shared" si="547"/>
        <v>1792</v>
      </c>
      <c r="C1837" s="99" t="s">
        <v>4455</v>
      </c>
      <c r="D1837" s="99" t="s">
        <v>7</v>
      </c>
      <c r="E1837" s="102" t="s">
        <v>1609</v>
      </c>
      <c r="F1837" s="102" t="s">
        <v>1609</v>
      </c>
      <c r="G1837" s="106">
        <v>0</v>
      </c>
      <c r="H1837" s="106">
        <v>0</v>
      </c>
      <c r="I1837" s="100" t="s">
        <v>28</v>
      </c>
      <c r="J1837" s="100" t="s">
        <v>1598</v>
      </c>
      <c r="K1837" s="102" t="s">
        <v>4544</v>
      </c>
      <c r="L1837" s="99" t="s">
        <v>1602</v>
      </c>
      <c r="M1837" s="104" t="s">
        <v>3997</v>
      </c>
      <c r="N1837" s="104"/>
      <c r="O1837"/>
      <c r="P1837" t="str">
        <f t="shared" si="548"/>
        <v/>
      </c>
      <c r="Q1837" t="str">
        <f>IF(ISNA(VLOOKUP(AC1837,#REF!,1)),"//","")</f>
        <v/>
      </c>
      <c r="R1837"/>
      <c r="S1837" s="43">
        <f t="shared" si="549"/>
        <v>564</v>
      </c>
      <c r="T1837" s="94"/>
      <c r="U1837" s="72"/>
      <c r="V1837" s="72"/>
      <c r="W1837" s="44" t="str">
        <f t="shared" si="550"/>
        <v/>
      </c>
      <c r="X1837" s="25" t="str">
        <f t="shared" si="551"/>
        <v/>
      </c>
      <c r="Y1837" s="1">
        <f t="shared" si="552"/>
        <v>1792</v>
      </c>
      <c r="Z1837" t="str">
        <f t="shared" si="553"/>
        <v>ITM_1617</v>
      </c>
      <c r="AA1837" s="177" t="str">
        <f>IF(ISNA(VLOOKUP(AC1837,Sheet2!J:J,1,0)),"//","")</f>
        <v/>
      </c>
      <c r="AC1837" s="113" t="str">
        <f t="shared" si="523"/>
        <v/>
      </c>
      <c r="AD1837" t="b">
        <f t="shared" si="555"/>
        <v>1</v>
      </c>
    </row>
    <row r="1838" spans="1:30">
      <c r="A1838" s="58">
        <f t="shared" si="554"/>
        <v>1838</v>
      </c>
      <c r="B1838" s="55">
        <f t="shared" si="547"/>
        <v>1793</v>
      </c>
      <c r="C1838" s="99" t="s">
        <v>4455</v>
      </c>
      <c r="D1838" s="99" t="s">
        <v>7</v>
      </c>
      <c r="E1838" s="102" t="s">
        <v>1609</v>
      </c>
      <c r="F1838" s="102" t="s">
        <v>1609</v>
      </c>
      <c r="G1838" s="106">
        <v>0</v>
      </c>
      <c r="H1838" s="106">
        <v>0</v>
      </c>
      <c r="I1838" s="100" t="s">
        <v>28</v>
      </c>
      <c r="J1838" s="100" t="s">
        <v>1598</v>
      </c>
      <c r="K1838" s="102" t="s">
        <v>4544</v>
      </c>
      <c r="L1838" s="99" t="s">
        <v>1602</v>
      </c>
      <c r="M1838" s="104" t="s">
        <v>3998</v>
      </c>
      <c r="N1838" s="104"/>
      <c r="O1838"/>
      <c r="P1838" t="str">
        <f t="shared" si="548"/>
        <v/>
      </c>
      <c r="Q1838" t="str">
        <f>IF(ISNA(VLOOKUP(AC1838,#REF!,1)),"//","")</f>
        <v/>
      </c>
      <c r="R1838"/>
      <c r="S1838" s="43">
        <f t="shared" si="549"/>
        <v>564</v>
      </c>
      <c r="T1838" s="94"/>
      <c r="U1838" s="72"/>
      <c r="V1838" s="72"/>
      <c r="W1838" s="44" t="str">
        <f t="shared" si="550"/>
        <v/>
      </c>
      <c r="X1838" s="25" t="str">
        <f t="shared" si="551"/>
        <v/>
      </c>
      <c r="Y1838" s="1">
        <f t="shared" si="552"/>
        <v>1793</v>
      </c>
      <c r="Z1838" t="str">
        <f t="shared" si="553"/>
        <v>ITM_1618</v>
      </c>
      <c r="AA1838" s="177" t="str">
        <f>IF(ISNA(VLOOKUP(AC1838,Sheet2!J:J,1,0)),"//","")</f>
        <v/>
      </c>
      <c r="AC1838" s="113" t="str">
        <f t="shared" si="523"/>
        <v/>
      </c>
      <c r="AD1838" t="b">
        <f t="shared" si="555"/>
        <v>1</v>
      </c>
    </row>
    <row r="1839" spans="1:30">
      <c r="A1839" s="58">
        <f t="shared" si="554"/>
        <v>1839</v>
      </c>
      <c r="B1839" s="55">
        <f t="shared" si="547"/>
        <v>1794</v>
      </c>
      <c r="C1839" s="99" t="s">
        <v>4455</v>
      </c>
      <c r="D1839" s="99" t="s">
        <v>7</v>
      </c>
      <c r="E1839" s="102" t="s">
        <v>1609</v>
      </c>
      <c r="F1839" s="102" t="s">
        <v>1609</v>
      </c>
      <c r="G1839" s="106">
        <v>0</v>
      </c>
      <c r="H1839" s="106">
        <v>0</v>
      </c>
      <c r="I1839" s="100" t="s">
        <v>28</v>
      </c>
      <c r="J1839" s="100" t="s">
        <v>1598</v>
      </c>
      <c r="K1839" s="102" t="s">
        <v>4544</v>
      </c>
      <c r="L1839" s="99" t="s">
        <v>1602</v>
      </c>
      <c r="M1839" s="104" t="s">
        <v>3999</v>
      </c>
      <c r="N1839" s="104"/>
      <c r="O1839"/>
      <c r="P1839" t="str">
        <f t="shared" si="548"/>
        <v/>
      </c>
      <c r="Q1839" t="str">
        <f>IF(ISNA(VLOOKUP(AC1839,#REF!,1)),"//","")</f>
        <v/>
      </c>
      <c r="R1839"/>
      <c r="S1839" s="43">
        <f t="shared" si="549"/>
        <v>564</v>
      </c>
      <c r="T1839" s="94"/>
      <c r="U1839" s="72"/>
      <c r="V1839" s="72"/>
      <c r="W1839" s="44" t="str">
        <f t="shared" si="550"/>
        <v/>
      </c>
      <c r="X1839" s="25" t="str">
        <f t="shared" si="551"/>
        <v/>
      </c>
      <c r="Y1839" s="1">
        <f t="shared" si="552"/>
        <v>1794</v>
      </c>
      <c r="Z1839" t="str">
        <f t="shared" si="553"/>
        <v>ITM_1619</v>
      </c>
      <c r="AA1839" s="177" t="str">
        <f>IF(ISNA(VLOOKUP(AC1839,Sheet2!J:J,1,0)),"//","")</f>
        <v/>
      </c>
      <c r="AC1839" s="113" t="str">
        <f t="shared" si="523"/>
        <v/>
      </c>
      <c r="AD1839" t="b">
        <f t="shared" si="555"/>
        <v>1</v>
      </c>
    </row>
    <row r="1840" spans="1:30">
      <c r="A1840" s="58">
        <f t="shared" si="554"/>
        <v>1840</v>
      </c>
      <c r="B1840" s="55">
        <f t="shared" si="547"/>
        <v>1795</v>
      </c>
      <c r="C1840" s="99" t="s">
        <v>4455</v>
      </c>
      <c r="D1840" s="99" t="s">
        <v>7</v>
      </c>
      <c r="E1840" s="102" t="s">
        <v>1609</v>
      </c>
      <c r="F1840" s="102" t="s">
        <v>1609</v>
      </c>
      <c r="G1840" s="106">
        <v>0</v>
      </c>
      <c r="H1840" s="106">
        <v>0</v>
      </c>
      <c r="I1840" s="100" t="s">
        <v>28</v>
      </c>
      <c r="J1840" s="100" t="s">
        <v>1598</v>
      </c>
      <c r="K1840" s="102" t="s">
        <v>4544</v>
      </c>
      <c r="L1840" s="99" t="s">
        <v>1602</v>
      </c>
      <c r="M1840" s="104" t="s">
        <v>4000</v>
      </c>
      <c r="N1840" s="104"/>
      <c r="O1840"/>
      <c r="P1840" t="str">
        <f t="shared" si="548"/>
        <v/>
      </c>
      <c r="Q1840" t="str">
        <f>IF(ISNA(VLOOKUP(AC1840,#REF!,1)),"//","")</f>
        <v/>
      </c>
      <c r="R1840"/>
      <c r="S1840" s="43">
        <f t="shared" si="549"/>
        <v>564</v>
      </c>
      <c r="T1840" s="94"/>
      <c r="U1840" s="72"/>
      <c r="V1840" s="72"/>
      <c r="W1840" s="44" t="str">
        <f t="shared" si="550"/>
        <v/>
      </c>
      <c r="X1840" s="25" t="str">
        <f t="shared" si="551"/>
        <v/>
      </c>
      <c r="Y1840" s="1">
        <f t="shared" si="552"/>
        <v>1795</v>
      </c>
      <c r="Z1840" t="str">
        <f t="shared" si="553"/>
        <v>ITM_1620</v>
      </c>
      <c r="AA1840" s="177" t="str">
        <f>IF(ISNA(VLOOKUP(AC1840,Sheet2!J:J,1,0)),"//","")</f>
        <v/>
      </c>
      <c r="AC1840" s="113" t="str">
        <f t="shared" si="523"/>
        <v/>
      </c>
      <c r="AD1840" t="b">
        <f t="shared" si="555"/>
        <v>1</v>
      </c>
    </row>
    <row r="1841" spans="1:30">
      <c r="A1841" s="58">
        <f t="shared" si="554"/>
        <v>1841</v>
      </c>
      <c r="B1841" s="55">
        <f t="shared" si="547"/>
        <v>1796</v>
      </c>
      <c r="C1841" s="99" t="s">
        <v>4455</v>
      </c>
      <c r="D1841" s="99" t="s">
        <v>7</v>
      </c>
      <c r="E1841" s="102" t="s">
        <v>1609</v>
      </c>
      <c r="F1841" s="102" t="s">
        <v>1609</v>
      </c>
      <c r="G1841" s="106">
        <v>0</v>
      </c>
      <c r="H1841" s="106">
        <v>0</v>
      </c>
      <c r="I1841" s="100" t="s">
        <v>28</v>
      </c>
      <c r="J1841" s="100" t="s">
        <v>1598</v>
      </c>
      <c r="K1841" s="102" t="s">
        <v>4544</v>
      </c>
      <c r="L1841" s="99" t="s">
        <v>1602</v>
      </c>
      <c r="M1841" s="104" t="s">
        <v>4001</v>
      </c>
      <c r="N1841" s="104"/>
      <c r="O1841"/>
      <c r="P1841" t="str">
        <f t="shared" si="548"/>
        <v/>
      </c>
      <c r="Q1841" t="str">
        <f>IF(ISNA(VLOOKUP(AC1841,#REF!,1)),"//","")</f>
        <v/>
      </c>
      <c r="R1841"/>
      <c r="S1841" s="43">
        <f t="shared" si="549"/>
        <v>564</v>
      </c>
      <c r="T1841" s="94"/>
      <c r="U1841" s="72"/>
      <c r="V1841" s="72"/>
      <c r="W1841" s="44" t="str">
        <f t="shared" si="550"/>
        <v/>
      </c>
      <c r="X1841" s="25" t="str">
        <f t="shared" si="551"/>
        <v/>
      </c>
      <c r="Y1841" s="1">
        <f t="shared" si="552"/>
        <v>1796</v>
      </c>
      <c r="Z1841" t="str">
        <f t="shared" si="553"/>
        <v>ITM_1621</v>
      </c>
      <c r="AA1841" s="177" t="str">
        <f>IF(ISNA(VLOOKUP(AC1841,Sheet2!J:J,1,0)),"//","")</f>
        <v/>
      </c>
      <c r="AC1841" s="113" t="str">
        <f t="shared" si="523"/>
        <v/>
      </c>
      <c r="AD1841" t="b">
        <f t="shared" si="555"/>
        <v>1</v>
      </c>
    </row>
    <row r="1842" spans="1:30">
      <c r="A1842" s="58">
        <f t="shared" si="554"/>
        <v>1842</v>
      </c>
      <c r="B1842" s="55">
        <f t="shared" si="547"/>
        <v>1797</v>
      </c>
      <c r="C1842" s="99" t="s">
        <v>4455</v>
      </c>
      <c r="D1842" s="99" t="s">
        <v>7</v>
      </c>
      <c r="E1842" s="102" t="s">
        <v>1609</v>
      </c>
      <c r="F1842" s="102" t="s">
        <v>1609</v>
      </c>
      <c r="G1842" s="106">
        <v>0</v>
      </c>
      <c r="H1842" s="106">
        <v>0</v>
      </c>
      <c r="I1842" s="100" t="s">
        <v>28</v>
      </c>
      <c r="J1842" s="100" t="s">
        <v>1598</v>
      </c>
      <c r="K1842" s="102" t="s">
        <v>4544</v>
      </c>
      <c r="L1842" s="99" t="s">
        <v>1602</v>
      </c>
      <c r="M1842" s="104" t="s">
        <v>4002</v>
      </c>
      <c r="N1842" s="104"/>
      <c r="O1842"/>
      <c r="P1842" t="str">
        <f t="shared" si="548"/>
        <v/>
      </c>
      <c r="Q1842" t="str">
        <f>IF(ISNA(VLOOKUP(AC1842,#REF!,1)),"//","")</f>
        <v/>
      </c>
      <c r="R1842"/>
      <c r="S1842" s="43">
        <f t="shared" si="549"/>
        <v>564</v>
      </c>
      <c r="T1842" s="94"/>
      <c r="U1842" s="72"/>
      <c r="V1842" s="72"/>
      <c r="W1842" s="44" t="str">
        <f t="shared" si="550"/>
        <v/>
      </c>
      <c r="X1842" s="25" t="str">
        <f t="shared" si="551"/>
        <v/>
      </c>
      <c r="Y1842" s="1">
        <f t="shared" si="552"/>
        <v>1797</v>
      </c>
      <c r="Z1842" t="str">
        <f t="shared" si="553"/>
        <v>ITM_1622</v>
      </c>
      <c r="AA1842" s="177" t="str">
        <f>IF(ISNA(VLOOKUP(AC1842,Sheet2!J:J,1,0)),"//","")</f>
        <v/>
      </c>
      <c r="AC1842" s="113" t="str">
        <f t="shared" ref="AC1842:AC1905" si="556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5"/>
        <v>1</v>
      </c>
    </row>
    <row r="1843" spans="1:30">
      <c r="A1843" s="58">
        <f t="shared" si="554"/>
        <v>1843</v>
      </c>
      <c r="B1843" s="55">
        <f t="shared" si="547"/>
        <v>1798</v>
      </c>
      <c r="C1843" s="99" t="s">
        <v>4455</v>
      </c>
      <c r="D1843" s="99" t="s">
        <v>7</v>
      </c>
      <c r="E1843" s="102" t="s">
        <v>1609</v>
      </c>
      <c r="F1843" s="102" t="s">
        <v>1609</v>
      </c>
      <c r="G1843" s="106">
        <v>0</v>
      </c>
      <c r="H1843" s="106">
        <v>0</v>
      </c>
      <c r="I1843" s="100" t="s">
        <v>28</v>
      </c>
      <c r="J1843" s="100" t="s">
        <v>1598</v>
      </c>
      <c r="K1843" s="102" t="s">
        <v>4544</v>
      </c>
      <c r="L1843" s="99" t="s">
        <v>1602</v>
      </c>
      <c r="M1843" s="104" t="s">
        <v>4003</v>
      </c>
      <c r="N1843" s="104"/>
      <c r="O1843"/>
      <c r="P1843" t="str">
        <f t="shared" si="548"/>
        <v/>
      </c>
      <c r="Q1843" t="str">
        <f>IF(ISNA(VLOOKUP(AC1843,#REF!,1)),"//","")</f>
        <v/>
      </c>
      <c r="R1843"/>
      <c r="S1843" s="43">
        <f t="shared" si="549"/>
        <v>564</v>
      </c>
      <c r="T1843" s="94"/>
      <c r="U1843" s="72"/>
      <c r="V1843" s="72"/>
      <c r="W1843" s="44" t="str">
        <f t="shared" si="550"/>
        <v/>
      </c>
      <c r="X1843" s="25" t="str">
        <f t="shared" si="551"/>
        <v/>
      </c>
      <c r="Y1843" s="1">
        <f t="shared" si="552"/>
        <v>1798</v>
      </c>
      <c r="Z1843" t="str">
        <f t="shared" si="553"/>
        <v>ITM_1623</v>
      </c>
      <c r="AA1843" s="177" t="str">
        <f>IF(ISNA(VLOOKUP(AC1843,Sheet2!J:J,1,0)),"//","")</f>
        <v/>
      </c>
      <c r="AC1843" s="113" t="str">
        <f t="shared" si="556"/>
        <v/>
      </c>
      <c r="AD1843" t="b">
        <f t="shared" si="555"/>
        <v>1</v>
      </c>
    </row>
    <row r="1844" spans="1:30">
      <c r="A1844" s="58">
        <f t="shared" si="554"/>
        <v>1844</v>
      </c>
      <c r="B1844" s="55">
        <f t="shared" si="547"/>
        <v>1799</v>
      </c>
      <c r="C1844" s="99" t="s">
        <v>4455</v>
      </c>
      <c r="D1844" s="99" t="s">
        <v>7</v>
      </c>
      <c r="E1844" s="102" t="s">
        <v>1609</v>
      </c>
      <c r="F1844" s="102" t="s">
        <v>1609</v>
      </c>
      <c r="G1844" s="106">
        <v>0</v>
      </c>
      <c r="H1844" s="106">
        <v>0</v>
      </c>
      <c r="I1844" s="100" t="s">
        <v>28</v>
      </c>
      <c r="J1844" s="100" t="s">
        <v>1598</v>
      </c>
      <c r="K1844" s="102" t="s">
        <v>4544</v>
      </c>
      <c r="L1844" s="99" t="s">
        <v>1602</v>
      </c>
      <c r="M1844" s="104" t="s">
        <v>4004</v>
      </c>
      <c r="N1844" s="104"/>
      <c r="O1844"/>
      <c r="P1844" t="str">
        <f t="shared" si="548"/>
        <v/>
      </c>
      <c r="Q1844" t="str">
        <f>IF(ISNA(VLOOKUP(AC1844,#REF!,1)),"//","")</f>
        <v/>
      </c>
      <c r="R1844"/>
      <c r="S1844" s="43">
        <f t="shared" si="549"/>
        <v>564</v>
      </c>
      <c r="T1844" s="94"/>
      <c r="U1844" s="72"/>
      <c r="V1844" s="72"/>
      <c r="W1844" s="44" t="str">
        <f t="shared" si="550"/>
        <v/>
      </c>
      <c r="X1844" s="25" t="str">
        <f t="shared" si="551"/>
        <v/>
      </c>
      <c r="Y1844" s="1">
        <f t="shared" si="552"/>
        <v>1799</v>
      </c>
      <c r="Z1844" t="str">
        <f t="shared" si="553"/>
        <v>ITM_1624</v>
      </c>
      <c r="AA1844" s="177" t="str">
        <f>IF(ISNA(VLOOKUP(AC1844,Sheet2!J:J,1,0)),"//","")</f>
        <v/>
      </c>
      <c r="AC1844" s="113" t="str">
        <f t="shared" si="556"/>
        <v/>
      </c>
      <c r="AD1844" t="b">
        <f t="shared" si="555"/>
        <v>1</v>
      </c>
    </row>
    <row r="1845" spans="1:30">
      <c r="A1845" s="58">
        <f t="shared" si="554"/>
        <v>1845</v>
      </c>
      <c r="B1845" s="55">
        <f t="shared" si="547"/>
        <v>1800</v>
      </c>
      <c r="C1845" s="99" t="s">
        <v>4455</v>
      </c>
      <c r="D1845" s="99" t="s">
        <v>7</v>
      </c>
      <c r="E1845" s="102" t="s">
        <v>1609</v>
      </c>
      <c r="F1845" s="102" t="s">
        <v>1609</v>
      </c>
      <c r="G1845" s="106">
        <v>0</v>
      </c>
      <c r="H1845" s="106">
        <v>0</v>
      </c>
      <c r="I1845" s="100" t="s">
        <v>28</v>
      </c>
      <c r="J1845" s="100" t="s">
        <v>1598</v>
      </c>
      <c r="K1845" s="102" t="s">
        <v>4544</v>
      </c>
      <c r="L1845" s="99" t="s">
        <v>1602</v>
      </c>
      <c r="M1845" s="104" t="s">
        <v>4005</v>
      </c>
      <c r="N1845" s="104"/>
      <c r="O1845"/>
      <c r="P1845" t="str">
        <f t="shared" si="548"/>
        <v/>
      </c>
      <c r="Q1845" t="str">
        <f>IF(ISNA(VLOOKUP(AC1845,#REF!,1)),"//","")</f>
        <v/>
      </c>
      <c r="R1845"/>
      <c r="S1845" s="43">
        <f t="shared" si="549"/>
        <v>564</v>
      </c>
      <c r="T1845" s="94"/>
      <c r="U1845" s="72"/>
      <c r="V1845" s="72"/>
      <c r="W1845" s="44" t="str">
        <f t="shared" si="550"/>
        <v/>
      </c>
      <c r="X1845" s="25" t="str">
        <f t="shared" si="551"/>
        <v/>
      </c>
      <c r="Y1845" s="1">
        <f t="shared" si="552"/>
        <v>1800</v>
      </c>
      <c r="Z1845" t="str">
        <f t="shared" si="553"/>
        <v>ITM_1625</v>
      </c>
      <c r="AA1845" s="177" t="str">
        <f>IF(ISNA(VLOOKUP(AC1845,Sheet2!J:J,1,0)),"//","")</f>
        <v/>
      </c>
      <c r="AC1845" s="113" t="str">
        <f t="shared" si="556"/>
        <v/>
      </c>
      <c r="AD1845" t="b">
        <f t="shared" si="555"/>
        <v>1</v>
      </c>
    </row>
    <row r="1846" spans="1:30">
      <c r="A1846" s="58">
        <f t="shared" si="554"/>
        <v>1846</v>
      </c>
      <c r="B1846" s="55">
        <f t="shared" si="547"/>
        <v>1801</v>
      </c>
      <c r="C1846" s="99" t="s">
        <v>4455</v>
      </c>
      <c r="D1846" s="99" t="s">
        <v>7</v>
      </c>
      <c r="E1846" s="102" t="s">
        <v>1609</v>
      </c>
      <c r="F1846" s="102" t="s">
        <v>1609</v>
      </c>
      <c r="G1846" s="106">
        <v>0</v>
      </c>
      <c r="H1846" s="106">
        <v>0</v>
      </c>
      <c r="I1846" s="100" t="s">
        <v>28</v>
      </c>
      <c r="J1846" s="100" t="s">
        <v>1598</v>
      </c>
      <c r="K1846" s="102" t="s">
        <v>4544</v>
      </c>
      <c r="L1846" s="99" t="s">
        <v>1602</v>
      </c>
      <c r="M1846" s="104" t="s">
        <v>4006</v>
      </c>
      <c r="N1846" s="104"/>
      <c r="O1846"/>
      <c r="P1846" t="str">
        <f t="shared" si="548"/>
        <v/>
      </c>
      <c r="Q1846" t="str">
        <f>IF(ISNA(VLOOKUP(AC1846,#REF!,1)),"//","")</f>
        <v/>
      </c>
      <c r="R1846"/>
      <c r="S1846" s="43">
        <f t="shared" si="549"/>
        <v>564</v>
      </c>
      <c r="T1846" s="94"/>
      <c r="U1846" s="72"/>
      <c r="V1846" s="72"/>
      <c r="W1846" s="44" t="str">
        <f t="shared" si="550"/>
        <v/>
      </c>
      <c r="X1846" s="25" t="str">
        <f t="shared" si="551"/>
        <v/>
      </c>
      <c r="Y1846" s="1">
        <f t="shared" si="552"/>
        <v>1801</v>
      </c>
      <c r="Z1846" t="str">
        <f t="shared" si="553"/>
        <v>ITM_1626</v>
      </c>
      <c r="AA1846" s="177" t="str">
        <f>IF(ISNA(VLOOKUP(AC1846,Sheet2!J:J,1,0)),"//","")</f>
        <v/>
      </c>
      <c r="AC1846" s="113" t="str">
        <f t="shared" si="556"/>
        <v/>
      </c>
      <c r="AD1846" t="b">
        <f t="shared" si="555"/>
        <v>1</v>
      </c>
    </row>
    <row r="1847" spans="1:30">
      <c r="A1847" s="58">
        <f t="shared" si="554"/>
        <v>1847</v>
      </c>
      <c r="B1847" s="55">
        <f t="shared" si="547"/>
        <v>1802</v>
      </c>
      <c r="C1847" s="99" t="s">
        <v>4455</v>
      </c>
      <c r="D1847" s="99" t="s">
        <v>7</v>
      </c>
      <c r="E1847" s="102" t="s">
        <v>1609</v>
      </c>
      <c r="F1847" s="102" t="s">
        <v>1609</v>
      </c>
      <c r="G1847" s="106">
        <v>0</v>
      </c>
      <c r="H1847" s="106">
        <v>0</v>
      </c>
      <c r="I1847" s="100" t="s">
        <v>28</v>
      </c>
      <c r="J1847" s="100" t="s">
        <v>1598</v>
      </c>
      <c r="K1847" s="102" t="s">
        <v>4544</v>
      </c>
      <c r="L1847" s="99" t="s">
        <v>1602</v>
      </c>
      <c r="M1847" s="104" t="s">
        <v>4007</v>
      </c>
      <c r="N1847" s="104"/>
      <c r="O1847"/>
      <c r="P1847" t="str">
        <f t="shared" si="548"/>
        <v/>
      </c>
      <c r="Q1847" t="str">
        <f>IF(ISNA(VLOOKUP(AC1847,#REF!,1)),"//","")</f>
        <v/>
      </c>
      <c r="R1847"/>
      <c r="S1847" s="43">
        <f t="shared" si="549"/>
        <v>564</v>
      </c>
      <c r="T1847" s="94"/>
      <c r="U1847" s="72"/>
      <c r="V1847" s="72"/>
      <c r="W1847" s="44" t="str">
        <f t="shared" si="550"/>
        <v/>
      </c>
      <c r="X1847" s="25" t="str">
        <f t="shared" si="551"/>
        <v/>
      </c>
      <c r="Y1847" s="1">
        <f t="shared" si="552"/>
        <v>1802</v>
      </c>
      <c r="Z1847" t="str">
        <f t="shared" si="553"/>
        <v>ITM_1627</v>
      </c>
      <c r="AA1847" s="177" t="str">
        <f>IF(ISNA(VLOOKUP(AC1847,Sheet2!J:J,1,0)),"//","")</f>
        <v/>
      </c>
      <c r="AC1847" s="113" t="str">
        <f t="shared" si="556"/>
        <v/>
      </c>
      <c r="AD1847" t="b">
        <f t="shared" si="555"/>
        <v>1</v>
      </c>
    </row>
    <row r="1848" spans="1:30">
      <c r="A1848" s="58">
        <f t="shared" si="554"/>
        <v>1848</v>
      </c>
      <c r="B1848" s="55">
        <f t="shared" si="547"/>
        <v>1803</v>
      </c>
      <c r="C1848" s="99" t="s">
        <v>4455</v>
      </c>
      <c r="D1848" s="99" t="s">
        <v>7</v>
      </c>
      <c r="E1848" s="102" t="s">
        <v>1609</v>
      </c>
      <c r="F1848" s="102" t="s">
        <v>1609</v>
      </c>
      <c r="G1848" s="106">
        <v>0</v>
      </c>
      <c r="H1848" s="106">
        <v>0</v>
      </c>
      <c r="I1848" s="100" t="s">
        <v>28</v>
      </c>
      <c r="J1848" s="100" t="s">
        <v>1598</v>
      </c>
      <c r="K1848" s="102" t="s">
        <v>4544</v>
      </c>
      <c r="L1848" s="99" t="s">
        <v>1602</v>
      </c>
      <c r="M1848" s="104" t="s">
        <v>4008</v>
      </c>
      <c r="N1848" s="104"/>
      <c r="O1848"/>
      <c r="P1848" t="str">
        <f t="shared" si="548"/>
        <v/>
      </c>
      <c r="Q1848" t="str">
        <f>IF(ISNA(VLOOKUP(AC1848,#REF!,1)),"//","")</f>
        <v/>
      </c>
      <c r="R1848"/>
      <c r="S1848" s="43">
        <f t="shared" si="549"/>
        <v>564</v>
      </c>
      <c r="T1848" s="94"/>
      <c r="U1848" s="72"/>
      <c r="V1848" s="72"/>
      <c r="W1848" s="44" t="str">
        <f t="shared" si="550"/>
        <v/>
      </c>
      <c r="X1848" s="25" t="str">
        <f t="shared" si="551"/>
        <v/>
      </c>
      <c r="Y1848" s="1">
        <f t="shared" si="552"/>
        <v>1803</v>
      </c>
      <c r="Z1848" t="str">
        <f t="shared" si="553"/>
        <v>ITM_1628</v>
      </c>
      <c r="AA1848" s="177" t="str">
        <f>IF(ISNA(VLOOKUP(AC1848,Sheet2!J:J,1,0)),"//","")</f>
        <v/>
      </c>
      <c r="AC1848" s="113" t="str">
        <f t="shared" si="556"/>
        <v/>
      </c>
      <c r="AD1848" t="b">
        <f t="shared" si="555"/>
        <v>1</v>
      </c>
    </row>
    <row r="1849" spans="1:30">
      <c r="A1849" s="58">
        <f t="shared" si="554"/>
        <v>1849</v>
      </c>
      <c r="B1849" s="55">
        <f t="shared" si="547"/>
        <v>1804</v>
      </c>
      <c r="C1849" s="99" t="s">
        <v>4455</v>
      </c>
      <c r="D1849" s="99" t="s">
        <v>7</v>
      </c>
      <c r="E1849" s="102" t="s">
        <v>1609</v>
      </c>
      <c r="F1849" s="102" t="s">
        <v>1609</v>
      </c>
      <c r="G1849" s="106">
        <v>0</v>
      </c>
      <c r="H1849" s="106">
        <v>0</v>
      </c>
      <c r="I1849" s="100" t="s">
        <v>28</v>
      </c>
      <c r="J1849" s="100" t="s">
        <v>1598</v>
      </c>
      <c r="K1849" s="102" t="s">
        <v>4544</v>
      </c>
      <c r="L1849" s="99" t="s">
        <v>1602</v>
      </c>
      <c r="M1849" s="104" t="s">
        <v>4009</v>
      </c>
      <c r="N1849" s="104"/>
      <c r="O1849"/>
      <c r="P1849" t="str">
        <f t="shared" si="548"/>
        <v/>
      </c>
      <c r="Q1849" t="str">
        <f>IF(ISNA(VLOOKUP(AC1849,#REF!,1)),"//","")</f>
        <v/>
      </c>
      <c r="R1849"/>
      <c r="S1849" s="43">
        <f t="shared" si="549"/>
        <v>564</v>
      </c>
      <c r="T1849" s="94"/>
      <c r="U1849" s="72"/>
      <c r="V1849" s="72"/>
      <c r="W1849" s="44" t="str">
        <f t="shared" si="550"/>
        <v/>
      </c>
      <c r="X1849" s="25" t="str">
        <f t="shared" si="551"/>
        <v/>
      </c>
      <c r="Y1849" s="1">
        <f t="shared" si="552"/>
        <v>1804</v>
      </c>
      <c r="Z1849" t="str">
        <f t="shared" si="553"/>
        <v>ITM_1629</v>
      </c>
      <c r="AA1849" s="177" t="str">
        <f>IF(ISNA(VLOOKUP(AC1849,Sheet2!J:J,1,0)),"//","")</f>
        <v/>
      </c>
      <c r="AC1849" s="113" t="str">
        <f t="shared" si="556"/>
        <v/>
      </c>
      <c r="AD1849" t="b">
        <f t="shared" si="555"/>
        <v>1</v>
      </c>
    </row>
    <row r="1850" spans="1:30">
      <c r="A1850" s="58">
        <f t="shared" si="554"/>
        <v>1850</v>
      </c>
      <c r="B1850" s="55">
        <f t="shared" si="547"/>
        <v>1805</v>
      </c>
      <c r="C1850" s="99" t="s">
        <v>4455</v>
      </c>
      <c r="D1850" s="99" t="s">
        <v>7</v>
      </c>
      <c r="E1850" s="102" t="s">
        <v>1609</v>
      </c>
      <c r="F1850" s="102" t="s">
        <v>1609</v>
      </c>
      <c r="G1850" s="106">
        <v>0</v>
      </c>
      <c r="H1850" s="106">
        <v>0</v>
      </c>
      <c r="I1850" s="100" t="s">
        <v>28</v>
      </c>
      <c r="J1850" s="100" t="s">
        <v>1598</v>
      </c>
      <c r="K1850" s="102" t="s">
        <v>4544</v>
      </c>
      <c r="L1850" s="99" t="s">
        <v>1602</v>
      </c>
      <c r="M1850" s="104" t="s">
        <v>4010</v>
      </c>
      <c r="N1850" s="104"/>
      <c r="O1850"/>
      <c r="P1850" t="str">
        <f t="shared" si="548"/>
        <v/>
      </c>
      <c r="Q1850" t="str">
        <f>IF(ISNA(VLOOKUP(AC1850,#REF!,1)),"//","")</f>
        <v/>
      </c>
      <c r="R1850"/>
      <c r="S1850" s="43">
        <f t="shared" si="549"/>
        <v>564</v>
      </c>
      <c r="T1850" s="94"/>
      <c r="U1850" s="72"/>
      <c r="V1850" s="72"/>
      <c r="W1850" s="44" t="str">
        <f t="shared" si="550"/>
        <v/>
      </c>
      <c r="X1850" s="25" t="str">
        <f t="shared" si="551"/>
        <v/>
      </c>
      <c r="Y1850" s="1">
        <f t="shared" si="552"/>
        <v>1805</v>
      </c>
      <c r="Z1850" t="str">
        <f t="shared" si="553"/>
        <v>ITM_1630</v>
      </c>
      <c r="AA1850" s="177" t="str">
        <f>IF(ISNA(VLOOKUP(AC1850,Sheet2!J:J,1,0)),"//","")</f>
        <v/>
      </c>
      <c r="AC1850" s="113" t="str">
        <f t="shared" si="556"/>
        <v/>
      </c>
      <c r="AD1850" t="b">
        <f t="shared" si="555"/>
        <v>1</v>
      </c>
    </row>
    <row r="1851" spans="1:30">
      <c r="A1851" s="58">
        <f t="shared" si="554"/>
        <v>1851</v>
      </c>
      <c r="B1851" s="55">
        <f t="shared" si="547"/>
        <v>1806</v>
      </c>
      <c r="C1851" s="99" t="s">
        <v>4455</v>
      </c>
      <c r="D1851" s="99" t="s">
        <v>7</v>
      </c>
      <c r="E1851" s="102" t="s">
        <v>1609</v>
      </c>
      <c r="F1851" s="102" t="s">
        <v>1609</v>
      </c>
      <c r="G1851" s="106">
        <v>0</v>
      </c>
      <c r="H1851" s="106">
        <v>0</v>
      </c>
      <c r="I1851" s="100" t="s">
        <v>28</v>
      </c>
      <c r="J1851" s="100" t="s">
        <v>1598</v>
      </c>
      <c r="K1851" s="102" t="s">
        <v>4544</v>
      </c>
      <c r="L1851" s="99" t="s">
        <v>1602</v>
      </c>
      <c r="M1851" s="104" t="s">
        <v>4011</v>
      </c>
      <c r="N1851" s="104"/>
      <c r="O1851"/>
      <c r="P1851" t="str">
        <f t="shared" si="548"/>
        <v/>
      </c>
      <c r="Q1851" t="str">
        <f>IF(ISNA(VLOOKUP(AC1851,#REF!,1)),"//","")</f>
        <v/>
      </c>
      <c r="R1851"/>
      <c r="S1851" s="43">
        <f t="shared" si="549"/>
        <v>564</v>
      </c>
      <c r="T1851" s="94"/>
      <c r="U1851" s="72"/>
      <c r="V1851" s="72"/>
      <c r="W1851" s="44" t="str">
        <f t="shared" si="550"/>
        <v/>
      </c>
      <c r="X1851" s="25" t="str">
        <f t="shared" si="551"/>
        <v/>
      </c>
      <c r="Y1851" s="1">
        <f t="shared" si="552"/>
        <v>1806</v>
      </c>
      <c r="Z1851" t="str">
        <f t="shared" si="553"/>
        <v>ITM_1631</v>
      </c>
      <c r="AA1851" s="177" t="str">
        <f>IF(ISNA(VLOOKUP(AC1851,Sheet2!J:J,1,0)),"//","")</f>
        <v/>
      </c>
      <c r="AC1851" s="113" t="str">
        <f t="shared" si="556"/>
        <v/>
      </c>
      <c r="AD1851" t="b">
        <f t="shared" si="555"/>
        <v>1</v>
      </c>
    </row>
    <row r="1852" spans="1:30">
      <c r="A1852" s="58">
        <f t="shared" si="554"/>
        <v>1852</v>
      </c>
      <c r="B1852" s="55">
        <f t="shared" si="547"/>
        <v>1807</v>
      </c>
      <c r="C1852" s="99" t="s">
        <v>4456</v>
      </c>
      <c r="D1852" s="99" t="s">
        <v>3670</v>
      </c>
      <c r="E1852" s="102" t="s">
        <v>539</v>
      </c>
      <c r="F1852" s="102" t="s">
        <v>1077</v>
      </c>
      <c r="G1852" s="106">
        <v>0</v>
      </c>
      <c r="H1852" s="106">
        <v>0</v>
      </c>
      <c r="I1852" s="100" t="s">
        <v>1</v>
      </c>
      <c r="J1852" s="100" t="s">
        <v>1598</v>
      </c>
      <c r="K1852" s="102" t="s">
        <v>4544</v>
      </c>
      <c r="L1852" s="99" t="s">
        <v>1074</v>
      </c>
      <c r="M1852" s="104" t="s">
        <v>3670</v>
      </c>
      <c r="N1852" s="104"/>
      <c r="O1852"/>
      <c r="P1852" t="str">
        <f t="shared" si="548"/>
        <v>NOT EQUAL</v>
      </c>
      <c r="Q1852" t="str">
        <f>IF(ISNA(VLOOKUP(AC1852,#REF!,1)),"//","")</f>
        <v/>
      </c>
      <c r="R1852"/>
      <c r="S1852" s="43">
        <f t="shared" si="549"/>
        <v>564</v>
      </c>
      <c r="T1852" s="94"/>
      <c r="U1852" s="72"/>
      <c r="V1852" s="72"/>
      <c r="W1852" s="44" t="str">
        <f t="shared" si="550"/>
        <v/>
      </c>
      <c r="X1852" s="25" t="str">
        <f t="shared" si="551"/>
        <v/>
      </c>
      <c r="Y1852" s="1">
        <f t="shared" si="552"/>
        <v>1807</v>
      </c>
      <c r="Z1852" t="str">
        <f t="shared" si="553"/>
        <v>ITM_qoppa</v>
      </c>
      <c r="AA1852" s="177" t="str">
        <f>IF(ISNA(VLOOKUP(AC1852,Sheet2!J:J,1,0)),"//","")</f>
        <v/>
      </c>
      <c r="AC1852" s="113" t="str">
        <f t="shared" si="556"/>
        <v/>
      </c>
      <c r="AD1852" t="b">
        <f t="shared" si="555"/>
        <v>1</v>
      </c>
    </row>
    <row r="1853" spans="1:30">
      <c r="A1853" s="58">
        <f t="shared" si="554"/>
        <v>1853</v>
      </c>
      <c r="B1853" s="55">
        <f t="shared" si="547"/>
        <v>1808</v>
      </c>
      <c r="C1853" s="99" t="s">
        <v>4456</v>
      </c>
      <c r="D1853" s="99" t="s">
        <v>3671</v>
      </c>
      <c r="E1853" s="100" t="s">
        <v>539</v>
      </c>
      <c r="F1853" s="100" t="s">
        <v>1078</v>
      </c>
      <c r="G1853" s="101">
        <v>0</v>
      </c>
      <c r="H1853" s="101">
        <v>0</v>
      </c>
      <c r="I1853" s="100" t="s">
        <v>1</v>
      </c>
      <c r="J1853" s="100" t="s">
        <v>1598</v>
      </c>
      <c r="K1853" s="102" t="s">
        <v>4544</v>
      </c>
      <c r="L1853" s="99" t="s">
        <v>1074</v>
      </c>
      <c r="M1853" s="104" t="s">
        <v>3671</v>
      </c>
      <c r="N1853" s="104"/>
      <c r="O1853"/>
      <c r="P1853" t="str">
        <f t="shared" si="548"/>
        <v>NOT EQUAL</v>
      </c>
      <c r="Q1853" t="str">
        <f>IF(ISNA(VLOOKUP(AC1853,#REF!,1)),"//","")</f>
        <v/>
      </c>
      <c r="R1853"/>
      <c r="S1853" s="43">
        <f t="shared" si="549"/>
        <v>564</v>
      </c>
      <c r="T1853" s="94"/>
      <c r="U1853" s="72"/>
      <c r="V1853" s="72"/>
      <c r="W1853" s="44" t="str">
        <f t="shared" si="550"/>
        <v/>
      </c>
      <c r="X1853" s="25" t="str">
        <f t="shared" si="551"/>
        <v/>
      </c>
      <c r="Y1853" s="1">
        <f t="shared" si="552"/>
        <v>1808</v>
      </c>
      <c r="Z1853" t="str">
        <f t="shared" si="553"/>
        <v>ITM_digamma</v>
      </c>
      <c r="AA1853" s="177" t="str">
        <f>IF(ISNA(VLOOKUP(AC1853,Sheet2!J:J,1,0)),"//","")</f>
        <v/>
      </c>
      <c r="AC1853" s="113" t="str">
        <f t="shared" si="556"/>
        <v/>
      </c>
      <c r="AD1853" t="b">
        <f t="shared" si="555"/>
        <v>1</v>
      </c>
    </row>
    <row r="1854" spans="1:30">
      <c r="A1854" s="58">
        <f t="shared" si="554"/>
        <v>1854</v>
      </c>
      <c r="B1854" s="55">
        <f t="shared" si="547"/>
        <v>1809</v>
      </c>
      <c r="C1854" s="99" t="s">
        <v>4456</v>
      </c>
      <c r="D1854" s="99" t="s">
        <v>3672</v>
      </c>
      <c r="E1854" s="100" t="s">
        <v>539</v>
      </c>
      <c r="F1854" s="100" t="s">
        <v>1079</v>
      </c>
      <c r="G1854" s="101">
        <v>0</v>
      </c>
      <c r="H1854" s="101">
        <v>0</v>
      </c>
      <c r="I1854" s="100" t="s">
        <v>1</v>
      </c>
      <c r="J1854" s="100" t="s">
        <v>1598</v>
      </c>
      <c r="K1854" s="102" t="s">
        <v>4544</v>
      </c>
      <c r="L1854" s="99" t="s">
        <v>1074</v>
      </c>
      <c r="M1854" s="104" t="s">
        <v>3672</v>
      </c>
      <c r="N1854" s="104"/>
      <c r="O1854"/>
      <c r="P1854" t="str">
        <f t="shared" si="548"/>
        <v>NOT EQUAL</v>
      </c>
      <c r="Q1854" t="str">
        <f>IF(ISNA(VLOOKUP(AC1854,#REF!,1)),"//","")</f>
        <v/>
      </c>
      <c r="R1854"/>
      <c r="S1854" s="43">
        <f t="shared" si="549"/>
        <v>564</v>
      </c>
      <c r="T1854" s="94"/>
      <c r="U1854" s="72"/>
      <c r="V1854" s="72"/>
      <c r="W1854" s="44" t="str">
        <f t="shared" si="550"/>
        <v/>
      </c>
      <c r="X1854" s="25" t="str">
        <f t="shared" si="551"/>
        <v/>
      </c>
      <c r="Y1854" s="1">
        <f t="shared" si="552"/>
        <v>1809</v>
      </c>
      <c r="Z1854" t="str">
        <f t="shared" si="553"/>
        <v>ITM_sampi</v>
      </c>
      <c r="AA1854" s="177" t="str">
        <f>IF(ISNA(VLOOKUP(AC1854,Sheet2!J:J,1,0)),"//","")</f>
        <v/>
      </c>
      <c r="AC1854" s="113" t="str">
        <f t="shared" si="556"/>
        <v/>
      </c>
      <c r="AD1854" t="b">
        <f t="shared" si="555"/>
        <v>1</v>
      </c>
    </row>
    <row r="1855" spans="1:30">
      <c r="A1855" s="58">
        <f t="shared" si="554"/>
        <v>1855</v>
      </c>
      <c r="B1855" s="55">
        <f t="shared" si="547"/>
        <v>1810</v>
      </c>
      <c r="C1855" s="99" t="s">
        <v>4382</v>
      </c>
      <c r="D1855" s="99" t="s">
        <v>2461</v>
      </c>
      <c r="E1855" s="100" t="s">
        <v>1593</v>
      </c>
      <c r="F1855" s="100" t="s">
        <v>1593</v>
      </c>
      <c r="G1855" s="101">
        <v>0</v>
      </c>
      <c r="H1855" s="101">
        <v>0</v>
      </c>
      <c r="I1855" s="100" t="s">
        <v>3</v>
      </c>
      <c r="J1855" s="100" t="s">
        <v>1597</v>
      </c>
      <c r="K1855" s="102" t="s">
        <v>4709</v>
      </c>
      <c r="L1855" s="99" t="s">
        <v>1019</v>
      </c>
      <c r="M1855" s="104" t="s">
        <v>2461</v>
      </c>
      <c r="N1855" s="104"/>
      <c r="O1855"/>
      <c r="P1855" t="str">
        <f t="shared" si="548"/>
        <v/>
      </c>
      <c r="Q1855" t="str">
        <f>IF(ISNA(VLOOKUP(AC1855,#REF!,1)),"//","")</f>
        <v/>
      </c>
      <c r="R1855"/>
      <c r="S1855" s="43">
        <f t="shared" si="549"/>
        <v>565</v>
      </c>
      <c r="T1855" s="94" t="s">
        <v>2989</v>
      </c>
      <c r="U1855" s="72" t="s">
        <v>2919</v>
      </c>
      <c r="V1855" s="72" t="s">
        <v>2489</v>
      </c>
      <c r="W1855" s="44" t="str">
        <f t="shared" si="550"/>
        <v>"COMPLEX"</v>
      </c>
      <c r="X1855" s="25" t="str">
        <f t="shared" si="551"/>
        <v>COMPLEX</v>
      </c>
      <c r="Y1855" s="1">
        <f t="shared" si="552"/>
        <v>1810</v>
      </c>
      <c r="Z1855" t="str">
        <f t="shared" si="553"/>
        <v>KEY_COMPLEX</v>
      </c>
      <c r="AA1855" s="177" t="str">
        <f>IF(ISNA(VLOOKUP(AC1855,Sheet2!J:J,1,0)),"//","")</f>
        <v/>
      </c>
      <c r="AC1855" s="113" t="str">
        <f t="shared" si="556"/>
        <v>COMPLEX</v>
      </c>
      <c r="AD1855" t="b">
        <f t="shared" si="555"/>
        <v>1</v>
      </c>
    </row>
    <row r="1856" spans="1:30">
      <c r="A1856" s="58">
        <f t="shared" si="554"/>
        <v>1856</v>
      </c>
      <c r="B1856" s="55">
        <f t="shared" si="547"/>
        <v>1811</v>
      </c>
      <c r="C1856" s="99" t="s">
        <v>4395</v>
      </c>
      <c r="D1856" s="99" t="s">
        <v>7</v>
      </c>
      <c r="E1856" s="100" t="s">
        <v>1612</v>
      </c>
      <c r="F1856" s="100" t="s">
        <v>1539</v>
      </c>
      <c r="G1856" s="101">
        <v>0</v>
      </c>
      <c r="H1856" s="101">
        <v>0</v>
      </c>
      <c r="I1856" s="100" t="s">
        <v>3</v>
      </c>
      <c r="J1856" s="100" t="s">
        <v>1597</v>
      </c>
      <c r="K1856" s="102" t="s">
        <v>4709</v>
      </c>
      <c r="L1856" s="99" t="s">
        <v>2499</v>
      </c>
      <c r="M1856" s="104" t="s">
        <v>2652</v>
      </c>
      <c r="N1856" s="104"/>
      <c r="O1856"/>
      <c r="P1856" t="str">
        <f t="shared" si="548"/>
        <v>NOT EQUAL</v>
      </c>
      <c r="Q1856" t="str">
        <f>IF(ISNA(VLOOKUP(AC1856,#REF!,1)),"//","")</f>
        <v/>
      </c>
      <c r="R1856"/>
      <c r="S1856" s="43">
        <f t="shared" si="549"/>
        <v>566</v>
      </c>
      <c r="T1856" s="94" t="s">
        <v>2989</v>
      </c>
      <c r="U1856" s="72" t="s">
        <v>2489</v>
      </c>
      <c r="V1856" s="72" t="s">
        <v>2489</v>
      </c>
      <c r="W1856" s="44" t="str">
        <f t="shared" si="550"/>
        <v>STD_RIGHT_ARROW "POLAR"</v>
      </c>
      <c r="X1856" s="25" t="str">
        <f t="shared" si="551"/>
        <v>&gt;POLAR</v>
      </c>
      <c r="Y1856" s="1">
        <f t="shared" si="552"/>
        <v>1811</v>
      </c>
      <c r="Z1856" t="str">
        <f t="shared" si="553"/>
        <v>ITM_toPOL2</v>
      </c>
      <c r="AA1856" s="177" t="str">
        <f>IF(ISNA(VLOOKUP(AC1856,Sheet2!J:J,1,0)),"//","")</f>
        <v/>
      </c>
      <c r="AC1856" s="113" t="str">
        <f t="shared" si="556"/>
        <v>&gt;POLAR</v>
      </c>
      <c r="AD1856" t="b">
        <f t="shared" si="555"/>
        <v>1</v>
      </c>
    </row>
    <row r="1857" spans="1:30">
      <c r="A1857" s="58">
        <f t="shared" si="554"/>
        <v>1857</v>
      </c>
      <c r="B1857" s="55">
        <f t="shared" si="547"/>
        <v>1812</v>
      </c>
      <c r="C1857" s="99" t="s">
        <v>4396</v>
      </c>
      <c r="D1857" s="99" t="s">
        <v>7</v>
      </c>
      <c r="E1857" s="100" t="s">
        <v>1611</v>
      </c>
      <c r="F1857" s="100" t="s">
        <v>1542</v>
      </c>
      <c r="G1857" s="104">
        <v>0</v>
      </c>
      <c r="H1857" s="104">
        <v>0</v>
      </c>
      <c r="I1857" s="100" t="s">
        <v>3</v>
      </c>
      <c r="J1857" s="100" t="s">
        <v>1597</v>
      </c>
      <c r="K1857" s="102" t="s">
        <v>4709</v>
      </c>
      <c r="L1857" s="99" t="s">
        <v>2500</v>
      </c>
      <c r="M1857" s="104" t="s">
        <v>2653</v>
      </c>
      <c r="N1857" s="104"/>
      <c r="O1857"/>
      <c r="P1857" t="str">
        <f t="shared" si="548"/>
        <v>NOT EQUAL</v>
      </c>
      <c r="Q1857" t="str">
        <f>IF(ISNA(VLOOKUP(AC1857,#REF!,1)),"//","")</f>
        <v/>
      </c>
      <c r="R1857"/>
      <c r="S1857" s="43">
        <f t="shared" si="549"/>
        <v>567</v>
      </c>
      <c r="T1857" s="94" t="s">
        <v>2989</v>
      </c>
      <c r="U1857" s="72" t="s">
        <v>2489</v>
      </c>
      <c r="V1857" s="72" t="s">
        <v>2489</v>
      </c>
      <c r="W1857" s="44" t="str">
        <f t="shared" si="550"/>
        <v>STD_RIGHT_ARROW "RECT"</v>
      </c>
      <c r="X1857" s="25" t="str">
        <f t="shared" si="551"/>
        <v>&gt;RECT</v>
      </c>
      <c r="Y1857" s="1">
        <f t="shared" si="552"/>
        <v>1812</v>
      </c>
      <c r="Z1857" t="str">
        <f t="shared" si="553"/>
        <v>ITM_toREC2</v>
      </c>
      <c r="AA1857" s="177" t="str">
        <f>IF(ISNA(VLOOKUP(AC1857,Sheet2!J:J,1,0)),"//","")</f>
        <v/>
      </c>
      <c r="AC1857" s="113" t="str">
        <f t="shared" si="556"/>
        <v>&gt;RECT</v>
      </c>
      <c r="AD1857" t="b">
        <f t="shared" si="555"/>
        <v>1</v>
      </c>
    </row>
    <row r="1858" spans="1:30">
      <c r="A1858" s="58">
        <f t="shared" si="554"/>
        <v>1858</v>
      </c>
      <c r="B1858" s="55">
        <f t="shared" si="547"/>
        <v>1813</v>
      </c>
      <c r="C1858" s="99" t="s">
        <v>4397</v>
      </c>
      <c r="D1858" s="99">
        <v>1</v>
      </c>
      <c r="E1858" s="100" t="s">
        <v>1052</v>
      </c>
      <c r="F1858" s="100" t="s">
        <v>1052</v>
      </c>
      <c r="G1858" s="104">
        <v>0</v>
      </c>
      <c r="H1858" s="104">
        <v>0</v>
      </c>
      <c r="I1858" s="100" t="s">
        <v>1</v>
      </c>
      <c r="J1858" s="100" t="s">
        <v>1598</v>
      </c>
      <c r="K1858" s="102" t="s">
        <v>4544</v>
      </c>
      <c r="L1858" s="99"/>
      <c r="M1858" s="104" t="s">
        <v>2936</v>
      </c>
      <c r="N1858" s="104"/>
      <c r="O1858"/>
      <c r="P1858" t="str">
        <f t="shared" si="548"/>
        <v/>
      </c>
      <c r="Q1858" t="str">
        <f>IF(ISNA(VLOOKUP(AC1858,#REF!,1)),"//","")</f>
        <v/>
      </c>
      <c r="R1858"/>
      <c r="S1858" s="43">
        <f t="shared" si="549"/>
        <v>568</v>
      </c>
      <c r="T1858" s="94" t="s">
        <v>3007</v>
      </c>
      <c r="U1858" s="72" t="s">
        <v>2919</v>
      </c>
      <c r="V1858" s="72" t="s">
        <v>2489</v>
      </c>
      <c r="W1858" s="44" t="str">
        <f t="shared" si="550"/>
        <v>"ERPN"</v>
      </c>
      <c r="X1858" s="25" t="str">
        <f t="shared" si="551"/>
        <v>ERPN</v>
      </c>
      <c r="Y1858" s="1">
        <f t="shared" si="552"/>
        <v>1813</v>
      </c>
      <c r="Z1858" t="str">
        <f t="shared" si="553"/>
        <v>ITM_eRPN_ON</v>
      </c>
      <c r="AA1858" s="177" t="str">
        <f>IF(ISNA(VLOOKUP(AC1858,Sheet2!J:J,1,0)),"//","")</f>
        <v/>
      </c>
      <c r="AC1858" s="113" t="str">
        <f t="shared" si="556"/>
        <v>ERPN</v>
      </c>
      <c r="AD1858" t="b">
        <f t="shared" si="555"/>
        <v>1</v>
      </c>
    </row>
    <row r="1859" spans="1:30">
      <c r="A1859" s="58">
        <f t="shared" si="554"/>
        <v>1859</v>
      </c>
      <c r="B1859" s="55">
        <f t="shared" si="547"/>
        <v>1814</v>
      </c>
      <c r="C1859" s="99" t="s">
        <v>4397</v>
      </c>
      <c r="D1859" s="99">
        <v>0</v>
      </c>
      <c r="E1859" s="102" t="s">
        <v>2938</v>
      </c>
      <c r="F1859" s="102" t="s">
        <v>2938</v>
      </c>
      <c r="G1859" s="106">
        <v>0</v>
      </c>
      <c r="H1859" s="106">
        <v>0</v>
      </c>
      <c r="I1859" s="100" t="s">
        <v>1</v>
      </c>
      <c r="J1859" s="100" t="s">
        <v>1598</v>
      </c>
      <c r="K1859" s="102" t="s">
        <v>4544</v>
      </c>
      <c r="L1859" s="99"/>
      <c r="M1859" s="104" t="s">
        <v>2937</v>
      </c>
      <c r="N1859" s="104"/>
      <c r="O1859"/>
      <c r="P1859" t="str">
        <f t="shared" si="548"/>
        <v/>
      </c>
      <c r="Q1859" t="str">
        <f>IF(ISNA(VLOOKUP(AC1859,#REF!,1)),"//","")</f>
        <v/>
      </c>
      <c r="R1859"/>
      <c r="S1859" s="43">
        <f t="shared" si="549"/>
        <v>569</v>
      </c>
      <c r="T1859" s="94" t="s">
        <v>3007</v>
      </c>
      <c r="U1859" s="72" t="s">
        <v>2919</v>
      </c>
      <c r="V1859" s="72" t="s">
        <v>2489</v>
      </c>
      <c r="W1859" s="44" t="str">
        <f t="shared" si="550"/>
        <v>"RPN"</v>
      </c>
      <c r="X1859" s="25" t="str">
        <f t="shared" si="551"/>
        <v>RPN</v>
      </c>
      <c r="Y1859" s="1">
        <f t="shared" si="552"/>
        <v>1814</v>
      </c>
      <c r="Z1859" t="str">
        <f t="shared" si="553"/>
        <v>ITM_eRPN_OFF</v>
      </c>
      <c r="AA1859" s="177" t="str">
        <f>IF(ISNA(VLOOKUP(AC1859,Sheet2!J:J,1,0)),"//","")</f>
        <v/>
      </c>
      <c r="AC1859" s="113" t="str">
        <f t="shared" si="556"/>
        <v>RPN</v>
      </c>
      <c r="AD1859" t="b">
        <f t="shared" si="555"/>
        <v>1</v>
      </c>
    </row>
    <row r="1860" spans="1:30">
      <c r="A1860" s="58">
        <f t="shared" si="554"/>
        <v>1860</v>
      </c>
      <c r="B1860" s="55">
        <f t="shared" si="547"/>
        <v>1815</v>
      </c>
      <c r="C1860" s="99" t="s">
        <v>4393</v>
      </c>
      <c r="D1860" s="99" t="s">
        <v>1051</v>
      </c>
      <c r="E1860" s="102" t="s">
        <v>1052</v>
      </c>
      <c r="F1860" s="102" t="s">
        <v>1052</v>
      </c>
      <c r="G1860" s="106">
        <v>0</v>
      </c>
      <c r="H1860" s="106">
        <v>0</v>
      </c>
      <c r="I1860" s="100" t="s">
        <v>3</v>
      </c>
      <c r="J1860" s="100" t="s">
        <v>1598</v>
      </c>
      <c r="K1860" s="102" t="s">
        <v>4544</v>
      </c>
      <c r="L1860" s="99" t="s">
        <v>1053</v>
      </c>
      <c r="M1860" s="104" t="s">
        <v>2421</v>
      </c>
      <c r="N1860" s="104"/>
      <c r="O1860"/>
      <c r="P1860" t="str">
        <f t="shared" si="548"/>
        <v/>
      </c>
      <c r="Q1860" t="str">
        <f>IF(ISNA(VLOOKUP(AC1860,#REF!,1)),"//","")</f>
        <v/>
      </c>
      <c r="R1860"/>
      <c r="S1860" s="43">
        <f t="shared" si="549"/>
        <v>569</v>
      </c>
      <c r="T1860" s="94" t="s">
        <v>3007</v>
      </c>
      <c r="U1860" s="72" t="s">
        <v>2489</v>
      </c>
      <c r="V1860" s="72" t="s">
        <v>2489</v>
      </c>
      <c r="W1860" s="44" t="str">
        <f t="shared" si="550"/>
        <v/>
      </c>
      <c r="X1860" s="25" t="str">
        <f t="shared" si="551"/>
        <v/>
      </c>
      <c r="Y1860" s="1">
        <f t="shared" si="552"/>
        <v>1815</v>
      </c>
      <c r="Z1860" t="str">
        <f t="shared" si="553"/>
        <v>ITM_ERPN</v>
      </c>
      <c r="AA1860" s="177" t="str">
        <f>IF(ISNA(VLOOKUP(AC1860,Sheet2!J:J,1,0)),"//","")</f>
        <v/>
      </c>
      <c r="AC1860" s="113" t="str">
        <f t="shared" si="556"/>
        <v/>
      </c>
      <c r="AD1860" t="b">
        <f t="shared" si="555"/>
        <v>1</v>
      </c>
    </row>
    <row r="1861" spans="1:30">
      <c r="A1861" s="58">
        <f t="shared" si="554"/>
        <v>1861</v>
      </c>
      <c r="B1861" s="55">
        <f t="shared" si="547"/>
        <v>1816</v>
      </c>
      <c r="C1861" s="99" t="s">
        <v>4393</v>
      </c>
      <c r="D1861" s="99" t="s">
        <v>1054</v>
      </c>
      <c r="E1861" s="100" t="s">
        <v>1578</v>
      </c>
      <c r="F1861" s="100" t="s">
        <v>1578</v>
      </c>
      <c r="G1861" s="101">
        <v>0</v>
      </c>
      <c r="H1861" s="101">
        <v>0</v>
      </c>
      <c r="I1861" s="100" t="s">
        <v>3</v>
      </c>
      <c r="J1861" s="100" t="s">
        <v>1598</v>
      </c>
      <c r="K1861" s="102" t="s">
        <v>4544</v>
      </c>
      <c r="L1861" s="99" t="s">
        <v>1055</v>
      </c>
      <c r="M1861" s="104" t="s">
        <v>2422</v>
      </c>
      <c r="N1861" s="104"/>
      <c r="O1861"/>
      <c r="P1861" t="str">
        <f t="shared" si="548"/>
        <v/>
      </c>
      <c r="Q1861" t="str">
        <f>IF(ISNA(VLOOKUP(AC1861,#REF!,1)),"//","")</f>
        <v/>
      </c>
      <c r="R1861"/>
      <c r="S1861" s="43">
        <f t="shared" si="549"/>
        <v>569</v>
      </c>
      <c r="T1861" s="94" t="s">
        <v>3007</v>
      </c>
      <c r="U1861" s="72" t="s">
        <v>2489</v>
      </c>
      <c r="V1861" s="72" t="s">
        <v>2489</v>
      </c>
      <c r="W1861" s="44" t="str">
        <f t="shared" si="550"/>
        <v/>
      </c>
      <c r="X1861" s="25" t="str">
        <f t="shared" si="551"/>
        <v/>
      </c>
      <c r="Y1861" s="1">
        <f t="shared" si="552"/>
        <v>1816</v>
      </c>
      <c r="Z1861" t="str">
        <f t="shared" si="553"/>
        <v>ITM_HOMEx3</v>
      </c>
      <c r="AA1861" s="177" t="str">
        <f>IF(ISNA(VLOOKUP(AC1861,Sheet2!J:J,1,0)),"//","")</f>
        <v/>
      </c>
      <c r="AC1861" s="113" t="str">
        <f t="shared" si="556"/>
        <v/>
      </c>
      <c r="AD1861" t="b">
        <f t="shared" si="555"/>
        <v>1</v>
      </c>
    </row>
    <row r="1862" spans="1:30">
      <c r="A1862" s="58">
        <f t="shared" si="554"/>
        <v>1862</v>
      </c>
      <c r="B1862" s="55">
        <f t="shared" si="547"/>
        <v>1817</v>
      </c>
      <c r="C1862" s="99" t="s">
        <v>4393</v>
      </c>
      <c r="D1862" s="99" t="s">
        <v>1056</v>
      </c>
      <c r="E1862" s="100" t="s">
        <v>1579</v>
      </c>
      <c r="F1862" s="100" t="s">
        <v>1579</v>
      </c>
      <c r="G1862" s="101">
        <v>0</v>
      </c>
      <c r="H1862" s="101">
        <v>0</v>
      </c>
      <c r="I1862" s="100" t="s">
        <v>1</v>
      </c>
      <c r="J1862" s="100" t="s">
        <v>1598</v>
      </c>
      <c r="K1862" s="102" t="s">
        <v>4544</v>
      </c>
      <c r="L1862" s="99" t="s">
        <v>1057</v>
      </c>
      <c r="M1862" s="104" t="s">
        <v>2423</v>
      </c>
      <c r="N1862" s="104"/>
      <c r="O1862"/>
      <c r="P1862" t="str">
        <f t="shared" si="548"/>
        <v/>
      </c>
      <c r="Q1862" t="str">
        <f>IF(ISNA(VLOOKUP(AC1862,#REF!,1)),"//","")</f>
        <v/>
      </c>
      <c r="R1862"/>
      <c r="S1862" s="43">
        <f t="shared" si="549"/>
        <v>569</v>
      </c>
      <c r="T1862" s="94" t="s">
        <v>3007</v>
      </c>
      <c r="U1862" s="72" t="s">
        <v>2489</v>
      </c>
      <c r="V1862" s="72" t="s">
        <v>2489</v>
      </c>
      <c r="W1862" s="44" t="str">
        <f t="shared" si="550"/>
        <v/>
      </c>
      <c r="X1862" s="25" t="str">
        <f t="shared" si="551"/>
        <v/>
      </c>
      <c r="Y1862" s="1">
        <f t="shared" si="552"/>
        <v>1817</v>
      </c>
      <c r="Z1862" t="str">
        <f t="shared" si="553"/>
        <v>ITM_SHTIM</v>
      </c>
      <c r="AA1862" s="177" t="str">
        <f>IF(ISNA(VLOOKUP(AC1862,Sheet2!J:J,1,0)),"//","")</f>
        <v/>
      </c>
      <c r="AC1862" s="113" t="str">
        <f t="shared" si="556"/>
        <v/>
      </c>
      <c r="AD1862" t="b">
        <f t="shared" si="555"/>
        <v>1</v>
      </c>
    </row>
    <row r="1863" spans="1:30">
      <c r="A1863" s="58">
        <f t="shared" si="554"/>
        <v>1863</v>
      </c>
      <c r="B1863" s="55">
        <f t="shared" si="547"/>
        <v>1818</v>
      </c>
      <c r="C1863" s="99" t="s">
        <v>4393</v>
      </c>
      <c r="D1863" s="99" t="s">
        <v>1070</v>
      </c>
      <c r="E1863" s="100" t="s">
        <v>61</v>
      </c>
      <c r="F1863" s="100" t="s">
        <v>61</v>
      </c>
      <c r="G1863" s="101">
        <v>0</v>
      </c>
      <c r="H1863" s="101">
        <v>0</v>
      </c>
      <c r="I1863" s="100" t="s">
        <v>1</v>
      </c>
      <c r="J1863" s="100" t="s">
        <v>1598</v>
      </c>
      <c r="K1863" s="102" t="s">
        <v>4544</v>
      </c>
      <c r="L1863" s="99" t="s">
        <v>62</v>
      </c>
      <c r="M1863" s="104" t="s">
        <v>2438</v>
      </c>
      <c r="N1863" s="104"/>
      <c r="O1863"/>
      <c r="P1863" t="str">
        <f t="shared" si="548"/>
        <v/>
      </c>
      <c r="Q1863" t="str">
        <f>IF(ISNA(VLOOKUP(AC1863,#REF!,1)),"//","")</f>
        <v/>
      </c>
      <c r="R1863"/>
      <c r="S1863" s="43">
        <f t="shared" si="549"/>
        <v>569</v>
      </c>
      <c r="T1863" s="94" t="s">
        <v>3007</v>
      </c>
      <c r="U1863" s="72" t="s">
        <v>2489</v>
      </c>
      <c r="V1863" s="72" t="s">
        <v>2489</v>
      </c>
      <c r="W1863" s="44" t="str">
        <f t="shared" si="550"/>
        <v/>
      </c>
      <c r="X1863" s="25" t="str">
        <f t="shared" si="551"/>
        <v/>
      </c>
      <c r="Y1863" s="1">
        <f t="shared" si="552"/>
        <v>1818</v>
      </c>
      <c r="Z1863" t="str">
        <f t="shared" si="553"/>
        <v>ITM_CB_CPXRES</v>
      </c>
      <c r="AA1863" s="177" t="str">
        <f>IF(ISNA(VLOOKUP(AC1863,Sheet2!J:J,1,0)),"//","")</f>
        <v/>
      </c>
      <c r="AC1863" s="113" t="str">
        <f t="shared" si="556"/>
        <v/>
      </c>
      <c r="AD1863" t="b">
        <f t="shared" si="555"/>
        <v>1</v>
      </c>
    </row>
    <row r="1864" spans="1:30">
      <c r="A1864" s="58">
        <f t="shared" si="554"/>
        <v>1864</v>
      </c>
      <c r="B1864" s="55">
        <f t="shared" si="547"/>
        <v>1819</v>
      </c>
      <c r="C1864" s="99" t="s">
        <v>4393</v>
      </c>
      <c r="D1864" s="99" t="s">
        <v>1071</v>
      </c>
      <c r="E1864" s="100" t="s">
        <v>1072</v>
      </c>
      <c r="F1864" s="100" t="s">
        <v>1072</v>
      </c>
      <c r="G1864" s="101">
        <v>0</v>
      </c>
      <c r="H1864" s="101">
        <v>0</v>
      </c>
      <c r="I1864" s="100" t="s">
        <v>1</v>
      </c>
      <c r="J1864" s="100" t="s">
        <v>1598</v>
      </c>
      <c r="K1864" s="102" t="s">
        <v>4544</v>
      </c>
      <c r="L1864" s="99" t="s">
        <v>62</v>
      </c>
      <c r="M1864" s="104" t="s">
        <v>2439</v>
      </c>
      <c r="N1864" s="104"/>
      <c r="O1864"/>
      <c r="P1864" t="str">
        <f t="shared" ref="P1864:P1927" si="557">IF(E1864=F1864,"","NOT EQUAL")</f>
        <v/>
      </c>
      <c r="Q1864" t="str">
        <f>IF(ISNA(VLOOKUP(AC1864,#REF!,1)),"//","")</f>
        <v/>
      </c>
      <c r="R1864"/>
      <c r="S1864" s="43">
        <f t="shared" ref="S1864:S1927" si="558">IF(X1864&lt;&gt;"",S1863+1,S1863)</f>
        <v>569</v>
      </c>
      <c r="T1864" s="94" t="s">
        <v>3007</v>
      </c>
      <c r="U1864" s="72" t="s">
        <v>2489</v>
      </c>
      <c r="V1864" s="72" t="s">
        <v>2489</v>
      </c>
      <c r="W1864" s="44" t="str">
        <f t="shared" ref="W1864:W1927" si="559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0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1">B1864</f>
        <v>1819</v>
      </c>
      <c r="Z1864" t="str">
        <f t="shared" ref="Z1864:Z1927" si="562">M1864</f>
        <v>ITM_CB_LEADING_ZERO</v>
      </c>
      <c r="AA1864" s="177" t="str">
        <f>IF(ISNA(VLOOKUP(AC1864,Sheet2!J:J,1,0)),"//","")</f>
        <v/>
      </c>
      <c r="AC1864" s="113" t="str">
        <f t="shared" si="556"/>
        <v/>
      </c>
      <c r="AD1864" t="b">
        <f t="shared" si="555"/>
        <v>1</v>
      </c>
    </row>
    <row r="1865" spans="1:30">
      <c r="A1865" s="2">
        <f>ROW()</f>
        <v>1865</v>
      </c>
      <c r="B1865" s="125">
        <f t="shared" ref="B1865" si="563">B1864+1</f>
        <v>1820</v>
      </c>
      <c r="C1865" s="126" t="s">
        <v>4393</v>
      </c>
      <c r="D1865" s="126" t="s">
        <v>4843</v>
      </c>
      <c r="E1865" s="11" t="s">
        <v>539</v>
      </c>
      <c r="F1865" s="11" t="s">
        <v>4543</v>
      </c>
      <c r="G1865" s="127">
        <v>0</v>
      </c>
      <c r="H1865" s="127">
        <v>0</v>
      </c>
      <c r="I1865" s="100" t="s">
        <v>1</v>
      </c>
      <c r="J1865" s="11" t="s">
        <v>1598</v>
      </c>
      <c r="K1865" s="10" t="s">
        <v>4544</v>
      </c>
      <c r="L1865" s="126" t="s">
        <v>4545</v>
      </c>
      <c r="M1865" s="13" t="s">
        <v>4546</v>
      </c>
      <c r="N1865" s="13" t="s">
        <v>4547</v>
      </c>
      <c r="O1865"/>
      <c r="P1865" t="str">
        <f t="shared" si="557"/>
        <v>NOT EQUAL</v>
      </c>
      <c r="Q1865" t="str">
        <f>IF(ISNA(VLOOKUP(AC1865,#REF!,1)),"//","")</f>
        <v/>
      </c>
      <c r="R1865"/>
      <c r="S1865">
        <f t="shared" si="558"/>
        <v>569</v>
      </c>
      <c r="T1865" s="2" t="s">
        <v>3007</v>
      </c>
      <c r="U1865" s="128" t="s">
        <v>2912</v>
      </c>
      <c r="V1865" s="128"/>
      <c r="W1865" s="25" t="str">
        <f t="shared" si="559"/>
        <v/>
      </c>
      <c r="X1865" s="25" t="str">
        <f t="shared" si="560"/>
        <v/>
      </c>
      <c r="Y1865" s="1">
        <f t="shared" si="561"/>
        <v>1820</v>
      </c>
      <c r="Z1865" t="str">
        <f t="shared" si="562"/>
        <v>CHR_case</v>
      </c>
      <c r="AA1865" s="177" t="str">
        <f>IF(ISNA(VLOOKUP(AC1865,Sheet2!J:J,1,0)),"//","")</f>
        <v/>
      </c>
      <c r="AC1865" s="113" t="str">
        <f t="shared" si="556"/>
        <v/>
      </c>
      <c r="AD1865" t="b">
        <f t="shared" si="555"/>
        <v>1</v>
      </c>
    </row>
    <row r="1866" spans="1:30">
      <c r="A1866" s="58">
        <f t="shared" si="554"/>
        <v>1866</v>
      </c>
      <c r="B1866" s="55">
        <f t="shared" si="547"/>
        <v>1821</v>
      </c>
      <c r="C1866" s="99" t="s">
        <v>4393</v>
      </c>
      <c r="D1866" s="99" t="s">
        <v>1082</v>
      </c>
      <c r="E1866" s="100" t="s">
        <v>2494</v>
      </c>
      <c r="F1866" s="100" t="s">
        <v>1058</v>
      </c>
      <c r="G1866" s="101">
        <v>0</v>
      </c>
      <c r="H1866" s="101">
        <v>0</v>
      </c>
      <c r="I1866" s="100" t="s">
        <v>3</v>
      </c>
      <c r="J1866" s="100" t="s">
        <v>1598</v>
      </c>
      <c r="K1866" s="102" t="s">
        <v>4544</v>
      </c>
      <c r="L1866" s="99" t="s">
        <v>1053</v>
      </c>
      <c r="M1866" s="104" t="s">
        <v>2443</v>
      </c>
      <c r="N1866" s="104"/>
      <c r="O1866"/>
      <c r="P1866" t="str">
        <f t="shared" si="557"/>
        <v>NOT EQUAL</v>
      </c>
      <c r="Q1866" t="str">
        <f>IF(ISNA(VLOOKUP(AC1866,#REF!,1)),"//","")</f>
        <v/>
      </c>
      <c r="R1866"/>
      <c r="S1866" s="43">
        <f t="shared" si="558"/>
        <v>569</v>
      </c>
      <c r="T1866" s="94" t="s">
        <v>3007</v>
      </c>
      <c r="U1866" s="72" t="s">
        <v>2489</v>
      </c>
      <c r="V1866" s="72" t="s">
        <v>2489</v>
      </c>
      <c r="W1866" s="44" t="str">
        <f t="shared" si="559"/>
        <v/>
      </c>
      <c r="X1866" s="25" t="str">
        <f t="shared" si="560"/>
        <v/>
      </c>
      <c r="Y1866" s="1">
        <f t="shared" si="561"/>
        <v>1821</v>
      </c>
      <c r="Z1866" t="str">
        <f t="shared" si="562"/>
        <v>ITM_BASE_HOME</v>
      </c>
      <c r="AA1866" s="177" t="str">
        <f>IF(ISNA(VLOOKUP(AC1866,Sheet2!J:J,1,0)),"//","")</f>
        <v/>
      </c>
      <c r="AC1866" s="113" t="str">
        <f t="shared" si="556"/>
        <v/>
      </c>
      <c r="AD1866" t="b">
        <f t="shared" si="555"/>
        <v>1</v>
      </c>
    </row>
    <row r="1867" spans="1:30">
      <c r="A1867" s="58">
        <f t="shared" si="554"/>
        <v>1867</v>
      </c>
      <c r="B1867" s="55">
        <f t="shared" ref="B1867:B1930" si="564">IF(AND(MID(C1867,2,1)&lt;&gt;"/",MID(C1867,1,1)="/"),INT(B1866)+1,B1866+0.01)</f>
        <v>1822</v>
      </c>
      <c r="C1867" s="99" t="s">
        <v>4393</v>
      </c>
      <c r="D1867" s="99" t="s">
        <v>1083</v>
      </c>
      <c r="E1867" s="100" t="s">
        <v>2495</v>
      </c>
      <c r="F1867" s="100" t="s">
        <v>1084</v>
      </c>
      <c r="G1867" s="101">
        <v>0</v>
      </c>
      <c r="H1867" s="101">
        <v>0</v>
      </c>
      <c r="I1867" s="100" t="s">
        <v>3</v>
      </c>
      <c r="J1867" s="100" t="s">
        <v>1598</v>
      </c>
      <c r="K1867" s="102" t="s">
        <v>4544</v>
      </c>
      <c r="L1867" s="99" t="s">
        <v>1053</v>
      </c>
      <c r="M1867" s="104" t="s">
        <v>2444</v>
      </c>
      <c r="N1867" s="104"/>
      <c r="O1867"/>
      <c r="P1867" t="str">
        <f t="shared" si="557"/>
        <v>NOT EQUAL</v>
      </c>
      <c r="Q1867" t="str">
        <f>IF(ISNA(VLOOKUP(AC1867,#REF!,1)),"//","")</f>
        <v/>
      </c>
      <c r="R1867"/>
      <c r="S1867" s="43">
        <f t="shared" si="558"/>
        <v>569</v>
      </c>
      <c r="T1867" s="94" t="s">
        <v>3007</v>
      </c>
      <c r="U1867" s="72" t="s">
        <v>2489</v>
      </c>
      <c r="V1867" s="72" t="s">
        <v>2489</v>
      </c>
      <c r="W1867" s="44" t="str">
        <f t="shared" si="559"/>
        <v/>
      </c>
      <c r="X1867" s="25" t="str">
        <f t="shared" si="560"/>
        <v/>
      </c>
      <c r="Y1867" s="1">
        <f t="shared" si="561"/>
        <v>1822</v>
      </c>
      <c r="Z1867" t="str">
        <f t="shared" si="562"/>
        <v>ITM_BASE_AHOME</v>
      </c>
      <c r="AA1867" s="177" t="str">
        <f>IF(ISNA(VLOOKUP(AC1867,Sheet2!J:J,1,0)),"//","")</f>
        <v/>
      </c>
      <c r="AC1867" s="113" t="str">
        <f t="shared" si="556"/>
        <v/>
      </c>
      <c r="AD1867" t="b">
        <f t="shared" si="555"/>
        <v>1</v>
      </c>
    </row>
    <row r="1868" spans="1:30">
      <c r="A1868" s="58">
        <f t="shared" si="554"/>
        <v>1868</v>
      </c>
      <c r="B1868" s="55">
        <f t="shared" si="564"/>
        <v>1823</v>
      </c>
      <c r="C1868" s="99" t="s">
        <v>4393</v>
      </c>
      <c r="D1868" s="99" t="s">
        <v>2606</v>
      </c>
      <c r="E1868" s="100" t="s">
        <v>2604</v>
      </c>
      <c r="F1868" s="100" t="s">
        <v>2597</v>
      </c>
      <c r="G1868" s="101">
        <v>0</v>
      </c>
      <c r="H1868" s="101">
        <v>0</v>
      </c>
      <c r="I1868" s="100" t="s">
        <v>1</v>
      </c>
      <c r="J1868" s="100" t="s">
        <v>1598</v>
      </c>
      <c r="K1868" s="102" t="s">
        <v>4544</v>
      </c>
      <c r="L1868" s="99" t="s">
        <v>2601</v>
      </c>
      <c r="M1868" s="104" t="s">
        <v>2605</v>
      </c>
      <c r="N1868" s="104"/>
      <c r="O1868"/>
      <c r="P1868" t="str">
        <f t="shared" si="557"/>
        <v>NOT EQUAL</v>
      </c>
      <c r="Q1868" t="str">
        <f>IF(ISNA(VLOOKUP(AC1868,#REF!,1)),"//","")</f>
        <v/>
      </c>
      <c r="R1868"/>
      <c r="S1868" s="43">
        <f t="shared" si="558"/>
        <v>569</v>
      </c>
      <c r="T1868" s="94" t="s">
        <v>3007</v>
      </c>
      <c r="U1868" s="72" t="s">
        <v>2489</v>
      </c>
      <c r="V1868" s="72" t="s">
        <v>2489</v>
      </c>
      <c r="W1868" s="44" t="str">
        <f t="shared" si="559"/>
        <v/>
      </c>
      <c r="X1868" s="25" t="str">
        <f t="shared" si="560"/>
        <v/>
      </c>
      <c r="Y1868" s="1">
        <f t="shared" si="561"/>
        <v>1823</v>
      </c>
      <c r="Z1868" t="str">
        <f t="shared" si="562"/>
        <v>ITM_H_SUMRY</v>
      </c>
      <c r="AA1868" s="177" t="str">
        <f>IF(ISNA(VLOOKUP(AC1868,Sheet2!J:J,1,0)),"//","")</f>
        <v/>
      </c>
      <c r="AC1868" s="113" t="str">
        <f t="shared" si="556"/>
        <v/>
      </c>
      <c r="AD1868" t="b">
        <f t="shared" si="555"/>
        <v>1</v>
      </c>
    </row>
    <row r="1869" spans="1:30">
      <c r="A1869" s="58">
        <f t="shared" si="554"/>
        <v>1869</v>
      </c>
      <c r="B1869" s="55">
        <f t="shared" si="564"/>
        <v>1824</v>
      </c>
      <c r="C1869" s="99" t="s">
        <v>4393</v>
      </c>
      <c r="D1869" s="99" t="s">
        <v>2607</v>
      </c>
      <c r="E1869" s="102" t="s">
        <v>2596</v>
      </c>
      <c r="F1869" s="102" t="s">
        <v>2600</v>
      </c>
      <c r="G1869" s="106">
        <v>0</v>
      </c>
      <c r="H1869" s="106">
        <v>0</v>
      </c>
      <c r="I1869" s="100" t="s">
        <v>1</v>
      </c>
      <c r="J1869" s="100" t="s">
        <v>1598</v>
      </c>
      <c r="K1869" s="102" t="s">
        <v>4544</v>
      </c>
      <c r="L1869" s="99" t="s">
        <v>2601</v>
      </c>
      <c r="M1869" s="104" t="s">
        <v>2603</v>
      </c>
      <c r="N1869" s="104"/>
      <c r="O1869"/>
      <c r="P1869" t="str">
        <f t="shared" si="557"/>
        <v>NOT EQUAL</v>
      </c>
      <c r="Q1869" t="str">
        <f>IF(ISNA(VLOOKUP(AC1869,#REF!,1)),"//","")</f>
        <v/>
      </c>
      <c r="R1869"/>
      <c r="S1869" s="43">
        <f t="shared" si="558"/>
        <v>569</v>
      </c>
      <c r="T1869" s="94" t="s">
        <v>3007</v>
      </c>
      <c r="U1869" s="72" t="s">
        <v>2489</v>
      </c>
      <c r="V1869" s="72" t="s">
        <v>2489</v>
      </c>
      <c r="W1869" s="44" t="str">
        <f t="shared" si="559"/>
        <v/>
      </c>
      <c r="X1869" s="25" t="str">
        <f t="shared" si="560"/>
        <v/>
      </c>
      <c r="Y1869" s="1">
        <f t="shared" si="561"/>
        <v>1824</v>
      </c>
      <c r="Z1869" t="str">
        <f t="shared" si="562"/>
        <v>ITM_H_REPLCA</v>
      </c>
      <c r="AA1869" s="177" t="str">
        <f>IF(ISNA(VLOOKUP(AC1869,Sheet2!J:J,1,0)),"//","")</f>
        <v/>
      </c>
      <c r="AC1869" s="113" t="str">
        <f t="shared" si="556"/>
        <v/>
      </c>
      <c r="AD1869" t="b">
        <f t="shared" si="555"/>
        <v>1</v>
      </c>
    </row>
    <row r="1870" spans="1:30">
      <c r="A1870" s="58">
        <f t="shared" si="554"/>
        <v>1870</v>
      </c>
      <c r="B1870" s="55">
        <f t="shared" si="564"/>
        <v>1825</v>
      </c>
      <c r="C1870" s="99" t="s">
        <v>4393</v>
      </c>
      <c r="D1870" s="99" t="s">
        <v>2608</v>
      </c>
      <c r="E1870" s="102" t="s">
        <v>2599</v>
      </c>
      <c r="F1870" s="102" t="s">
        <v>2598</v>
      </c>
      <c r="G1870" s="106">
        <v>0</v>
      </c>
      <c r="H1870" s="106">
        <v>0</v>
      </c>
      <c r="I1870" s="100" t="s">
        <v>1</v>
      </c>
      <c r="J1870" s="100" t="s">
        <v>1598</v>
      </c>
      <c r="K1870" s="102" t="s">
        <v>4544</v>
      </c>
      <c r="L1870" s="99" t="s">
        <v>2601</v>
      </c>
      <c r="M1870" s="104" t="s">
        <v>2602</v>
      </c>
      <c r="N1870" s="104"/>
      <c r="O1870"/>
      <c r="P1870" t="str">
        <f t="shared" si="557"/>
        <v>NOT EQUAL</v>
      </c>
      <c r="Q1870" t="str">
        <f>IF(ISNA(VLOOKUP(AC1870,#REF!,1)),"//","")</f>
        <v/>
      </c>
      <c r="R1870"/>
      <c r="S1870" s="43">
        <f t="shared" si="558"/>
        <v>569</v>
      </c>
      <c r="T1870" s="94" t="s">
        <v>3007</v>
      </c>
      <c r="U1870" s="72" t="s">
        <v>2489</v>
      </c>
      <c r="V1870" s="72" t="s">
        <v>2489</v>
      </c>
      <c r="W1870" s="44" t="str">
        <f t="shared" si="559"/>
        <v/>
      </c>
      <c r="X1870" s="25" t="str">
        <f t="shared" si="560"/>
        <v/>
      </c>
      <c r="Y1870" s="1">
        <f t="shared" si="561"/>
        <v>1825</v>
      </c>
      <c r="Z1870" t="str">
        <f t="shared" si="562"/>
        <v>ITM_H_FIXED</v>
      </c>
      <c r="AA1870" s="177" t="str">
        <f>IF(ISNA(VLOOKUP(AC1870,Sheet2!J:J,1,0)),"//","")</f>
        <v/>
      </c>
      <c r="AC1870" s="113" t="str">
        <f t="shared" si="556"/>
        <v/>
      </c>
      <c r="AD1870" t="b">
        <f t="shared" si="555"/>
        <v>1</v>
      </c>
    </row>
    <row r="1871" spans="1:30">
      <c r="A1871" s="58">
        <f t="shared" si="554"/>
        <v>1871</v>
      </c>
      <c r="B1871" s="55">
        <f t="shared" si="564"/>
        <v>1826</v>
      </c>
      <c r="C1871" s="99" t="s">
        <v>4393</v>
      </c>
      <c r="D1871" s="99" t="s">
        <v>1097</v>
      </c>
      <c r="E1871" s="102" t="s">
        <v>1098</v>
      </c>
      <c r="F1871" s="102" t="s">
        <v>1098</v>
      </c>
      <c r="G1871" s="106">
        <v>0</v>
      </c>
      <c r="H1871" s="106">
        <v>0</v>
      </c>
      <c r="I1871" s="100" t="s">
        <v>1</v>
      </c>
      <c r="J1871" s="100" t="s">
        <v>1598</v>
      </c>
      <c r="K1871" s="102" t="s">
        <v>4709</v>
      </c>
      <c r="L1871" s="99"/>
      <c r="M1871" s="104" t="s">
        <v>2462</v>
      </c>
      <c r="N1871" s="104"/>
      <c r="O1871"/>
      <c r="P1871" t="str">
        <f t="shared" si="557"/>
        <v/>
      </c>
      <c r="Q1871" t="str">
        <f>IF(ISNA(VLOOKUP(AC1871,#REF!,1)),"//","")</f>
        <v/>
      </c>
      <c r="R1871"/>
      <c r="S1871" s="43">
        <f t="shared" si="558"/>
        <v>569</v>
      </c>
      <c r="T1871" s="94"/>
      <c r="U1871" s="72"/>
      <c r="V1871" s="72"/>
      <c r="W1871" s="44" t="str">
        <f t="shared" si="559"/>
        <v/>
      </c>
      <c r="X1871" s="25" t="str">
        <f t="shared" si="560"/>
        <v/>
      </c>
      <c r="Y1871" s="1">
        <f t="shared" si="561"/>
        <v>1826</v>
      </c>
      <c r="Z1871" t="str">
        <f t="shared" si="562"/>
        <v>ITM_HOMEx3T</v>
      </c>
      <c r="AA1871" s="177" t="str">
        <f>IF(ISNA(VLOOKUP(AC1871,Sheet2!J:J,1,0)),"//","")</f>
        <v/>
      </c>
      <c r="AC1871" s="113" t="str">
        <f t="shared" si="556"/>
        <v/>
      </c>
      <c r="AD1871" t="b">
        <f t="shared" si="555"/>
        <v>1</v>
      </c>
    </row>
    <row r="1872" spans="1:30">
      <c r="A1872" s="58" t="str">
        <f t="shared" si="554"/>
        <v/>
      </c>
      <c r="B1872" s="55">
        <f t="shared" si="564"/>
        <v>1826.01</v>
      </c>
      <c r="C1872" s="99" t="s">
        <v>2489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2489</v>
      </c>
      <c r="N1872" s="104"/>
      <c r="O1872"/>
      <c r="P1872" t="str">
        <f t="shared" si="557"/>
        <v/>
      </c>
      <c r="Q1872" t="str">
        <f>IF(ISNA(VLOOKUP(AC1872,#REF!,1)),"//","")</f>
        <v/>
      </c>
      <c r="R1872"/>
      <c r="S1872" s="43">
        <f t="shared" si="558"/>
        <v>569</v>
      </c>
      <c r="T1872" s="94" t="s">
        <v>2489</v>
      </c>
      <c r="U1872" s="72" t="s">
        <v>2489</v>
      </c>
      <c r="V1872" s="72" t="s">
        <v>2489</v>
      </c>
      <c r="W1872" s="44" t="str">
        <f t="shared" si="559"/>
        <v/>
      </c>
      <c r="X1872" s="25" t="str">
        <f t="shared" si="560"/>
        <v/>
      </c>
      <c r="Y1872" s="1">
        <f t="shared" si="561"/>
        <v>1826.01</v>
      </c>
      <c r="Z1872" t="str">
        <f t="shared" si="562"/>
        <v/>
      </c>
      <c r="AA1872" s="177" t="str">
        <f>IF(ISNA(VLOOKUP(AC1872,Sheet2!J:J,1,0)),"//","")</f>
        <v/>
      </c>
      <c r="AC1872" s="113" t="str">
        <f t="shared" si="556"/>
        <v/>
      </c>
      <c r="AD1872" t="b">
        <f t="shared" si="555"/>
        <v>1</v>
      </c>
    </row>
    <row r="1873" spans="1:30" s="49" customFormat="1">
      <c r="A1873" s="58">
        <f t="shared" ref="A1873:A1936" si="565">IF(B1873=INT(B1873),ROW(),"")</f>
        <v>1873</v>
      </c>
      <c r="B1873" s="55">
        <f t="shared" si="564"/>
        <v>1827</v>
      </c>
      <c r="C1873" s="99" t="s">
        <v>4393</v>
      </c>
      <c r="D1873" s="99" t="s">
        <v>2837</v>
      </c>
      <c r="E1873" s="100" t="s">
        <v>2838</v>
      </c>
      <c r="F1873" s="100" t="s">
        <v>2840</v>
      </c>
      <c r="G1873" s="101">
        <v>0</v>
      </c>
      <c r="H1873" s="101">
        <v>0</v>
      </c>
      <c r="I1873" s="100" t="s">
        <v>3</v>
      </c>
      <c r="J1873" s="100" t="s">
        <v>1598</v>
      </c>
      <c r="K1873" s="102" t="s">
        <v>4544</v>
      </c>
      <c r="L1873" s="103"/>
      <c r="M1873" s="104" t="s">
        <v>2839</v>
      </c>
      <c r="N1873" s="104"/>
      <c r="Q1873" s="49" t="str">
        <f>IF(ISNA(VLOOKUP(AC1873,#REF!,1)),"//","")</f>
        <v/>
      </c>
      <c r="S1873" s="43">
        <f t="shared" si="558"/>
        <v>569</v>
      </c>
      <c r="T1873" s="94" t="s">
        <v>3007</v>
      </c>
      <c r="U1873" s="72" t="s">
        <v>2489</v>
      </c>
      <c r="V1873" s="72" t="s">
        <v>2489</v>
      </c>
      <c r="W1873" s="44" t="str">
        <f t="shared" si="559"/>
        <v/>
      </c>
      <c r="X1873" s="25" t="str">
        <f t="shared" si="560"/>
        <v/>
      </c>
      <c r="Y1873" s="1">
        <f t="shared" si="561"/>
        <v>1827</v>
      </c>
      <c r="Z1873" t="str">
        <f t="shared" si="562"/>
        <v>ITM_LARGELI</v>
      </c>
      <c r="AA1873" s="177" t="str">
        <f>IF(ISNA(VLOOKUP(AC1873,Sheet2!J:J,1,0)),"//","")</f>
        <v/>
      </c>
      <c r="AC1873" s="113" t="str">
        <f t="shared" si="556"/>
        <v/>
      </c>
      <c r="AD1873" t="b">
        <f t="shared" si="555"/>
        <v>1</v>
      </c>
    </row>
    <row r="1874" spans="1:30">
      <c r="A1874" s="58">
        <f t="shared" si="565"/>
        <v>1874</v>
      </c>
      <c r="B1874" s="55">
        <f t="shared" si="564"/>
        <v>1828</v>
      </c>
      <c r="C1874" s="99" t="s">
        <v>4398</v>
      </c>
      <c r="D1874" s="99">
        <v>45</v>
      </c>
      <c r="E1874" s="100" t="s">
        <v>3233</v>
      </c>
      <c r="F1874" s="100" t="s">
        <v>3233</v>
      </c>
      <c r="G1874" s="101">
        <v>0</v>
      </c>
      <c r="H1874" s="101">
        <v>0</v>
      </c>
      <c r="I1874" s="100" t="s">
        <v>1</v>
      </c>
      <c r="J1874" s="100" t="s">
        <v>1598</v>
      </c>
      <c r="K1874" s="102" t="s">
        <v>4544</v>
      </c>
      <c r="L1874" s="99"/>
      <c r="M1874" s="104" t="s">
        <v>2651</v>
      </c>
      <c r="N1874" s="104"/>
      <c r="O1874"/>
      <c r="P1874" t="str">
        <f t="shared" si="557"/>
        <v/>
      </c>
      <c r="Q1874" t="str">
        <f>IF(ISNA(VLOOKUP(AC1874,#REF!,1)),"//","")</f>
        <v/>
      </c>
      <c r="R1874"/>
      <c r="S1874" s="43">
        <f t="shared" si="558"/>
        <v>570</v>
      </c>
      <c r="T1874" s="94" t="s">
        <v>3042</v>
      </c>
      <c r="U1874" s="72" t="s">
        <v>2489</v>
      </c>
      <c r="V1874" s="72" t="s">
        <v>3234</v>
      </c>
      <c r="W1874" s="44" t="str">
        <f t="shared" si="559"/>
        <v/>
      </c>
      <c r="X1874" s="25" t="str">
        <f t="shared" si="560"/>
        <v>TEST_45</v>
      </c>
      <c r="Y1874" s="1">
        <f t="shared" si="561"/>
        <v>1828</v>
      </c>
      <c r="Z1874" t="str">
        <f t="shared" si="562"/>
        <v>ITM_PGMTST</v>
      </c>
      <c r="AA1874" s="177" t="str">
        <f>IF(ISNA(VLOOKUP(AC1874,Sheet2!J:J,1,0)),"//","")</f>
        <v/>
      </c>
      <c r="AC1874" s="113" t="str">
        <f t="shared" si="556"/>
        <v/>
      </c>
      <c r="AD1874" t="b">
        <f t="shared" si="555"/>
        <v>0</v>
      </c>
    </row>
    <row r="1875" spans="1:30">
      <c r="A1875" s="58">
        <f t="shared" si="565"/>
        <v>1875</v>
      </c>
      <c r="B1875" s="55">
        <f t="shared" si="564"/>
        <v>1829</v>
      </c>
      <c r="C1875" s="99" t="s">
        <v>4399</v>
      </c>
      <c r="D1875" s="99" t="s">
        <v>12</v>
      </c>
      <c r="E1875" s="102" t="s">
        <v>1060</v>
      </c>
      <c r="F1875" s="102" t="s">
        <v>1060</v>
      </c>
      <c r="G1875" s="106">
        <v>0</v>
      </c>
      <c r="H1875" s="106">
        <v>15</v>
      </c>
      <c r="I1875" s="100" t="s">
        <v>3</v>
      </c>
      <c r="J1875" s="100" t="s">
        <v>1598</v>
      </c>
      <c r="K1875" s="102" t="s">
        <v>4544</v>
      </c>
      <c r="L1875" s="99" t="s">
        <v>1061</v>
      </c>
      <c r="M1875" s="104" t="s">
        <v>2425</v>
      </c>
      <c r="N1875" s="104"/>
      <c r="O1875"/>
      <c r="P1875" t="str">
        <f t="shared" si="557"/>
        <v/>
      </c>
      <c r="Q1875" t="str">
        <f>IF(ISNA(VLOOKUP(AC1875,#REF!,1)),"//","")</f>
        <v/>
      </c>
      <c r="R1875"/>
      <c r="S1875" s="43">
        <f t="shared" si="558"/>
        <v>571</v>
      </c>
      <c r="T1875" s="94" t="s">
        <v>3008</v>
      </c>
      <c r="U1875" s="72" t="s">
        <v>2919</v>
      </c>
      <c r="V1875" s="72" t="s">
        <v>2489</v>
      </c>
      <c r="W1875" s="44" t="str">
        <f t="shared" si="559"/>
        <v>"SIG"</v>
      </c>
      <c r="X1875" s="25" t="str">
        <f t="shared" si="560"/>
        <v>SIG</v>
      </c>
      <c r="Y1875" s="1">
        <f t="shared" si="561"/>
        <v>1829</v>
      </c>
      <c r="Z1875" t="str">
        <f t="shared" si="562"/>
        <v>ITM_SIGFIG</v>
      </c>
      <c r="AA1875" s="177" t="str">
        <f>IF(ISNA(VLOOKUP(AC1875,Sheet2!J:J,1,0)),"//","")</f>
        <v/>
      </c>
      <c r="AC1875" s="113" t="str">
        <f t="shared" si="556"/>
        <v>SIG</v>
      </c>
      <c r="AD1875" t="b">
        <f t="shared" si="555"/>
        <v>1</v>
      </c>
    </row>
    <row r="1876" spans="1:30">
      <c r="A1876" s="58">
        <f t="shared" si="565"/>
        <v>1876</v>
      </c>
      <c r="B1876" s="55">
        <f t="shared" si="564"/>
        <v>1830</v>
      </c>
      <c r="C1876" s="99" t="s">
        <v>4400</v>
      </c>
      <c r="D1876" s="99" t="s">
        <v>12</v>
      </c>
      <c r="E1876" s="100" t="s">
        <v>376</v>
      </c>
      <c r="F1876" s="100" t="s">
        <v>376</v>
      </c>
      <c r="G1876" s="101">
        <v>0</v>
      </c>
      <c r="H1876" s="101">
        <v>15</v>
      </c>
      <c r="I1876" s="100" t="s">
        <v>3</v>
      </c>
      <c r="J1876" s="100" t="s">
        <v>1598</v>
      </c>
      <c r="K1876" s="102" t="s">
        <v>4544</v>
      </c>
      <c r="L1876" s="99" t="s">
        <v>1068</v>
      </c>
      <c r="M1876" s="104" t="s">
        <v>2436</v>
      </c>
      <c r="N1876" s="104"/>
      <c r="O1876"/>
      <c r="P1876" t="str">
        <f t="shared" si="557"/>
        <v/>
      </c>
      <c r="Q1876" t="str">
        <f>IF(ISNA(VLOOKUP(AC1876,#REF!,1)),"//","")</f>
        <v/>
      </c>
      <c r="R1876"/>
      <c r="S1876" s="43">
        <f t="shared" si="558"/>
        <v>572</v>
      </c>
      <c r="T1876" s="94" t="s">
        <v>3008</v>
      </c>
      <c r="U1876" s="72" t="s">
        <v>2919</v>
      </c>
      <c r="V1876" s="72" t="s">
        <v>2489</v>
      </c>
      <c r="W1876" s="44" t="str">
        <f t="shared" si="559"/>
        <v>"UNIT"</v>
      </c>
      <c r="X1876" s="25" t="str">
        <f t="shared" si="560"/>
        <v>UNIT</v>
      </c>
      <c r="Y1876" s="1">
        <f t="shared" si="561"/>
        <v>1830</v>
      </c>
      <c r="Z1876" t="str">
        <f t="shared" si="562"/>
        <v>ITM_UNIT</v>
      </c>
      <c r="AA1876" s="177" t="str">
        <f>IF(ISNA(VLOOKUP(AC1876,Sheet2!J:J,1,0)),"//","")</f>
        <v>//</v>
      </c>
      <c r="AC1876" s="113" t="str">
        <f t="shared" si="556"/>
        <v>UNIT</v>
      </c>
      <c r="AD1876" t="b">
        <f t="shared" si="555"/>
        <v>1</v>
      </c>
    </row>
    <row r="1877" spans="1:30">
      <c r="A1877" s="58">
        <f t="shared" si="565"/>
        <v>1877</v>
      </c>
      <c r="B1877" s="55">
        <f t="shared" si="564"/>
        <v>1831</v>
      </c>
      <c r="C1877" s="99" t="s">
        <v>4401</v>
      </c>
      <c r="D1877" s="99" t="s">
        <v>7</v>
      </c>
      <c r="E1877" s="100" t="s">
        <v>1433</v>
      </c>
      <c r="F1877" s="100" t="s">
        <v>1433</v>
      </c>
      <c r="G1877" s="101">
        <v>0</v>
      </c>
      <c r="H1877" s="101">
        <v>0</v>
      </c>
      <c r="I1877" s="100" t="s">
        <v>3</v>
      </c>
      <c r="J1877" s="100" t="s">
        <v>1597</v>
      </c>
      <c r="K1877" s="102" t="s">
        <v>4709</v>
      </c>
      <c r="L1877" s="99"/>
      <c r="M1877" s="104" t="s">
        <v>2906</v>
      </c>
      <c r="N1877" s="104"/>
      <c r="O1877"/>
      <c r="P1877" t="str">
        <f t="shared" si="557"/>
        <v/>
      </c>
      <c r="Q1877" t="str">
        <f>IF(ISNA(VLOOKUP(AC1877,#REF!,1)),"//","")</f>
        <v/>
      </c>
      <c r="R1877"/>
      <c r="S1877" s="43">
        <f t="shared" si="558"/>
        <v>573</v>
      </c>
      <c r="T1877" s="94" t="s">
        <v>3008</v>
      </c>
      <c r="U1877" s="72" t="s">
        <v>2489</v>
      </c>
      <c r="V1877" s="72" t="s">
        <v>2489</v>
      </c>
      <c r="W1877" s="44" t="str">
        <f t="shared" si="559"/>
        <v>"ROUND"</v>
      </c>
      <c r="X1877" s="25" t="str">
        <f t="shared" si="560"/>
        <v>ROUND</v>
      </c>
      <c r="Y1877" s="1">
        <f t="shared" si="561"/>
        <v>1831</v>
      </c>
      <c r="Z1877" t="str">
        <f t="shared" si="562"/>
        <v>ITM_ROUND2</v>
      </c>
      <c r="AA1877" s="177" t="str">
        <f>IF(ISNA(VLOOKUP(AC1877,Sheet2!J:J,1,0)),"//","")</f>
        <v/>
      </c>
      <c r="AC1877" s="113" t="str">
        <f t="shared" si="556"/>
        <v>ROUND</v>
      </c>
      <c r="AD1877" t="b">
        <f t="shared" si="555"/>
        <v>1</v>
      </c>
    </row>
    <row r="1878" spans="1:30">
      <c r="A1878" s="58">
        <f t="shared" si="565"/>
        <v>1878</v>
      </c>
      <c r="B1878" s="55">
        <f t="shared" si="564"/>
        <v>1832</v>
      </c>
      <c r="C1878" s="99" t="s">
        <v>4402</v>
      </c>
      <c r="D1878" s="99" t="s">
        <v>7</v>
      </c>
      <c r="E1878" s="100" t="s">
        <v>299</v>
      </c>
      <c r="F1878" s="100" t="s">
        <v>299</v>
      </c>
      <c r="G1878" s="104">
        <v>0</v>
      </c>
      <c r="H1878" s="104">
        <v>0</v>
      </c>
      <c r="I1878" s="100" t="s">
        <v>3</v>
      </c>
      <c r="J1878" s="100" t="s">
        <v>1597</v>
      </c>
      <c r="K1878" s="102" t="s">
        <v>4709</v>
      </c>
      <c r="L1878" s="107"/>
      <c r="M1878" s="104" t="s">
        <v>2905</v>
      </c>
      <c r="N1878" s="104"/>
      <c r="O1878" s="43"/>
      <c r="P1878" t="str">
        <f t="shared" si="557"/>
        <v/>
      </c>
      <c r="Q1878" s="43" t="str">
        <f>IF(ISNA(VLOOKUP(AC1878,#REF!,1)),"//","")</f>
        <v/>
      </c>
      <c r="R1878" s="43"/>
      <c r="S1878" s="43">
        <f t="shared" si="558"/>
        <v>574</v>
      </c>
      <c r="T1878" s="94" t="s">
        <v>3008</v>
      </c>
      <c r="U1878" s="72" t="s">
        <v>2489</v>
      </c>
      <c r="V1878" s="72" t="s">
        <v>2489</v>
      </c>
      <c r="W1878" s="44" t="str">
        <f t="shared" si="559"/>
        <v>"ROUNDI"</v>
      </c>
      <c r="X1878" s="25" t="str">
        <f t="shared" si="560"/>
        <v>ROUNDI</v>
      </c>
      <c r="Y1878" s="1">
        <f t="shared" si="561"/>
        <v>1832</v>
      </c>
      <c r="Z1878" t="str">
        <f t="shared" si="562"/>
        <v>ITM_ROUNDI2</v>
      </c>
      <c r="AA1878" s="177" t="str">
        <f>IF(ISNA(VLOOKUP(AC1878,Sheet2!J:J,1,0)),"//","")</f>
        <v/>
      </c>
      <c r="AC1878" s="113" t="str">
        <f t="shared" si="556"/>
        <v>ROUNDI</v>
      </c>
      <c r="AD1878" t="b">
        <f t="shared" si="555"/>
        <v>1</v>
      </c>
    </row>
    <row r="1879" spans="1:30">
      <c r="A1879" s="58">
        <f t="shared" si="565"/>
        <v>1879</v>
      </c>
      <c r="B1879" s="55">
        <f t="shared" si="564"/>
        <v>1833</v>
      </c>
      <c r="C1879" s="99" t="s">
        <v>4403</v>
      </c>
      <c r="D1879" s="99" t="s">
        <v>7</v>
      </c>
      <c r="E1879" s="100" t="s">
        <v>1582</v>
      </c>
      <c r="F1879" s="100" t="s">
        <v>514</v>
      </c>
      <c r="G1879" s="104">
        <v>0</v>
      </c>
      <c r="H1879" s="104">
        <v>0</v>
      </c>
      <c r="I1879" s="100" t="s">
        <v>3</v>
      </c>
      <c r="J1879" s="100" t="s">
        <v>1597</v>
      </c>
      <c r="K1879" s="102" t="s">
        <v>4709</v>
      </c>
      <c r="L1879" s="107" t="s">
        <v>1080</v>
      </c>
      <c r="M1879" s="104" t="s">
        <v>2440</v>
      </c>
      <c r="N1879" s="104"/>
      <c r="O1879" s="43"/>
      <c r="P1879" t="str">
        <f t="shared" si="557"/>
        <v>NOT EQUAL</v>
      </c>
      <c r="Q1879" s="43" t="str">
        <f>IF(ISNA(VLOOKUP(AC1879,#REF!,1)),"//","")</f>
        <v/>
      </c>
      <c r="R1879" s="43"/>
      <c r="S1879" s="43">
        <f t="shared" si="558"/>
        <v>575</v>
      </c>
      <c r="T1879" s="94" t="s">
        <v>2991</v>
      </c>
      <c r="U1879" s="72" t="s">
        <v>2489</v>
      </c>
      <c r="V1879" s="72" t="s">
        <v>2489</v>
      </c>
      <c r="W1879" s="44" t="str">
        <f t="shared" si="559"/>
        <v>"OP_A"</v>
      </c>
      <c r="X1879" s="25" t="str">
        <f t="shared" si="560"/>
        <v>OP_A</v>
      </c>
      <c r="Y1879" s="1">
        <f t="shared" si="561"/>
        <v>1833</v>
      </c>
      <c r="Z1879" t="str">
        <f t="shared" si="562"/>
        <v>ITM_op_a</v>
      </c>
      <c r="AA1879" s="177" t="str">
        <f>IF(ISNA(VLOOKUP(AC1879,Sheet2!J:J,1,0)),"//","")</f>
        <v>//</v>
      </c>
      <c r="AC1879" s="113" t="str">
        <f t="shared" si="556"/>
        <v>OP_A</v>
      </c>
      <c r="AD1879" t="b">
        <f t="shared" si="555"/>
        <v>1</v>
      </c>
    </row>
    <row r="1880" spans="1:30">
      <c r="A1880" s="58">
        <f t="shared" si="565"/>
        <v>1880</v>
      </c>
      <c r="B1880" s="55">
        <f t="shared" si="564"/>
        <v>1834</v>
      </c>
      <c r="C1880" s="99" t="s">
        <v>4404</v>
      </c>
      <c r="D1880" s="99" t="s">
        <v>7</v>
      </c>
      <c r="E1880" s="100" t="s">
        <v>1583</v>
      </c>
      <c r="F1880" s="100" t="s">
        <v>1081</v>
      </c>
      <c r="G1880" s="101">
        <v>0</v>
      </c>
      <c r="H1880" s="101">
        <v>0</v>
      </c>
      <c r="I1880" s="100" t="s">
        <v>3</v>
      </c>
      <c r="J1880" s="100" t="s">
        <v>1597</v>
      </c>
      <c r="K1880" s="102" t="s">
        <v>4709</v>
      </c>
      <c r="L1880" s="99" t="s">
        <v>1603</v>
      </c>
      <c r="M1880" s="104" t="s">
        <v>2441</v>
      </c>
      <c r="N1880" s="104"/>
      <c r="O1880"/>
      <c r="P1880" t="str">
        <f t="shared" si="557"/>
        <v>NOT EQUAL</v>
      </c>
      <c r="Q1880" t="str">
        <f>IF(ISNA(VLOOKUP(AC1880,#REF!,1)),"//","")</f>
        <v/>
      </c>
      <c r="R1880"/>
      <c r="S1880" s="43">
        <f t="shared" si="558"/>
        <v>576</v>
      </c>
      <c r="T1880" s="94" t="s">
        <v>2991</v>
      </c>
      <c r="U1880" s="72" t="s">
        <v>2489</v>
      </c>
      <c r="V1880" s="72" t="s">
        <v>2489</v>
      </c>
      <c r="W1880" s="44" t="str">
        <f t="shared" si="559"/>
        <v>"OP_A" STD_SUP_2</v>
      </c>
      <c r="X1880" s="25" t="str">
        <f t="shared" si="560"/>
        <v>OP_A^2</v>
      </c>
      <c r="Y1880" s="1">
        <f t="shared" si="561"/>
        <v>1834</v>
      </c>
      <c r="Z1880" t="str">
        <f t="shared" si="562"/>
        <v>ITM_op_a2</v>
      </c>
      <c r="AA1880" s="177" t="str">
        <f>IF(ISNA(VLOOKUP(AC1880,Sheet2!J:J,1,0)),"//","")</f>
        <v>//</v>
      </c>
      <c r="AC1880" s="113" t="str">
        <f t="shared" si="556"/>
        <v>OP_A^2</v>
      </c>
      <c r="AD1880" t="b">
        <f t="shared" si="555"/>
        <v>1</v>
      </c>
    </row>
    <row r="1881" spans="1:30">
      <c r="A1881" s="58">
        <f t="shared" si="565"/>
        <v>1881</v>
      </c>
      <c r="B1881" s="55">
        <f t="shared" si="564"/>
        <v>1835</v>
      </c>
      <c r="C1881" s="99" t="s">
        <v>4405</v>
      </c>
      <c r="D1881" s="99" t="s">
        <v>7</v>
      </c>
      <c r="E1881" s="100" t="s">
        <v>1584</v>
      </c>
      <c r="F1881" s="100" t="s">
        <v>523</v>
      </c>
      <c r="G1881" s="101">
        <v>0</v>
      </c>
      <c r="H1881" s="101">
        <v>0</v>
      </c>
      <c r="I1881" s="100" t="s">
        <v>3</v>
      </c>
      <c r="J1881" s="100" t="s">
        <v>1597</v>
      </c>
      <c r="K1881" s="102" t="s">
        <v>4709</v>
      </c>
      <c r="L1881" s="99" t="s">
        <v>1604</v>
      </c>
      <c r="M1881" s="104" t="s">
        <v>2442</v>
      </c>
      <c r="N1881" s="104"/>
      <c r="O1881"/>
      <c r="P1881" t="str">
        <f t="shared" si="557"/>
        <v>NOT EQUAL</v>
      </c>
      <c r="Q1881" t="str">
        <f>IF(ISNA(VLOOKUP(AC1881,#REF!,1)),"//","")</f>
        <v/>
      </c>
      <c r="R1881"/>
      <c r="S1881" s="43">
        <f t="shared" si="558"/>
        <v>577</v>
      </c>
      <c r="T1881" s="94" t="s">
        <v>2991</v>
      </c>
      <c r="U1881" s="72" t="s">
        <v>2489</v>
      </c>
      <c r="V1881" s="72" t="s">
        <v>2489</v>
      </c>
      <c r="W1881" s="44" t="str">
        <f t="shared" si="559"/>
        <v>"OP_J"</v>
      </c>
      <c r="X1881" s="25" t="str">
        <f t="shared" si="560"/>
        <v>OP_J</v>
      </c>
      <c r="Y1881" s="1">
        <f t="shared" si="561"/>
        <v>1835</v>
      </c>
      <c r="Z1881" t="str">
        <f t="shared" si="562"/>
        <v>ITM_op_j</v>
      </c>
      <c r="AA1881" s="177" t="str">
        <f>IF(ISNA(VLOOKUP(AC1881,Sheet2!J:J,1,0)),"//","")</f>
        <v>//</v>
      </c>
      <c r="AC1881" s="113" t="str">
        <f t="shared" si="556"/>
        <v>OP_J</v>
      </c>
      <c r="AD1881" t="b">
        <f t="shared" si="555"/>
        <v>1</v>
      </c>
    </row>
    <row r="1882" spans="1:30">
      <c r="A1882" s="58">
        <f t="shared" si="565"/>
        <v>1882</v>
      </c>
      <c r="B1882" s="55">
        <f t="shared" si="564"/>
        <v>1836</v>
      </c>
      <c r="C1882" s="99" t="s">
        <v>4398</v>
      </c>
      <c r="D1882" s="99">
        <v>7</v>
      </c>
      <c r="E1882" s="100" t="s">
        <v>1085</v>
      </c>
      <c r="F1882" s="100" t="s">
        <v>1085</v>
      </c>
      <c r="G1882" s="101">
        <v>0</v>
      </c>
      <c r="H1882" s="101">
        <v>0</v>
      </c>
      <c r="I1882" s="100" t="s">
        <v>3</v>
      </c>
      <c r="J1882" s="100" t="s">
        <v>1597</v>
      </c>
      <c r="K1882" s="102" t="s">
        <v>4544</v>
      </c>
      <c r="L1882" s="99" t="s">
        <v>1086</v>
      </c>
      <c r="M1882" s="104" t="s">
        <v>2445</v>
      </c>
      <c r="N1882" s="104"/>
      <c r="O1882"/>
      <c r="P1882" t="str">
        <f t="shared" si="557"/>
        <v/>
      </c>
      <c r="Q1882" t="str">
        <f>IF(ISNA(VLOOKUP(AC1882,#REF!,1)),"//","")</f>
        <v/>
      </c>
      <c r="R1882"/>
      <c r="S1882" s="43">
        <f t="shared" si="558"/>
        <v>578</v>
      </c>
      <c r="T1882" s="94" t="s">
        <v>2991</v>
      </c>
      <c r="U1882" s="72" t="s">
        <v>2489</v>
      </c>
      <c r="V1882" s="72" t="s">
        <v>2917</v>
      </c>
      <c r="W1882" s="44" t="str">
        <f t="shared" si="559"/>
        <v>"Y" STD_SPACE_3_PER_EM STD_RIGHT_ARROW STD_SPACE_3_PER_EM STD_DELTA</v>
      </c>
      <c r="X1882" s="25" t="str">
        <f t="shared" si="560"/>
        <v>D&gt;Y</v>
      </c>
      <c r="Y1882" s="1">
        <f t="shared" si="561"/>
        <v>1836</v>
      </c>
      <c r="Z1882" t="str">
        <f t="shared" si="562"/>
        <v>ITM_EE_D2Y</v>
      </c>
      <c r="AA1882" s="177" t="str">
        <f>IF(ISNA(VLOOKUP(AC1882,Sheet2!J:J,1,0)),"//","")</f>
        <v>//</v>
      </c>
      <c r="AC1882" s="113" t="str">
        <f t="shared" si="556"/>
        <v>Y&gt;DELTA</v>
      </c>
      <c r="AD1882" t="b">
        <f t="shared" si="555"/>
        <v>0</v>
      </c>
    </row>
    <row r="1883" spans="1:30">
      <c r="A1883" s="58">
        <f t="shared" si="565"/>
        <v>1883</v>
      </c>
      <c r="B1883" s="55">
        <f t="shared" si="564"/>
        <v>1837</v>
      </c>
      <c r="C1883" s="99" t="s">
        <v>4398</v>
      </c>
      <c r="D1883" s="99">
        <v>6</v>
      </c>
      <c r="E1883" s="100" t="s">
        <v>1087</v>
      </c>
      <c r="F1883" s="100" t="s">
        <v>1087</v>
      </c>
      <c r="G1883" s="101">
        <v>0</v>
      </c>
      <c r="H1883" s="101">
        <v>0</v>
      </c>
      <c r="I1883" s="100" t="s">
        <v>3</v>
      </c>
      <c r="J1883" s="100" t="s">
        <v>1597</v>
      </c>
      <c r="K1883" s="102" t="s">
        <v>4709</v>
      </c>
      <c r="L1883" s="99" t="s">
        <v>1086</v>
      </c>
      <c r="M1883" s="104" t="s">
        <v>2446</v>
      </c>
      <c r="N1883" s="104"/>
      <c r="O1883"/>
      <c r="P1883" t="str">
        <f t="shared" si="557"/>
        <v/>
      </c>
      <c r="Q1883" t="str">
        <f>IF(ISNA(VLOOKUP(AC1883,#REF!,1)),"//","")</f>
        <v/>
      </c>
      <c r="R1883"/>
      <c r="S1883" s="43">
        <f t="shared" si="558"/>
        <v>579</v>
      </c>
      <c r="T1883" s="94" t="s">
        <v>2991</v>
      </c>
      <c r="U1883" s="72" t="s">
        <v>2489</v>
      </c>
      <c r="V1883" s="72" t="s">
        <v>2918</v>
      </c>
      <c r="W1883" s="44" t="str">
        <f t="shared" si="559"/>
        <v>STD_DELTA STD_SPACE_3_PER_EM STD_RIGHT_ARROW STD_SPACE_3_PER_EM "Y"</v>
      </c>
      <c r="X1883" s="25" t="str">
        <f t="shared" si="560"/>
        <v>Y&gt;D</v>
      </c>
      <c r="Y1883" s="1">
        <f t="shared" si="561"/>
        <v>1837</v>
      </c>
      <c r="Z1883" t="str">
        <f t="shared" si="562"/>
        <v>ITM_EE_Y2D</v>
      </c>
      <c r="AA1883" s="177" t="str">
        <f>IF(ISNA(VLOOKUP(AC1883,Sheet2!J:J,1,0)),"//","")</f>
        <v>//</v>
      </c>
      <c r="AC1883" s="113" t="str">
        <f t="shared" si="556"/>
        <v>DELTA&gt;Y</v>
      </c>
      <c r="AD1883" t="b">
        <f t="shared" si="555"/>
        <v>0</v>
      </c>
    </row>
    <row r="1884" spans="1:30">
      <c r="A1884" s="58">
        <f t="shared" si="565"/>
        <v>1884</v>
      </c>
      <c r="B1884" s="55">
        <f t="shared" si="564"/>
        <v>1838</v>
      </c>
      <c r="C1884" s="99" t="s">
        <v>4398</v>
      </c>
      <c r="D1884" s="99">
        <v>9</v>
      </c>
      <c r="E1884" s="100" t="s">
        <v>1585</v>
      </c>
      <c r="F1884" s="100" t="s">
        <v>1088</v>
      </c>
      <c r="G1884" s="101">
        <v>0</v>
      </c>
      <c r="H1884" s="101">
        <v>0</v>
      </c>
      <c r="I1884" s="100" t="s">
        <v>3</v>
      </c>
      <c r="J1884" s="100" t="s">
        <v>1597</v>
      </c>
      <c r="K1884" s="102" t="s">
        <v>4709</v>
      </c>
      <c r="L1884" s="99" t="s">
        <v>1086</v>
      </c>
      <c r="M1884" s="104" t="s">
        <v>2447</v>
      </c>
      <c r="N1884" s="104"/>
      <c r="O1884"/>
      <c r="P1884" t="str">
        <f t="shared" si="557"/>
        <v>NOT EQUAL</v>
      </c>
      <c r="Q1884" t="str">
        <f>IF(ISNA(VLOOKUP(AC1884,#REF!,1)),"//","")</f>
        <v/>
      </c>
      <c r="R1884"/>
      <c r="S1884" s="43">
        <f t="shared" si="558"/>
        <v>580</v>
      </c>
      <c r="T1884" s="94" t="s">
        <v>2991</v>
      </c>
      <c r="U1884" s="72" t="s">
        <v>2489</v>
      </c>
      <c r="V1884" s="72" t="s">
        <v>2489</v>
      </c>
      <c r="W1884" s="44" t="str">
        <f t="shared" si="559"/>
        <v>"ATOSYM"</v>
      </c>
      <c r="X1884" s="25" t="str">
        <f t="shared" si="560"/>
        <v>ATOSYM</v>
      </c>
      <c r="Y1884" s="1">
        <f t="shared" si="561"/>
        <v>1838</v>
      </c>
      <c r="Z1884" t="str">
        <f t="shared" si="562"/>
        <v>ITM_EE_A2S</v>
      </c>
      <c r="AA1884" s="177" t="str">
        <f>IF(ISNA(VLOOKUP(AC1884,Sheet2!J:J,1,0)),"//","")</f>
        <v>//</v>
      </c>
      <c r="AC1884" s="113" t="str">
        <f t="shared" si="556"/>
        <v>ATOSYM</v>
      </c>
      <c r="AD1884" t="b">
        <f t="shared" si="555"/>
        <v>1</v>
      </c>
    </row>
    <row r="1885" spans="1:30">
      <c r="A1885" s="58">
        <f t="shared" si="565"/>
        <v>1885</v>
      </c>
      <c r="B1885" s="55">
        <f t="shared" si="564"/>
        <v>1839</v>
      </c>
      <c r="C1885" s="99" t="s">
        <v>4398</v>
      </c>
      <c r="D1885" s="99">
        <v>8</v>
      </c>
      <c r="E1885" s="100" t="s">
        <v>1586</v>
      </c>
      <c r="F1885" s="100" t="s">
        <v>1089</v>
      </c>
      <c r="G1885" s="101">
        <v>0</v>
      </c>
      <c r="H1885" s="101">
        <v>0</v>
      </c>
      <c r="I1885" s="100" t="s">
        <v>3</v>
      </c>
      <c r="J1885" s="100" t="s">
        <v>1597</v>
      </c>
      <c r="K1885" s="102" t="s">
        <v>4709</v>
      </c>
      <c r="L1885" s="99" t="s">
        <v>1086</v>
      </c>
      <c r="M1885" s="104" t="s">
        <v>2448</v>
      </c>
      <c r="N1885" s="104"/>
      <c r="O1885"/>
      <c r="P1885" t="str">
        <f t="shared" si="557"/>
        <v>NOT EQUAL</v>
      </c>
      <c r="Q1885" t="str">
        <f>IF(ISNA(VLOOKUP(AC1885,#REF!,1)),"//","")</f>
        <v/>
      </c>
      <c r="R1885"/>
      <c r="S1885" s="43">
        <f t="shared" si="558"/>
        <v>581</v>
      </c>
      <c r="T1885" s="94" t="s">
        <v>2991</v>
      </c>
      <c r="U1885" s="72" t="s">
        <v>2489</v>
      </c>
      <c r="V1885" s="72" t="s">
        <v>2489</v>
      </c>
      <c r="W1885" s="44" t="str">
        <f t="shared" si="559"/>
        <v>"SYMTOA"</v>
      </c>
      <c r="X1885" s="25" t="str">
        <f t="shared" si="560"/>
        <v>SYMTOA</v>
      </c>
      <c r="Y1885" s="1">
        <f t="shared" si="561"/>
        <v>1839</v>
      </c>
      <c r="Z1885" t="str">
        <f t="shared" si="562"/>
        <v>ITM_EE_S2A</v>
      </c>
      <c r="AA1885" s="177" t="str">
        <f>IF(ISNA(VLOOKUP(AC1885,Sheet2!J:J,1,0)),"//","")</f>
        <v>//</v>
      </c>
      <c r="AC1885" s="113" t="str">
        <f t="shared" si="556"/>
        <v>SYMTOA</v>
      </c>
      <c r="AD1885" t="b">
        <f t="shared" si="555"/>
        <v>1</v>
      </c>
    </row>
    <row r="1886" spans="1:30">
      <c r="A1886" s="58">
        <f t="shared" si="565"/>
        <v>1886</v>
      </c>
      <c r="B1886" s="55">
        <f t="shared" si="564"/>
        <v>1840</v>
      </c>
      <c r="C1886" s="99" t="s">
        <v>4398</v>
      </c>
      <c r="D1886" s="99">
        <v>10</v>
      </c>
      <c r="E1886" s="100" t="s">
        <v>1588</v>
      </c>
      <c r="F1886" s="100" t="s">
        <v>1588</v>
      </c>
      <c r="G1886" s="101">
        <v>0</v>
      </c>
      <c r="H1886" s="101">
        <v>0</v>
      </c>
      <c r="I1886" s="100" t="s">
        <v>3</v>
      </c>
      <c r="J1886" s="100" t="s">
        <v>1597</v>
      </c>
      <c r="K1886" s="102" t="s">
        <v>4709</v>
      </c>
      <c r="L1886" s="99" t="s">
        <v>1086</v>
      </c>
      <c r="M1886" s="104" t="s">
        <v>2450</v>
      </c>
      <c r="N1886" s="104"/>
      <c r="O1886"/>
      <c r="P1886" t="str">
        <f t="shared" si="557"/>
        <v/>
      </c>
      <c r="Q1886" t="str">
        <f>IF(ISNA(VLOOKUP(AC1886,#REF!,1)),"//","")</f>
        <v/>
      </c>
      <c r="R1886"/>
      <c r="S1886" s="43">
        <f t="shared" si="558"/>
        <v>582</v>
      </c>
      <c r="T1886" s="94" t="s">
        <v>2991</v>
      </c>
      <c r="U1886" s="72" t="s">
        <v>2489</v>
      </c>
      <c r="V1886" s="72" t="s">
        <v>2489</v>
      </c>
      <c r="W1886" s="44" t="str">
        <f t="shared" si="559"/>
        <v>"E^" STD_THETA "J"</v>
      </c>
      <c r="X1886" s="25" t="str">
        <f t="shared" si="560"/>
        <v>E^THETAJ</v>
      </c>
      <c r="Y1886" s="1">
        <f t="shared" si="561"/>
        <v>1840</v>
      </c>
      <c r="Z1886" t="str">
        <f t="shared" si="562"/>
        <v>ITM_EE_EXP_TH</v>
      </c>
      <c r="AA1886" s="177" t="str">
        <f>IF(ISNA(VLOOKUP(AC1886,Sheet2!J:J,1,0)),"//","")</f>
        <v>//</v>
      </c>
      <c r="AC1886" s="113" t="str">
        <f t="shared" si="556"/>
        <v>E^THETAJ</v>
      </c>
      <c r="AD1886" t="b">
        <f t="shared" si="555"/>
        <v>1</v>
      </c>
    </row>
    <row r="1887" spans="1:30">
      <c r="A1887" s="58">
        <f t="shared" si="565"/>
        <v>1887</v>
      </c>
      <c r="B1887" s="55">
        <f t="shared" si="564"/>
        <v>1841</v>
      </c>
      <c r="C1887" s="99" t="s">
        <v>4398</v>
      </c>
      <c r="D1887" s="99">
        <v>11</v>
      </c>
      <c r="E1887" s="100" t="s">
        <v>1091</v>
      </c>
      <c r="F1887" s="100" t="s">
        <v>1091</v>
      </c>
      <c r="G1887" s="101">
        <v>0</v>
      </c>
      <c r="H1887" s="101">
        <v>0</v>
      </c>
      <c r="I1887" s="100" t="s">
        <v>3</v>
      </c>
      <c r="J1887" s="100" t="s">
        <v>1597</v>
      </c>
      <c r="K1887" s="102" t="s">
        <v>4709</v>
      </c>
      <c r="L1887" s="99" t="s">
        <v>1086</v>
      </c>
      <c r="M1887" s="104" t="s">
        <v>2451</v>
      </c>
      <c r="N1887" s="104"/>
      <c r="O1887"/>
      <c r="P1887" t="str">
        <f t="shared" si="557"/>
        <v/>
      </c>
      <c r="Q1887" t="str">
        <f>IF(ISNA(VLOOKUP(AC1887,#REF!,1)),"//","")</f>
        <v/>
      </c>
      <c r="R1887"/>
      <c r="S1887" s="43">
        <f t="shared" si="558"/>
        <v>583</v>
      </c>
      <c r="T1887" s="94" t="s">
        <v>2991</v>
      </c>
      <c r="U1887" s="72" t="s">
        <v>2489</v>
      </c>
      <c r="V1887" s="72" t="s">
        <v>2489</v>
      </c>
      <c r="W1887" s="44" t="str">
        <f t="shared" si="559"/>
        <v>"STO" STD_SPACE_3_PER_EM "3Z"</v>
      </c>
      <c r="X1887" s="25" t="str">
        <f t="shared" si="560"/>
        <v>STO3Z</v>
      </c>
      <c r="Y1887" s="1">
        <f t="shared" si="561"/>
        <v>1841</v>
      </c>
      <c r="Z1887" t="str">
        <f t="shared" si="562"/>
        <v>ITM_EE_STO_Z</v>
      </c>
      <c r="AA1887" s="177" t="str">
        <f>IF(ISNA(VLOOKUP(AC1887,Sheet2!J:J,1,0)),"//","")</f>
        <v>//</v>
      </c>
      <c r="AC1887" s="113" t="str">
        <f t="shared" si="556"/>
        <v>STO3Z</v>
      </c>
      <c r="AD1887" t="b">
        <f t="shared" si="555"/>
        <v>1</v>
      </c>
    </row>
    <row r="1888" spans="1:30">
      <c r="A1888" s="58">
        <f t="shared" si="565"/>
        <v>1888</v>
      </c>
      <c r="B1888" s="55">
        <f t="shared" si="564"/>
        <v>1842</v>
      </c>
      <c r="C1888" s="99" t="s">
        <v>4398</v>
      </c>
      <c r="D1888" s="99">
        <v>12</v>
      </c>
      <c r="E1888" s="100" t="s">
        <v>1092</v>
      </c>
      <c r="F1888" s="100" t="s">
        <v>1092</v>
      </c>
      <c r="G1888" s="101">
        <v>0</v>
      </c>
      <c r="H1888" s="101">
        <v>0</v>
      </c>
      <c r="I1888" s="100" t="s">
        <v>3</v>
      </c>
      <c r="J1888" s="100" t="s">
        <v>1597</v>
      </c>
      <c r="K1888" s="102" t="s">
        <v>4709</v>
      </c>
      <c r="L1888" s="99" t="s">
        <v>1086</v>
      </c>
      <c r="M1888" s="104" t="s">
        <v>2452</v>
      </c>
      <c r="N1888" s="104"/>
      <c r="O1888"/>
      <c r="P1888" t="str">
        <f t="shared" si="557"/>
        <v/>
      </c>
      <c r="Q1888" t="str">
        <f>IF(ISNA(VLOOKUP(AC1888,#REF!,1)),"//","")</f>
        <v/>
      </c>
      <c r="R1888"/>
      <c r="S1888" s="43">
        <f t="shared" si="558"/>
        <v>584</v>
      </c>
      <c r="T1888" s="94" t="s">
        <v>2991</v>
      </c>
      <c r="U1888" s="72" t="s">
        <v>2489</v>
      </c>
      <c r="V1888" s="72" t="s">
        <v>2489</v>
      </c>
      <c r="W1888" s="44" t="str">
        <f t="shared" si="559"/>
        <v>"RCL" STD_SPACE_3_PER_EM "3Z"</v>
      </c>
      <c r="X1888" s="25" t="str">
        <f t="shared" si="560"/>
        <v>RCL3Z</v>
      </c>
      <c r="Y1888" s="1">
        <f t="shared" si="561"/>
        <v>1842</v>
      </c>
      <c r="Z1888" t="str">
        <f t="shared" si="562"/>
        <v>ITM_EE_RCL_Z</v>
      </c>
      <c r="AA1888" s="177" t="str">
        <f>IF(ISNA(VLOOKUP(AC1888,Sheet2!J:J,1,0)),"//","")</f>
        <v>//</v>
      </c>
      <c r="AC1888" s="113" t="str">
        <f t="shared" si="556"/>
        <v>RCL3Z</v>
      </c>
      <c r="AD1888" t="b">
        <f t="shared" si="555"/>
        <v>1</v>
      </c>
    </row>
    <row r="1889" spans="1:30">
      <c r="A1889" s="58">
        <f t="shared" si="565"/>
        <v>1889</v>
      </c>
      <c r="B1889" s="55">
        <f t="shared" si="564"/>
        <v>1843</v>
      </c>
      <c r="C1889" s="99" t="s">
        <v>4398</v>
      </c>
      <c r="D1889" s="99">
        <v>13</v>
      </c>
      <c r="E1889" s="100" t="s">
        <v>1093</v>
      </c>
      <c r="F1889" s="100" t="s">
        <v>1093</v>
      </c>
      <c r="G1889" s="101">
        <v>0</v>
      </c>
      <c r="H1889" s="101">
        <v>0</v>
      </c>
      <c r="I1889" s="100" t="s">
        <v>3</v>
      </c>
      <c r="J1889" s="100" t="s">
        <v>1597</v>
      </c>
      <c r="K1889" s="102" t="s">
        <v>4709</v>
      </c>
      <c r="L1889" s="99" t="s">
        <v>1086</v>
      </c>
      <c r="M1889" s="104" t="s">
        <v>2453</v>
      </c>
      <c r="N1889" s="104"/>
      <c r="O1889"/>
      <c r="P1889" t="str">
        <f t="shared" si="557"/>
        <v/>
      </c>
      <c r="Q1889" t="str">
        <f>IF(ISNA(VLOOKUP(AC1889,#REF!,1)),"//","")</f>
        <v/>
      </c>
      <c r="R1889"/>
      <c r="S1889" s="43">
        <f t="shared" si="558"/>
        <v>585</v>
      </c>
      <c r="T1889" s="94" t="s">
        <v>2991</v>
      </c>
      <c r="U1889" s="72" t="s">
        <v>2489</v>
      </c>
      <c r="V1889" s="72" t="s">
        <v>2489</v>
      </c>
      <c r="W1889" s="44" t="str">
        <f t="shared" si="559"/>
        <v>"STO" STD_SPACE_3_PER_EM "3V"</v>
      </c>
      <c r="X1889" s="25" t="str">
        <f t="shared" si="560"/>
        <v>STO3V</v>
      </c>
      <c r="Y1889" s="1">
        <f t="shared" si="561"/>
        <v>1843</v>
      </c>
      <c r="Z1889" t="str">
        <f t="shared" si="562"/>
        <v>ITM_EE_STO_V</v>
      </c>
      <c r="AA1889" s="177" t="str">
        <f>IF(ISNA(VLOOKUP(AC1889,Sheet2!J:J,1,0)),"//","")</f>
        <v>//</v>
      </c>
      <c r="AC1889" s="113" t="str">
        <f t="shared" si="556"/>
        <v>STO3V</v>
      </c>
      <c r="AD1889" t="b">
        <f t="shared" si="555"/>
        <v>1</v>
      </c>
    </row>
    <row r="1890" spans="1:30">
      <c r="A1890" s="58">
        <f t="shared" si="565"/>
        <v>1890</v>
      </c>
      <c r="B1890" s="55">
        <f t="shared" si="564"/>
        <v>1844</v>
      </c>
      <c r="C1890" s="99" t="s">
        <v>4398</v>
      </c>
      <c r="D1890" s="99">
        <v>14</v>
      </c>
      <c r="E1890" s="100" t="s">
        <v>1094</v>
      </c>
      <c r="F1890" s="100" t="s">
        <v>1094</v>
      </c>
      <c r="G1890" s="101">
        <v>0</v>
      </c>
      <c r="H1890" s="101">
        <v>0</v>
      </c>
      <c r="I1890" s="100" t="s">
        <v>3</v>
      </c>
      <c r="J1890" s="100" t="s">
        <v>1597</v>
      </c>
      <c r="K1890" s="102" t="s">
        <v>4709</v>
      </c>
      <c r="L1890" s="99" t="s">
        <v>1086</v>
      </c>
      <c r="M1890" s="104" t="s">
        <v>2454</v>
      </c>
      <c r="N1890" s="104"/>
      <c r="O1890"/>
      <c r="P1890" t="str">
        <f t="shared" si="557"/>
        <v/>
      </c>
      <c r="Q1890" t="str">
        <f>IF(ISNA(VLOOKUP(AC1890,#REF!,1)),"//","")</f>
        <v/>
      </c>
      <c r="R1890"/>
      <c r="S1890" s="43">
        <f t="shared" si="558"/>
        <v>586</v>
      </c>
      <c r="T1890" s="94" t="s">
        <v>2991</v>
      </c>
      <c r="U1890" s="72" t="s">
        <v>2489</v>
      </c>
      <c r="V1890" s="72" t="s">
        <v>2489</v>
      </c>
      <c r="W1890" s="44" t="str">
        <f t="shared" si="559"/>
        <v>"RCL" STD_SPACE_3_PER_EM "3V"</v>
      </c>
      <c r="X1890" s="25" t="str">
        <f t="shared" si="560"/>
        <v>RCL3V</v>
      </c>
      <c r="Y1890" s="1">
        <f t="shared" si="561"/>
        <v>1844</v>
      </c>
      <c r="Z1890" t="str">
        <f t="shared" si="562"/>
        <v>ITM_EE_RCL_V</v>
      </c>
      <c r="AA1890" s="177" t="str">
        <f>IF(ISNA(VLOOKUP(AC1890,Sheet2!J:J,1,0)),"//","")</f>
        <v>//</v>
      </c>
      <c r="AC1890" s="113" t="str">
        <f t="shared" si="556"/>
        <v>RCL3V</v>
      </c>
      <c r="AD1890" t="b">
        <f t="shared" si="555"/>
        <v>1</v>
      </c>
    </row>
    <row r="1891" spans="1:30">
      <c r="A1891" s="58">
        <f t="shared" si="565"/>
        <v>1891</v>
      </c>
      <c r="B1891" s="55">
        <f t="shared" si="564"/>
        <v>1845</v>
      </c>
      <c r="C1891" s="99" t="s">
        <v>4398</v>
      </c>
      <c r="D1891" s="99">
        <v>15</v>
      </c>
      <c r="E1891" s="100" t="s">
        <v>1095</v>
      </c>
      <c r="F1891" s="100" t="s">
        <v>1095</v>
      </c>
      <c r="G1891" s="101">
        <v>0</v>
      </c>
      <c r="H1891" s="101">
        <v>0</v>
      </c>
      <c r="I1891" s="100" t="s">
        <v>3</v>
      </c>
      <c r="J1891" s="100" t="s">
        <v>1597</v>
      </c>
      <c r="K1891" s="102" t="s">
        <v>4709</v>
      </c>
      <c r="L1891" s="99" t="s">
        <v>1086</v>
      </c>
      <c r="M1891" s="104" t="s">
        <v>2455</v>
      </c>
      <c r="N1891" s="104"/>
      <c r="O1891"/>
      <c r="P1891" t="str">
        <f t="shared" si="557"/>
        <v/>
      </c>
      <c r="Q1891" t="str">
        <f>IF(ISNA(VLOOKUP(AC1891,#REF!,1)),"//","")</f>
        <v/>
      </c>
      <c r="R1891"/>
      <c r="S1891" s="43">
        <f t="shared" si="558"/>
        <v>587</v>
      </c>
      <c r="T1891" s="94" t="s">
        <v>2991</v>
      </c>
      <c r="U1891" s="72" t="s">
        <v>2489</v>
      </c>
      <c r="V1891" s="72" t="s">
        <v>2489</v>
      </c>
      <c r="W1891" s="44" t="str">
        <f t="shared" si="559"/>
        <v>"STO" STD_SPACE_3_PER_EM "3I"</v>
      </c>
      <c r="X1891" s="25" t="str">
        <f t="shared" si="560"/>
        <v>STO3I</v>
      </c>
      <c r="Y1891" s="1">
        <f t="shared" si="561"/>
        <v>1845</v>
      </c>
      <c r="Z1891" t="str">
        <f t="shared" si="562"/>
        <v>ITM_EE_STO_I</v>
      </c>
      <c r="AA1891" s="177" t="str">
        <f>IF(ISNA(VLOOKUP(AC1891,Sheet2!J:J,1,0)),"//","")</f>
        <v>//</v>
      </c>
      <c r="AC1891" s="113" t="str">
        <f t="shared" si="556"/>
        <v>STO3I</v>
      </c>
      <c r="AD1891" t="b">
        <f t="shared" si="555"/>
        <v>1</v>
      </c>
    </row>
    <row r="1892" spans="1:30">
      <c r="A1892" s="58">
        <f t="shared" si="565"/>
        <v>1892</v>
      </c>
      <c r="B1892" s="55">
        <f t="shared" si="564"/>
        <v>1846</v>
      </c>
      <c r="C1892" s="99" t="s">
        <v>4398</v>
      </c>
      <c r="D1892" s="99">
        <v>16</v>
      </c>
      <c r="E1892" s="100" t="s">
        <v>1096</v>
      </c>
      <c r="F1892" s="100" t="s">
        <v>1096</v>
      </c>
      <c r="G1892" s="101">
        <v>0</v>
      </c>
      <c r="H1892" s="101">
        <v>0</v>
      </c>
      <c r="I1892" s="100" t="s">
        <v>3</v>
      </c>
      <c r="J1892" s="100" t="s">
        <v>1597</v>
      </c>
      <c r="K1892" s="102" t="s">
        <v>4709</v>
      </c>
      <c r="L1892" s="99" t="s">
        <v>1086</v>
      </c>
      <c r="M1892" s="104" t="s">
        <v>2456</v>
      </c>
      <c r="N1892" s="104"/>
      <c r="O1892"/>
      <c r="P1892" t="str">
        <f t="shared" si="557"/>
        <v/>
      </c>
      <c r="Q1892" t="str">
        <f>IF(ISNA(VLOOKUP(AC1892,#REF!,1)),"//","")</f>
        <v/>
      </c>
      <c r="R1892"/>
      <c r="S1892" s="43">
        <f t="shared" si="558"/>
        <v>588</v>
      </c>
      <c r="T1892" s="94" t="s">
        <v>2991</v>
      </c>
      <c r="U1892" s="72" t="s">
        <v>2489</v>
      </c>
      <c r="V1892" s="72" t="s">
        <v>2489</v>
      </c>
      <c r="W1892" s="44" t="str">
        <f t="shared" si="559"/>
        <v>"RCL" STD_SPACE_3_PER_EM "3I"</v>
      </c>
      <c r="X1892" s="25" t="str">
        <f t="shared" si="560"/>
        <v>RCL3I</v>
      </c>
      <c r="Y1892" s="1">
        <f t="shared" si="561"/>
        <v>1846</v>
      </c>
      <c r="Z1892" t="str">
        <f t="shared" si="562"/>
        <v>ITM_EE_RCL_I</v>
      </c>
      <c r="AA1892" s="177" t="str">
        <f>IF(ISNA(VLOOKUP(AC1892,Sheet2!J:J,1,0)),"//","")</f>
        <v>//</v>
      </c>
      <c r="AC1892" s="113" t="str">
        <f t="shared" si="556"/>
        <v>RCL3I</v>
      </c>
      <c r="AD1892" t="b">
        <f t="shared" si="555"/>
        <v>1</v>
      </c>
    </row>
    <row r="1893" spans="1:30">
      <c r="A1893" s="58">
        <f t="shared" si="565"/>
        <v>1893</v>
      </c>
      <c r="B1893" s="55">
        <f t="shared" si="564"/>
        <v>1847</v>
      </c>
      <c r="C1893" s="99" t="s">
        <v>4398</v>
      </c>
      <c r="D1893" s="99">
        <v>17</v>
      </c>
      <c r="E1893" s="100" t="s">
        <v>2491</v>
      </c>
      <c r="F1893" s="100" t="s">
        <v>1589</v>
      </c>
      <c r="G1893" s="101">
        <v>0</v>
      </c>
      <c r="H1893" s="101">
        <v>0</v>
      </c>
      <c r="I1893" s="100" t="s">
        <v>3</v>
      </c>
      <c r="J1893" s="100" t="s">
        <v>1597</v>
      </c>
      <c r="K1893" s="102" t="s">
        <v>4709</v>
      </c>
      <c r="L1893" s="99" t="s">
        <v>1086</v>
      </c>
      <c r="M1893" s="104" t="s">
        <v>2457</v>
      </c>
      <c r="N1893" s="104"/>
      <c r="O1893"/>
      <c r="P1893" t="str">
        <f t="shared" si="557"/>
        <v>NOT EQUAL</v>
      </c>
      <c r="Q1893" t="str">
        <f>IF(ISNA(VLOOKUP(AC1893,#REF!,1)),"//","")</f>
        <v/>
      </c>
      <c r="R1893"/>
      <c r="S1893" s="43">
        <f t="shared" si="558"/>
        <v>589</v>
      </c>
      <c r="T1893" s="94" t="s">
        <v>2991</v>
      </c>
      <c r="U1893" s="72" t="s">
        <v>2489</v>
      </c>
      <c r="V1893" s="72" t="s">
        <v>2489</v>
      </c>
      <c r="W1893" s="44" t="str">
        <f t="shared" si="559"/>
        <v>"3V" STD_DIVIDE "3I"</v>
      </c>
      <c r="X1893" s="25" t="str">
        <f t="shared" si="560"/>
        <v>3V/3I</v>
      </c>
      <c r="Y1893" s="1">
        <f t="shared" si="561"/>
        <v>1847</v>
      </c>
      <c r="Z1893" t="str">
        <f t="shared" si="562"/>
        <v>ITM_EE_STO_V_I</v>
      </c>
      <c r="AA1893" s="177" t="str">
        <f>IF(ISNA(VLOOKUP(AC1893,Sheet2!J:J,1,0)),"//","")</f>
        <v>//</v>
      </c>
      <c r="AC1893" s="113" t="str">
        <f t="shared" si="556"/>
        <v>3V/3I</v>
      </c>
      <c r="AD1893" t="b">
        <f t="shared" si="555"/>
        <v>1</v>
      </c>
    </row>
    <row r="1894" spans="1:30">
      <c r="A1894" s="58">
        <f t="shared" si="565"/>
        <v>1894</v>
      </c>
      <c r="B1894" s="55">
        <f t="shared" si="564"/>
        <v>1848</v>
      </c>
      <c r="C1894" s="99" t="s">
        <v>4398</v>
      </c>
      <c r="D1894" s="99">
        <v>18</v>
      </c>
      <c r="E1894" s="100" t="s">
        <v>2492</v>
      </c>
      <c r="F1894" s="100" t="s">
        <v>1590</v>
      </c>
      <c r="G1894" s="101">
        <v>0</v>
      </c>
      <c r="H1894" s="101">
        <v>0</v>
      </c>
      <c r="I1894" s="100" t="s">
        <v>3</v>
      </c>
      <c r="J1894" s="100" t="s">
        <v>1597</v>
      </c>
      <c r="K1894" s="102" t="s">
        <v>4709</v>
      </c>
      <c r="L1894" s="99" t="s">
        <v>1086</v>
      </c>
      <c r="M1894" s="104" t="s">
        <v>2458</v>
      </c>
      <c r="N1894" s="104"/>
      <c r="O1894"/>
      <c r="P1894" t="str">
        <f t="shared" si="557"/>
        <v>NOT EQUAL</v>
      </c>
      <c r="Q1894" t="str">
        <f>IF(ISNA(VLOOKUP(AC1894,#REF!,1)),"//","")</f>
        <v/>
      </c>
      <c r="R1894"/>
      <c r="S1894" s="43">
        <f t="shared" si="558"/>
        <v>590</v>
      </c>
      <c r="T1894" s="94" t="s">
        <v>2991</v>
      </c>
      <c r="U1894" s="72" t="s">
        <v>2489</v>
      </c>
      <c r="V1894" s="72" t="s">
        <v>2927</v>
      </c>
      <c r="W1894" s="44" t="str">
        <f t="shared" si="559"/>
        <v>"3I" STD_CROSS "3Z"</v>
      </c>
      <c r="X1894" s="25" t="str">
        <f t="shared" si="560"/>
        <v>3Ix3Z</v>
      </c>
      <c r="Y1894" s="1">
        <f t="shared" si="561"/>
        <v>1848</v>
      </c>
      <c r="Z1894" t="str">
        <f t="shared" si="562"/>
        <v>ITM_EE_STO_IR</v>
      </c>
      <c r="AA1894" s="177" t="str">
        <f>IF(ISNA(VLOOKUP(AC1894,Sheet2!J:J,1,0)),"//","")</f>
        <v>//</v>
      </c>
      <c r="AC1894" s="113" t="str">
        <f t="shared" si="556"/>
        <v>3I*3Z</v>
      </c>
      <c r="AD1894" t="b">
        <f t="shared" si="555"/>
        <v>0</v>
      </c>
    </row>
    <row r="1895" spans="1:30">
      <c r="A1895" s="58">
        <f t="shared" si="565"/>
        <v>1895</v>
      </c>
      <c r="B1895" s="55">
        <f t="shared" si="564"/>
        <v>1849</v>
      </c>
      <c r="C1895" s="99" t="s">
        <v>4398</v>
      </c>
      <c r="D1895" s="99">
        <v>19</v>
      </c>
      <c r="E1895" s="100" t="s">
        <v>2493</v>
      </c>
      <c r="F1895" s="100" t="s">
        <v>1591</v>
      </c>
      <c r="G1895" s="101">
        <v>0</v>
      </c>
      <c r="H1895" s="101">
        <v>0</v>
      </c>
      <c r="I1895" s="100" t="s">
        <v>3</v>
      </c>
      <c r="J1895" s="100" t="s">
        <v>1597</v>
      </c>
      <c r="K1895" s="102" t="s">
        <v>4709</v>
      </c>
      <c r="L1895" s="99" t="s">
        <v>1086</v>
      </c>
      <c r="M1895" s="104" t="s">
        <v>2459</v>
      </c>
      <c r="N1895" s="104"/>
      <c r="O1895"/>
      <c r="P1895" t="str">
        <f t="shared" si="557"/>
        <v>NOT EQUAL</v>
      </c>
      <c r="Q1895" t="str">
        <f>IF(ISNA(VLOOKUP(AC1895,#REF!,1)),"//","")</f>
        <v/>
      </c>
      <c r="R1895"/>
      <c r="S1895" s="43">
        <f t="shared" si="558"/>
        <v>591</v>
      </c>
      <c r="T1895" s="94" t="s">
        <v>2991</v>
      </c>
      <c r="U1895" s="72" t="s">
        <v>2489</v>
      </c>
      <c r="V1895" s="72" t="s">
        <v>2489</v>
      </c>
      <c r="W1895" s="44" t="str">
        <f t="shared" si="559"/>
        <v>"3V" STD_DIVIDE "3Z"</v>
      </c>
      <c r="X1895" s="25" t="str">
        <f t="shared" si="560"/>
        <v>3V/3Z</v>
      </c>
      <c r="Y1895" s="1">
        <f t="shared" si="561"/>
        <v>1849</v>
      </c>
      <c r="Z1895" t="str">
        <f t="shared" si="562"/>
        <v>ITM_EE_STO_V_Z</v>
      </c>
      <c r="AA1895" s="177" t="str">
        <f>IF(ISNA(VLOOKUP(AC1895,Sheet2!J:J,1,0)),"//","")</f>
        <v>//</v>
      </c>
      <c r="AC1895" s="113" t="str">
        <f t="shared" si="556"/>
        <v>3V/3Z</v>
      </c>
      <c r="AD1895" t="b">
        <f t="shared" si="555"/>
        <v>1</v>
      </c>
    </row>
    <row r="1896" spans="1:30">
      <c r="A1896" s="58">
        <f t="shared" si="565"/>
        <v>1896</v>
      </c>
      <c r="B1896" s="55">
        <f t="shared" si="564"/>
        <v>1850</v>
      </c>
      <c r="C1896" s="99" t="s">
        <v>4398</v>
      </c>
      <c r="D1896" s="99">
        <v>20</v>
      </c>
      <c r="E1896" s="100" t="s">
        <v>1592</v>
      </c>
      <c r="F1896" s="100" t="s">
        <v>1592</v>
      </c>
      <c r="G1896" s="101">
        <v>0</v>
      </c>
      <c r="H1896" s="101">
        <v>0</v>
      </c>
      <c r="I1896" s="100" t="s">
        <v>3</v>
      </c>
      <c r="J1896" s="100" t="s">
        <v>1597</v>
      </c>
      <c r="K1896" s="102" t="s">
        <v>4709</v>
      </c>
      <c r="L1896" s="99" t="s">
        <v>1086</v>
      </c>
      <c r="M1896" s="104" t="s">
        <v>2460</v>
      </c>
      <c r="N1896" s="104"/>
      <c r="O1896"/>
      <c r="P1896" t="str">
        <f t="shared" si="557"/>
        <v/>
      </c>
      <c r="Q1896" t="str">
        <f>IF(ISNA(VLOOKUP(AC1896,#REF!,1)),"//","")</f>
        <v/>
      </c>
      <c r="R1896"/>
      <c r="S1896" s="43">
        <f t="shared" si="558"/>
        <v>592</v>
      </c>
      <c r="T1896" s="94" t="s">
        <v>2991</v>
      </c>
      <c r="U1896" s="72" t="s">
        <v>2489</v>
      </c>
      <c r="V1896" s="72" t="s">
        <v>2489</v>
      </c>
      <c r="W1896" s="44" t="str">
        <f t="shared" si="559"/>
        <v>"X" STD_SPACE_3_PER_EM STD_RIGHT_ARROW STD_SPACE_3_PER_EM "BAL"</v>
      </c>
      <c r="X1896" s="25" t="str">
        <f t="shared" si="560"/>
        <v>X&gt;BAL</v>
      </c>
      <c r="Y1896" s="1">
        <f t="shared" si="561"/>
        <v>1850</v>
      </c>
      <c r="Z1896" t="str">
        <f t="shared" si="562"/>
        <v>ITM_EE_X2BAL</v>
      </c>
      <c r="AA1896" s="177" t="str">
        <f>IF(ISNA(VLOOKUP(AC1896,Sheet2!J:J,1,0)),"//","")</f>
        <v>//</v>
      </c>
      <c r="AC1896" s="113" t="str">
        <f t="shared" si="556"/>
        <v>X&gt;BAL</v>
      </c>
      <c r="AD1896" t="b">
        <f t="shared" si="555"/>
        <v>1</v>
      </c>
    </row>
    <row r="1897" spans="1:30">
      <c r="A1897" s="58">
        <f t="shared" si="565"/>
        <v>1897</v>
      </c>
      <c r="B1897" s="55">
        <f t="shared" si="564"/>
        <v>1851</v>
      </c>
      <c r="C1897" s="99" t="s">
        <v>4406</v>
      </c>
      <c r="D1897" s="99" t="s">
        <v>7</v>
      </c>
      <c r="E1897" s="100" t="s">
        <v>3015</v>
      </c>
      <c r="F1897" s="100" t="s">
        <v>3015</v>
      </c>
      <c r="G1897" s="101">
        <v>0</v>
      </c>
      <c r="H1897" s="101">
        <v>0</v>
      </c>
      <c r="I1897" s="100" t="s">
        <v>1</v>
      </c>
      <c r="J1897" s="100" t="s">
        <v>1597</v>
      </c>
      <c r="K1897" s="102" t="s">
        <v>4544</v>
      </c>
      <c r="L1897" s="99"/>
      <c r="M1897" s="104" t="s">
        <v>3016</v>
      </c>
      <c r="N1897" s="104"/>
      <c r="O1897"/>
      <c r="P1897" t="str">
        <f t="shared" si="557"/>
        <v/>
      </c>
      <c r="Q1897" t="str">
        <f>IF(ISNA(VLOOKUP(AC1897,#REF!,1)),"//","")</f>
        <v/>
      </c>
      <c r="R1897"/>
      <c r="S1897" s="43">
        <f t="shared" si="558"/>
        <v>592</v>
      </c>
      <c r="T1897" s="94" t="s">
        <v>3060</v>
      </c>
      <c r="U1897" s="72" t="s">
        <v>2489</v>
      </c>
      <c r="V1897" s="72" t="s">
        <v>2489</v>
      </c>
      <c r="W1897" s="44" t="str">
        <f t="shared" si="559"/>
        <v/>
      </c>
      <c r="X1897" s="25" t="str">
        <f t="shared" si="560"/>
        <v/>
      </c>
      <c r="Y1897" s="1">
        <f t="shared" si="561"/>
        <v>1851</v>
      </c>
      <c r="Z1897" t="str">
        <f t="shared" si="562"/>
        <v>ITM_DMPMNU</v>
      </c>
      <c r="AA1897" s="177" t="str">
        <f>IF(ISNA(VLOOKUP(AC1897,Sheet2!J:J,1,0)),"//","")</f>
        <v/>
      </c>
      <c r="AC1897" s="113" t="str">
        <f t="shared" si="556"/>
        <v/>
      </c>
      <c r="AD1897" t="b">
        <f t="shared" si="555"/>
        <v>1</v>
      </c>
    </row>
    <row r="1898" spans="1:30">
      <c r="A1898" s="58">
        <f t="shared" si="565"/>
        <v>1898</v>
      </c>
      <c r="B1898" s="55">
        <f t="shared" si="564"/>
        <v>1852</v>
      </c>
      <c r="C1898" s="99" t="s">
        <v>4393</v>
      </c>
      <c r="D1898" s="181" t="s">
        <v>5078</v>
      </c>
      <c r="E1898" s="100" t="s">
        <v>5075</v>
      </c>
      <c r="F1898" s="100" t="s">
        <v>5075</v>
      </c>
      <c r="G1898" s="101">
        <v>0</v>
      </c>
      <c r="H1898" s="101">
        <v>0</v>
      </c>
      <c r="I1898" s="100" t="s">
        <v>3</v>
      </c>
      <c r="J1898" s="100" t="s">
        <v>1598</v>
      </c>
      <c r="K1898" s="102" t="s">
        <v>4544</v>
      </c>
      <c r="L1898" s="99" t="s">
        <v>5076</v>
      </c>
      <c r="M1898" s="104" t="s">
        <v>5077</v>
      </c>
      <c r="N1898" s="104"/>
      <c r="O1898"/>
      <c r="P1898" t="str">
        <f t="shared" si="557"/>
        <v/>
      </c>
      <c r="Q1898" t="str">
        <f>IF(ISNA(VLOOKUP(AC1898,#REF!,1)),"//","")</f>
        <v/>
      </c>
      <c r="R1898"/>
      <c r="S1898" s="43">
        <f t="shared" si="558"/>
        <v>592</v>
      </c>
      <c r="T1898" s="94" t="s">
        <v>3007</v>
      </c>
      <c r="U1898" s="72" t="s">
        <v>2489</v>
      </c>
      <c r="V1898" s="72" t="s">
        <v>2489</v>
      </c>
      <c r="W1898" s="44" t="str">
        <f t="shared" si="559"/>
        <v/>
      </c>
      <c r="X1898" s="25" t="str">
        <f t="shared" si="560"/>
        <v/>
      </c>
      <c r="Y1898" s="1">
        <f t="shared" si="561"/>
        <v>1852</v>
      </c>
      <c r="Z1898" t="str">
        <f t="shared" si="562"/>
        <v>ITM_GGREEK</v>
      </c>
      <c r="AA1898" s="177" t="str">
        <f>IF(ISNA(VLOOKUP(AC1898,Sheet2!J:J,1,0)),"//","")</f>
        <v/>
      </c>
      <c r="AC1898" s="113" t="str">
        <f t="shared" ref="AC1898" si="566">IF(LEN(X1898)=0,"",SUBSTITUTE(SUBSTITUTE(SUBSTITUTE(SUBSTITUTE(SUBSTITUTE(SUBSTITUTE(SUBSTITUTE(SUBSTITUTE(SUBSTITUTE(SUBSTITUTE(SUBSTITUTE(SUBSTITUTE(SUBSTITUTE(SUBSTITUTE(SUBSTITUTE(SUBSTITUTE(SUBSTITUTE(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8" t="b">
        <f t="shared" ref="AD1898" si="567">X1898=AC1898</f>
        <v>1</v>
      </c>
    </row>
    <row r="1899" spans="1:30">
      <c r="A1899" s="58">
        <f t="shared" si="565"/>
        <v>1899</v>
      </c>
      <c r="B1899" s="55">
        <f t="shared" si="564"/>
        <v>1853</v>
      </c>
      <c r="C1899" s="99" t="s">
        <v>4407</v>
      </c>
      <c r="D1899" s="99">
        <v>2</v>
      </c>
      <c r="E1899" s="102" t="s">
        <v>2977</v>
      </c>
      <c r="F1899" s="102" t="s">
        <v>2977</v>
      </c>
      <c r="G1899" s="106">
        <v>0</v>
      </c>
      <c r="H1899" s="106">
        <v>0</v>
      </c>
      <c r="I1899" s="100" t="s">
        <v>3</v>
      </c>
      <c r="J1899" s="100" t="s">
        <v>1597</v>
      </c>
      <c r="K1899" s="102" t="s">
        <v>4709</v>
      </c>
      <c r="L1899" s="99" t="s">
        <v>1064</v>
      </c>
      <c r="M1899" s="104" t="s">
        <v>2428</v>
      </c>
      <c r="N1899" s="104"/>
      <c r="O1899"/>
      <c r="P1899" t="str">
        <f t="shared" si="557"/>
        <v/>
      </c>
      <c r="Q1899" t="str">
        <f>IF(ISNA(VLOOKUP(AC1899,#REF!,1)),"//","")</f>
        <v/>
      </c>
      <c r="R1899"/>
      <c r="S1899" s="43">
        <f t="shared" si="558"/>
        <v>593</v>
      </c>
      <c r="T1899" s="94" t="s">
        <v>3041</v>
      </c>
      <c r="U1899" s="72" t="s">
        <v>2489</v>
      </c>
      <c r="V1899" s="72" t="s">
        <v>3055</v>
      </c>
      <c r="W1899" s="44" t="str">
        <f t="shared" si="559"/>
        <v>"BIN"</v>
      </c>
      <c r="X1899" s="25" t="str">
        <f t="shared" si="560"/>
        <v>&gt;BIN</v>
      </c>
      <c r="Y1899" s="1">
        <f t="shared" si="561"/>
        <v>1853</v>
      </c>
      <c r="Z1899" t="str">
        <f t="shared" si="562"/>
        <v>ITM_2BIN</v>
      </c>
      <c r="AA1899" s="177" t="str">
        <f>IF(ISNA(VLOOKUP(AC1899,Sheet2!J:J,1,0)),"//","")</f>
        <v>//</v>
      </c>
      <c r="AC1899" s="113" t="str">
        <f t="shared" si="556"/>
        <v>BIN</v>
      </c>
      <c r="AD1899" t="b">
        <f t="shared" ref="AD1899:AD1961" si="568">X1899=AC1899</f>
        <v>0</v>
      </c>
    </row>
    <row r="1900" spans="1:30">
      <c r="A1900" s="58">
        <f t="shared" si="565"/>
        <v>1900</v>
      </c>
      <c r="B1900" s="55">
        <f t="shared" si="564"/>
        <v>1854</v>
      </c>
      <c r="C1900" s="99" t="s">
        <v>4407</v>
      </c>
      <c r="D1900" s="99">
        <v>8</v>
      </c>
      <c r="E1900" s="100" t="s">
        <v>2978</v>
      </c>
      <c r="F1900" s="100" t="s">
        <v>2978</v>
      </c>
      <c r="G1900" s="101">
        <v>0</v>
      </c>
      <c r="H1900" s="101">
        <v>0</v>
      </c>
      <c r="I1900" s="100" t="s">
        <v>3</v>
      </c>
      <c r="J1900" s="100" t="s">
        <v>1597</v>
      </c>
      <c r="K1900" s="102" t="s">
        <v>4709</v>
      </c>
      <c r="L1900" s="99" t="s">
        <v>1064</v>
      </c>
      <c r="M1900" s="104" t="s">
        <v>2429</v>
      </c>
      <c r="N1900" s="104"/>
      <c r="O1900"/>
      <c r="P1900" t="str">
        <f t="shared" si="557"/>
        <v/>
      </c>
      <c r="Q1900" t="str">
        <f>IF(ISNA(VLOOKUP(AC1900,#REF!,1)),"//","")</f>
        <v/>
      </c>
      <c r="R1900"/>
      <c r="S1900" s="43">
        <f t="shared" si="558"/>
        <v>594</v>
      </c>
      <c r="T1900" s="94" t="s">
        <v>3041</v>
      </c>
      <c r="U1900" s="72" t="s">
        <v>2489</v>
      </c>
      <c r="V1900" s="72" t="s">
        <v>3056</v>
      </c>
      <c r="W1900" s="44" t="str">
        <f t="shared" si="559"/>
        <v>"OCT"</v>
      </c>
      <c r="X1900" s="25" t="str">
        <f t="shared" si="560"/>
        <v>&gt;OCT</v>
      </c>
      <c r="Y1900" s="1">
        <f t="shared" si="561"/>
        <v>1854</v>
      </c>
      <c r="Z1900" t="str">
        <f t="shared" si="562"/>
        <v>ITM_2OCT</v>
      </c>
      <c r="AA1900" s="177" t="str">
        <f>IF(ISNA(VLOOKUP(AC1900,Sheet2!J:J,1,0)),"//","")</f>
        <v>//</v>
      </c>
      <c r="AC1900" s="113" t="str">
        <f t="shared" si="556"/>
        <v>OCT</v>
      </c>
      <c r="AD1900" t="b">
        <f t="shared" si="568"/>
        <v>0</v>
      </c>
    </row>
    <row r="1901" spans="1:30">
      <c r="A1901" s="58">
        <f t="shared" si="565"/>
        <v>1901</v>
      </c>
      <c r="B1901" s="55">
        <f t="shared" si="564"/>
        <v>1855</v>
      </c>
      <c r="C1901" s="99" t="s">
        <v>4407</v>
      </c>
      <c r="D1901" s="99">
        <v>10</v>
      </c>
      <c r="E1901" s="100" t="s">
        <v>1263</v>
      </c>
      <c r="F1901" s="100" t="s">
        <v>1263</v>
      </c>
      <c r="G1901" s="101">
        <v>0</v>
      </c>
      <c r="H1901" s="101">
        <v>0</v>
      </c>
      <c r="I1901" s="100" t="s">
        <v>3</v>
      </c>
      <c r="J1901" s="100" t="s">
        <v>1597</v>
      </c>
      <c r="K1901" s="102" t="s">
        <v>4709</v>
      </c>
      <c r="L1901" s="99" t="s">
        <v>1064</v>
      </c>
      <c r="M1901" s="104" t="s">
        <v>2430</v>
      </c>
      <c r="N1901" s="104"/>
      <c r="O1901"/>
      <c r="P1901" t="str">
        <f t="shared" si="557"/>
        <v/>
      </c>
      <c r="Q1901" t="str">
        <f>IF(ISNA(VLOOKUP(AC1901,#REF!,1)),"//","")</f>
        <v/>
      </c>
      <c r="R1901"/>
      <c r="S1901" s="43">
        <f t="shared" si="558"/>
        <v>595</v>
      </c>
      <c r="T1901" s="94" t="s">
        <v>3041</v>
      </c>
      <c r="U1901" s="72" t="s">
        <v>2489</v>
      </c>
      <c r="V1901" s="98" t="s">
        <v>3057</v>
      </c>
      <c r="W1901" s="44" t="str">
        <f t="shared" si="559"/>
        <v>"DEC"</v>
      </c>
      <c r="X1901" s="25" t="str">
        <f t="shared" si="560"/>
        <v>&gt;DEC</v>
      </c>
      <c r="Y1901" s="1">
        <f t="shared" si="561"/>
        <v>1855</v>
      </c>
      <c r="Z1901" t="str">
        <f t="shared" si="562"/>
        <v>ITM_2DEC</v>
      </c>
      <c r="AA1901" s="177" t="str">
        <f>IF(ISNA(VLOOKUP(AC1901,Sheet2!J:J,1,0)),"//","")</f>
        <v/>
      </c>
      <c r="AC1901" s="113" t="str">
        <f t="shared" si="556"/>
        <v>DEC</v>
      </c>
      <c r="AD1901" t="b">
        <f t="shared" si="568"/>
        <v>0</v>
      </c>
    </row>
    <row r="1902" spans="1:30">
      <c r="A1902" s="58">
        <f t="shared" si="565"/>
        <v>1902</v>
      </c>
      <c r="B1902" s="55">
        <f t="shared" si="564"/>
        <v>1856</v>
      </c>
      <c r="C1902" s="99" t="s">
        <v>4407</v>
      </c>
      <c r="D1902" s="99">
        <v>16</v>
      </c>
      <c r="E1902" s="100" t="s">
        <v>1571</v>
      </c>
      <c r="F1902" s="100" t="s">
        <v>1571</v>
      </c>
      <c r="G1902" s="101">
        <v>0</v>
      </c>
      <c r="H1902" s="101">
        <v>0</v>
      </c>
      <c r="I1902" s="100" t="s">
        <v>3</v>
      </c>
      <c r="J1902" s="100" t="s">
        <v>1597</v>
      </c>
      <c r="K1902" s="102" t="s">
        <v>4709</v>
      </c>
      <c r="L1902" s="99" t="s">
        <v>1064</v>
      </c>
      <c r="M1902" s="104" t="s">
        <v>2431</v>
      </c>
      <c r="N1902" s="104"/>
      <c r="O1902"/>
      <c r="P1902" t="str">
        <f t="shared" si="557"/>
        <v/>
      </c>
      <c r="Q1902" t="str">
        <f>IF(ISNA(VLOOKUP(AC1902,#REF!,1)),"//","")</f>
        <v/>
      </c>
      <c r="R1902"/>
      <c r="S1902" s="43">
        <f t="shared" si="558"/>
        <v>596</v>
      </c>
      <c r="T1902" s="94" t="s">
        <v>3041</v>
      </c>
      <c r="U1902" s="72" t="s">
        <v>2489</v>
      </c>
      <c r="V1902" s="98" t="s">
        <v>3058</v>
      </c>
      <c r="W1902" s="44" t="str">
        <f t="shared" si="559"/>
        <v>"HEX"</v>
      </c>
      <c r="X1902" s="25" t="str">
        <f t="shared" si="560"/>
        <v>&gt;HEX</v>
      </c>
      <c r="Y1902" s="1">
        <f t="shared" si="561"/>
        <v>1856</v>
      </c>
      <c r="Z1902" t="str">
        <f t="shared" si="562"/>
        <v>ITM_2HEX</v>
      </c>
      <c r="AA1902" s="177" t="str">
        <f>IF(ISNA(VLOOKUP(AC1902,Sheet2!J:J,1,0)),"//","")</f>
        <v>//</v>
      </c>
      <c r="AC1902" s="113" t="str">
        <f t="shared" si="556"/>
        <v>HEX</v>
      </c>
      <c r="AD1902" t="b">
        <f t="shared" si="568"/>
        <v>0</v>
      </c>
    </row>
    <row r="1903" spans="1:30">
      <c r="A1903" s="58">
        <f t="shared" si="565"/>
        <v>1903</v>
      </c>
      <c r="B1903" s="55">
        <f t="shared" si="564"/>
        <v>1857</v>
      </c>
      <c r="C1903" s="99" t="s">
        <v>4335</v>
      </c>
      <c r="D1903" s="99">
        <v>8</v>
      </c>
      <c r="E1903" s="100" t="s">
        <v>1580</v>
      </c>
      <c r="F1903" s="100" t="s">
        <v>1580</v>
      </c>
      <c r="G1903" s="101">
        <v>0</v>
      </c>
      <c r="H1903" s="101">
        <v>0</v>
      </c>
      <c r="I1903" s="100" t="s">
        <v>3</v>
      </c>
      <c r="J1903" s="100" t="s">
        <v>1598</v>
      </c>
      <c r="K1903" s="102" t="s">
        <v>4544</v>
      </c>
      <c r="L1903" s="99" t="s">
        <v>1064</v>
      </c>
      <c r="M1903" s="104" t="s">
        <v>2432</v>
      </c>
      <c r="N1903" s="104"/>
      <c r="O1903"/>
      <c r="P1903" t="str">
        <f t="shared" si="557"/>
        <v/>
      </c>
      <c r="Q1903" t="str">
        <f>IF(ISNA(VLOOKUP(AC1903,#REF!,1)),"//","")</f>
        <v/>
      </c>
      <c r="R1903"/>
      <c r="S1903" s="43">
        <f t="shared" si="558"/>
        <v>596</v>
      </c>
      <c r="T1903" s="94" t="s">
        <v>3041</v>
      </c>
      <c r="U1903" s="72" t="s">
        <v>2489</v>
      </c>
      <c r="V1903" s="98" t="s">
        <v>2489</v>
      </c>
      <c r="W1903" s="44" t="str">
        <f t="shared" si="559"/>
        <v/>
      </c>
      <c r="X1903" s="25" t="str">
        <f t="shared" si="560"/>
        <v/>
      </c>
      <c r="Y1903" s="1">
        <f t="shared" si="561"/>
        <v>1857</v>
      </c>
      <c r="Z1903" t="str">
        <f t="shared" si="562"/>
        <v>ITM_WS8</v>
      </c>
      <c r="AA1903" s="177" t="str">
        <f>IF(ISNA(VLOOKUP(AC1903,Sheet2!J:J,1,0)),"//","")</f>
        <v/>
      </c>
      <c r="AC1903" s="113" t="str">
        <f t="shared" si="556"/>
        <v/>
      </c>
      <c r="AD1903" t="b">
        <f t="shared" si="568"/>
        <v>1</v>
      </c>
    </row>
    <row r="1904" spans="1:30">
      <c r="A1904" s="58">
        <f t="shared" si="565"/>
        <v>1904</v>
      </c>
      <c r="B1904" s="55">
        <f t="shared" si="564"/>
        <v>1858</v>
      </c>
      <c r="C1904" s="99" t="s">
        <v>4335</v>
      </c>
      <c r="D1904" s="99">
        <v>16</v>
      </c>
      <c r="E1904" s="100" t="s">
        <v>1065</v>
      </c>
      <c r="F1904" s="100" t="s">
        <v>1065</v>
      </c>
      <c r="G1904" s="101">
        <v>0</v>
      </c>
      <c r="H1904" s="101">
        <v>0</v>
      </c>
      <c r="I1904" s="100" t="s">
        <v>3</v>
      </c>
      <c r="J1904" s="100" t="s">
        <v>1598</v>
      </c>
      <c r="K1904" s="102" t="s">
        <v>4544</v>
      </c>
      <c r="L1904" s="99" t="s">
        <v>1064</v>
      </c>
      <c r="M1904" s="104" t="s">
        <v>2433</v>
      </c>
      <c r="N1904" s="104"/>
      <c r="O1904"/>
      <c r="P1904" t="str">
        <f t="shared" si="557"/>
        <v/>
      </c>
      <c r="Q1904" t="str">
        <f>IF(ISNA(VLOOKUP(AC1904,#REF!,1)),"//","")</f>
        <v/>
      </c>
      <c r="R1904"/>
      <c r="S1904" s="43">
        <f t="shared" si="558"/>
        <v>596</v>
      </c>
      <c r="T1904" s="94" t="s">
        <v>3041</v>
      </c>
      <c r="U1904" s="72" t="s">
        <v>2489</v>
      </c>
      <c r="V1904" s="72" t="s">
        <v>2489</v>
      </c>
      <c r="W1904" s="44" t="str">
        <f t="shared" si="559"/>
        <v/>
      </c>
      <c r="X1904" s="25" t="str">
        <f t="shared" si="560"/>
        <v/>
      </c>
      <c r="Y1904" s="1">
        <f t="shared" si="561"/>
        <v>1858</v>
      </c>
      <c r="Z1904" t="str">
        <f t="shared" si="562"/>
        <v>ITM_WS16</v>
      </c>
      <c r="AA1904" s="177" t="str">
        <f>IF(ISNA(VLOOKUP(AC1904,Sheet2!J:J,1,0)),"//","")</f>
        <v/>
      </c>
      <c r="AC1904" s="113" t="str">
        <f t="shared" si="556"/>
        <v/>
      </c>
      <c r="AD1904" t="b">
        <f t="shared" si="568"/>
        <v>1</v>
      </c>
    </row>
    <row r="1905" spans="1:30">
      <c r="A1905" s="58">
        <f t="shared" si="565"/>
        <v>1905</v>
      </c>
      <c r="B1905" s="55">
        <f t="shared" si="564"/>
        <v>1859</v>
      </c>
      <c r="C1905" s="99" t="s">
        <v>4335</v>
      </c>
      <c r="D1905" s="99">
        <v>32</v>
      </c>
      <c r="E1905" s="100" t="s">
        <v>1066</v>
      </c>
      <c r="F1905" s="100" t="s">
        <v>1066</v>
      </c>
      <c r="G1905" s="101">
        <v>0</v>
      </c>
      <c r="H1905" s="101">
        <v>0</v>
      </c>
      <c r="I1905" s="100" t="s">
        <v>3</v>
      </c>
      <c r="J1905" s="100" t="s">
        <v>1598</v>
      </c>
      <c r="K1905" s="102" t="s">
        <v>4544</v>
      </c>
      <c r="L1905" s="99" t="s">
        <v>1064</v>
      </c>
      <c r="M1905" s="104" t="s">
        <v>2434</v>
      </c>
      <c r="N1905" s="104"/>
      <c r="O1905"/>
      <c r="P1905" t="str">
        <f t="shared" si="557"/>
        <v/>
      </c>
      <c r="Q1905" t="str">
        <f>IF(ISNA(VLOOKUP(AC1905,#REF!,1)),"//","")</f>
        <v/>
      </c>
      <c r="R1905"/>
      <c r="S1905" s="43">
        <f t="shared" si="558"/>
        <v>596</v>
      </c>
      <c r="T1905" s="94" t="s">
        <v>3041</v>
      </c>
      <c r="U1905" s="72" t="s">
        <v>2489</v>
      </c>
      <c r="V1905" s="72" t="s">
        <v>2489</v>
      </c>
      <c r="W1905" s="44" t="str">
        <f t="shared" si="559"/>
        <v/>
      </c>
      <c r="X1905" s="25" t="str">
        <f t="shared" si="560"/>
        <v/>
      </c>
      <c r="Y1905" s="1">
        <f t="shared" si="561"/>
        <v>1859</v>
      </c>
      <c r="Z1905" t="str">
        <f t="shared" si="562"/>
        <v>ITM_WS32</v>
      </c>
      <c r="AA1905" s="177" t="str">
        <f>IF(ISNA(VLOOKUP(AC1905,Sheet2!J:J,1,0)),"//","")</f>
        <v/>
      </c>
      <c r="AC1905" s="113" t="str">
        <f t="shared" si="556"/>
        <v/>
      </c>
      <c r="AD1905" t="b">
        <f t="shared" si="568"/>
        <v>1</v>
      </c>
    </row>
    <row r="1906" spans="1:30">
      <c r="A1906" s="58">
        <f t="shared" si="565"/>
        <v>1906</v>
      </c>
      <c r="B1906" s="55">
        <f t="shared" si="564"/>
        <v>1860</v>
      </c>
      <c r="C1906" s="99" t="s">
        <v>4335</v>
      </c>
      <c r="D1906" s="99">
        <v>64</v>
      </c>
      <c r="E1906" s="100" t="s">
        <v>1067</v>
      </c>
      <c r="F1906" s="100" t="s">
        <v>1067</v>
      </c>
      <c r="G1906" s="101">
        <v>0</v>
      </c>
      <c r="H1906" s="101">
        <v>0</v>
      </c>
      <c r="I1906" s="100" t="s">
        <v>3</v>
      </c>
      <c r="J1906" s="100" t="s">
        <v>1598</v>
      </c>
      <c r="K1906" s="102" t="s">
        <v>4544</v>
      </c>
      <c r="L1906" s="99" t="s">
        <v>1064</v>
      </c>
      <c r="M1906" s="104" t="s">
        <v>2435</v>
      </c>
      <c r="N1906" s="104"/>
      <c r="O1906"/>
      <c r="P1906" t="str">
        <f t="shared" si="557"/>
        <v/>
      </c>
      <c r="Q1906" t="str">
        <f>IF(ISNA(VLOOKUP(AC1906,#REF!,1)),"//","")</f>
        <v/>
      </c>
      <c r="R1906"/>
      <c r="S1906" s="43">
        <f t="shared" si="558"/>
        <v>596</v>
      </c>
      <c r="T1906" s="94" t="s">
        <v>3041</v>
      </c>
      <c r="U1906" s="72" t="s">
        <v>2489</v>
      </c>
      <c r="V1906" s="72" t="s">
        <v>2489</v>
      </c>
      <c r="W1906" s="44" t="str">
        <f t="shared" si="559"/>
        <v/>
      </c>
      <c r="X1906" s="25" t="str">
        <f t="shared" si="560"/>
        <v/>
      </c>
      <c r="Y1906" s="1">
        <f t="shared" si="561"/>
        <v>1860</v>
      </c>
      <c r="Z1906" t="str">
        <f t="shared" si="562"/>
        <v>ITM_WS64</v>
      </c>
      <c r="AA1906" s="177" t="str">
        <f>IF(ISNA(VLOOKUP(AC1906,Sheet2!J:J,1,0)),"//","")</f>
        <v/>
      </c>
      <c r="AC1906" s="113" t="str">
        <f t="shared" ref="AC1906:AC1969" si="569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68"/>
        <v>1</v>
      </c>
    </row>
    <row r="1907" spans="1:30">
      <c r="A1907" s="58">
        <f t="shared" si="565"/>
        <v>1907</v>
      </c>
      <c r="B1907" s="55">
        <f t="shared" si="564"/>
        <v>1861</v>
      </c>
      <c r="C1907" s="99" t="s">
        <v>4408</v>
      </c>
      <c r="D1907" s="99" t="s">
        <v>7</v>
      </c>
      <c r="E1907" s="100" t="s">
        <v>2655</v>
      </c>
      <c r="F1907" s="100" t="s">
        <v>2655</v>
      </c>
      <c r="G1907" s="101">
        <v>0</v>
      </c>
      <c r="H1907" s="101">
        <v>0</v>
      </c>
      <c r="I1907" s="100" t="s">
        <v>1</v>
      </c>
      <c r="J1907" s="100" t="s">
        <v>1597</v>
      </c>
      <c r="K1907" s="102" t="s">
        <v>4709</v>
      </c>
      <c r="L1907" s="99" t="s">
        <v>3673</v>
      </c>
      <c r="M1907" s="104" t="s">
        <v>2654</v>
      </c>
      <c r="N1907" s="104"/>
      <c r="O1907"/>
      <c r="P1907" t="str">
        <f t="shared" si="557"/>
        <v/>
      </c>
      <c r="Q1907" t="str">
        <f>IF(ISNA(VLOOKUP(AC1907,#REF!,1)),"//","")</f>
        <v/>
      </c>
      <c r="R1907"/>
      <c r="S1907" s="43">
        <f t="shared" si="558"/>
        <v>597</v>
      </c>
      <c r="T1907" s="94" t="s">
        <v>3041</v>
      </c>
      <c r="U1907" s="72" t="s">
        <v>2919</v>
      </c>
      <c r="V1907" s="72" t="s">
        <v>2489</v>
      </c>
      <c r="W1907" s="44" t="str">
        <f t="shared" si="559"/>
        <v>STD_RIGHT_ARROW "I"</v>
      </c>
      <c r="X1907" s="25" t="str">
        <f t="shared" si="560"/>
        <v>&gt;I</v>
      </c>
      <c r="Y1907" s="1">
        <f t="shared" si="561"/>
        <v>1861</v>
      </c>
      <c r="Z1907" t="str">
        <f t="shared" si="562"/>
        <v>ITM_RI</v>
      </c>
      <c r="AA1907" s="177" t="str">
        <f>IF(ISNA(VLOOKUP(AC1907,Sheet2!J:J,1,0)),"//","")</f>
        <v>//</v>
      </c>
      <c r="AC1907" s="113" t="str">
        <f t="shared" si="569"/>
        <v>&gt;I</v>
      </c>
      <c r="AD1907" t="b">
        <f t="shared" si="568"/>
        <v>1</v>
      </c>
    </row>
    <row r="1908" spans="1:30">
      <c r="A1908" s="58">
        <f t="shared" si="565"/>
        <v>1908</v>
      </c>
      <c r="B1908" s="55">
        <f t="shared" si="564"/>
        <v>1862</v>
      </c>
      <c r="C1908" s="99" t="s">
        <v>4409</v>
      </c>
      <c r="D1908" s="99" t="s">
        <v>7</v>
      </c>
      <c r="E1908" s="100" t="s">
        <v>3020</v>
      </c>
      <c r="F1908" s="100" t="s">
        <v>3020</v>
      </c>
      <c r="G1908" s="101">
        <v>0</v>
      </c>
      <c r="H1908" s="101">
        <v>0</v>
      </c>
      <c r="I1908" s="100" t="s">
        <v>1</v>
      </c>
      <c r="J1908" s="180" t="s">
        <v>1597</v>
      </c>
      <c r="K1908" s="102" t="s">
        <v>4709</v>
      </c>
      <c r="L1908" s="99"/>
      <c r="M1908" s="104" t="s">
        <v>3019</v>
      </c>
      <c r="N1908" s="104"/>
      <c r="O1908"/>
      <c r="P1908" t="str">
        <f t="shared" si="557"/>
        <v/>
      </c>
      <c r="Q1908" t="str">
        <f>IF(ISNA(VLOOKUP(AC1908,#REF!,1)),"//","")</f>
        <v/>
      </c>
      <c r="R1908"/>
      <c r="S1908" s="43">
        <f t="shared" si="558"/>
        <v>597</v>
      </c>
      <c r="T1908" s="94" t="s">
        <v>3041</v>
      </c>
      <c r="U1908" s="72" t="s">
        <v>2489</v>
      </c>
      <c r="V1908" s="72" t="s">
        <v>2489</v>
      </c>
      <c r="W1908" s="44" t="str">
        <f t="shared" si="559"/>
        <v/>
      </c>
      <c r="X1908" s="25" t="str">
        <f t="shared" si="560"/>
        <v/>
      </c>
      <c r="Y1908" s="1">
        <f t="shared" si="561"/>
        <v>1862</v>
      </c>
      <c r="Z1908" t="str">
        <f t="shared" si="562"/>
        <v>ITM_HASH_JM</v>
      </c>
      <c r="AA1908" s="177" t="str">
        <f>IF(ISNA(VLOOKUP(AC1908,Sheet2!J:J,1,0)),"//","")</f>
        <v/>
      </c>
      <c r="AC1908" s="113" t="str">
        <f t="shared" si="569"/>
        <v/>
      </c>
      <c r="AD1908" t="b">
        <f t="shared" si="568"/>
        <v>1</v>
      </c>
    </row>
    <row r="1909" spans="1:30">
      <c r="A1909" s="57">
        <f t="shared" si="565"/>
        <v>1909</v>
      </c>
      <c r="B1909" s="56">
        <f t="shared" si="564"/>
        <v>1863</v>
      </c>
      <c r="C1909" s="60" t="s">
        <v>5047</v>
      </c>
      <c r="D1909" s="60" t="s">
        <v>7</v>
      </c>
      <c r="E1909" s="89" t="s">
        <v>5055</v>
      </c>
      <c r="F1909" s="89" t="s">
        <v>5055</v>
      </c>
      <c r="G1909" s="151">
        <v>0</v>
      </c>
      <c r="H1909" s="151">
        <v>0</v>
      </c>
      <c r="I1909" s="66" t="s">
        <v>3</v>
      </c>
      <c r="J1909" s="66" t="s">
        <v>1597</v>
      </c>
      <c r="K1909" s="67" t="s">
        <v>4709</v>
      </c>
      <c r="L1909" s="68"/>
      <c r="M1909" s="64" t="s">
        <v>5048</v>
      </c>
      <c r="N1909" s="13"/>
      <c r="O1909"/>
      <c r="P1909" t="str">
        <f t="shared" si="557"/>
        <v/>
      </c>
      <c r="Q1909" t="str">
        <f>IF(ISNA(VLOOKUP(AC1909,#REF!,1)),"//","")</f>
        <v/>
      </c>
      <c r="R1909"/>
      <c r="S1909" s="43">
        <f t="shared" si="558"/>
        <v>598</v>
      </c>
      <c r="T1909" s="94" t="s">
        <v>2489</v>
      </c>
      <c r="U1909" s="72" t="s">
        <v>2489</v>
      </c>
      <c r="V1909" s="72" t="s">
        <v>2489</v>
      </c>
      <c r="W1909" s="44" t="str">
        <f t="shared" si="559"/>
        <v>"HOUR"</v>
      </c>
      <c r="X1909" s="25" t="str">
        <f t="shared" si="560"/>
        <v>HOUR</v>
      </c>
      <c r="Y1909" s="1">
        <f t="shared" si="561"/>
        <v>1863</v>
      </c>
      <c r="Z1909" t="str">
        <f t="shared" si="562"/>
        <v>ITM_HR_DEG</v>
      </c>
      <c r="AA1909" s="177" t="str">
        <f>IF(ISNA(VLOOKUP(AC1909,Sheet2!J:J,1,0)),"//","")</f>
        <v>//</v>
      </c>
      <c r="AC1909" s="113" t="str">
        <f t="shared" si="569"/>
        <v>HOUR</v>
      </c>
      <c r="AD1909" t="b">
        <f t="shared" si="568"/>
        <v>1</v>
      </c>
    </row>
    <row r="1910" spans="1:30">
      <c r="A1910" s="57">
        <f t="shared" ref="A1910:A1913" si="570">IF(B1910=INT(B1910),ROW(),"")</f>
        <v>1910</v>
      </c>
      <c r="B1910" s="56">
        <f t="shared" ref="B1910:B1913" si="571">IF(AND(MID(C1910,2,1)&lt;&gt;"/",MID(C1910,1,1)="/"),INT(B1909)+1,B1909+0.01)</f>
        <v>1864</v>
      </c>
      <c r="C1910" s="60" t="s">
        <v>5043</v>
      </c>
      <c r="D1910" s="60" t="s">
        <v>7</v>
      </c>
      <c r="E1910" s="89" t="s">
        <v>5041</v>
      </c>
      <c r="F1910" s="89" t="s">
        <v>5041</v>
      </c>
      <c r="G1910" s="151">
        <v>0</v>
      </c>
      <c r="H1910" s="151">
        <v>0</v>
      </c>
      <c r="I1910" s="66" t="s">
        <v>3</v>
      </c>
      <c r="J1910" s="66" t="s">
        <v>1597</v>
      </c>
      <c r="K1910" s="67" t="s">
        <v>4709</v>
      </c>
      <c r="L1910" s="68"/>
      <c r="M1910" s="64" t="s">
        <v>5045</v>
      </c>
      <c r="N1910" s="13"/>
      <c r="O1910"/>
      <c r="P1910" t="str">
        <f t="shared" ref="P1910:P1913" si="572">IF(E1910=F1910,"","NOT EQUAL")</f>
        <v/>
      </c>
      <c r="Q1910" t="str">
        <f>IF(ISNA(VLOOKUP(AC1910,#REF!,1)),"//","")</f>
        <v/>
      </c>
      <c r="R1910"/>
      <c r="S1910" s="43">
        <f t="shared" ref="S1910:S1913" si="573">IF(X1910&lt;&gt;"",S1909+1,S1909)</f>
        <v>599</v>
      </c>
      <c r="T1910" s="94" t="s">
        <v>2489</v>
      </c>
      <c r="U1910" s="72" t="s">
        <v>2489</v>
      </c>
      <c r="V1910" s="72" t="s">
        <v>2489</v>
      </c>
      <c r="W1910" s="44" t="str">
        <f t="shared" ref="W1910:W1913" si="574">IF( OR(U1910="CNST", I1910="CAT_REGS"),(E1910),
IF(U1910="YES",UPPER(E1910),
IF(   AND(U1910&lt;&gt;"NO",I1910="CAT_FNCT",D1910&lt;&gt;"multiply", D1910&lt;&gt;"divide"),IF(J1910="SLS_ENABLED",   UPPER(E1910),""),"")))</f>
        <v>"MIN"</v>
      </c>
      <c r="X1910" s="25" t="str">
        <f t="shared" ref="X1910:X1913" si="575">IF(LEN(V1910)&gt;0,V1910,SUBSTITUTE(SUBSTITUTE(SUBSTITUTE(SUBSTITUTE(SUBSTITUTE(SUBSTITUTE(SUBSTITUTE(SUBSTITUTE(SUBSTITUTE(SUBSTITUTE(SUBSTITUTE(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0" s="1">
        <f t="shared" ref="Y1910:Y1913" si="576">B1910</f>
        <v>1864</v>
      </c>
      <c r="Z1910" t="str">
        <f t="shared" ref="Z1910:Z1913" si="577">M1910</f>
        <v>ITM_MINUTE</v>
      </c>
      <c r="AA1910" s="177" t="str">
        <f>IF(ISNA(VLOOKUP(AC1910,Sheet2!J:J,1,0)),"//","")</f>
        <v>//</v>
      </c>
      <c r="AC1910" s="113" t="str">
        <f t="shared" ref="AC1910:AC1915" si="578">IF(LEN(X1910)=0,"",SUBSTITUTE(SUBSTITUTE(SUBSTITUTE(SUBSTITUTE(SUBSTITUTE(SUBSTITUTE(SUBSTITUTE(SUBSTITUTE(SUBSTITUTE(SUBSTITUTE(SUBSTITUTE(SUBSTITUTE(SUBSTITUTE(SUBSTITUTE(SUBSTITUTE(SUBSTITUTE(SUBSTITUTE(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0" t="b">
        <f t="shared" ref="AD1910:AD1913" si="579">X1910=AC1910</f>
        <v>1</v>
      </c>
    </row>
    <row r="1911" spans="1:30">
      <c r="A1911" s="57">
        <f t="shared" si="570"/>
        <v>1911</v>
      </c>
      <c r="B1911" s="56">
        <f t="shared" si="571"/>
        <v>1865</v>
      </c>
      <c r="C1911" s="60" t="s">
        <v>5044</v>
      </c>
      <c r="D1911" s="60" t="s">
        <v>7</v>
      </c>
      <c r="E1911" s="89" t="s">
        <v>5042</v>
      </c>
      <c r="F1911" s="89" t="s">
        <v>5042</v>
      </c>
      <c r="G1911" s="151">
        <v>0</v>
      </c>
      <c r="H1911" s="151">
        <v>0</v>
      </c>
      <c r="I1911" s="66" t="s">
        <v>3</v>
      </c>
      <c r="J1911" s="66" t="s">
        <v>1597</v>
      </c>
      <c r="K1911" s="67" t="s">
        <v>4709</v>
      </c>
      <c r="L1911" s="68"/>
      <c r="M1911" s="64" t="s">
        <v>5046</v>
      </c>
      <c r="N1911" s="13"/>
      <c r="O1911"/>
      <c r="P1911" t="str">
        <f t="shared" si="572"/>
        <v/>
      </c>
      <c r="Q1911" t="str">
        <f>IF(ISNA(VLOOKUP(AC1911,#REF!,1)),"//","")</f>
        <v/>
      </c>
      <c r="R1911"/>
      <c r="S1911" s="43">
        <f t="shared" si="573"/>
        <v>600</v>
      </c>
      <c r="T1911" s="94" t="s">
        <v>2489</v>
      </c>
      <c r="U1911" s="72" t="s">
        <v>2489</v>
      </c>
      <c r="V1911" s="72" t="s">
        <v>2489</v>
      </c>
      <c r="W1911" s="44" t="str">
        <f t="shared" si="574"/>
        <v>"SEC"</v>
      </c>
      <c r="X1911" s="25" t="str">
        <f t="shared" si="575"/>
        <v>SEC</v>
      </c>
      <c r="Y1911" s="1">
        <f t="shared" si="576"/>
        <v>1865</v>
      </c>
      <c r="Z1911" t="str">
        <f t="shared" si="577"/>
        <v>ITM_SECOND</v>
      </c>
      <c r="AA1911" s="177" t="str">
        <f>IF(ISNA(VLOOKUP(AC1911,Sheet2!J:J,1,0)),"//","")</f>
        <v>//</v>
      </c>
      <c r="AC1911" s="113" t="str">
        <f t="shared" si="578"/>
        <v>SEC</v>
      </c>
      <c r="AD1911" t="b">
        <f t="shared" si="579"/>
        <v>1</v>
      </c>
    </row>
    <row r="1912" spans="1:30">
      <c r="A1912" s="57">
        <f t="shared" si="570"/>
        <v>1912</v>
      </c>
      <c r="B1912" s="56">
        <f t="shared" si="571"/>
        <v>1866</v>
      </c>
      <c r="C1912" s="60" t="s">
        <v>5049</v>
      </c>
      <c r="D1912" s="60" t="s">
        <v>7</v>
      </c>
      <c r="E1912" s="66" t="s">
        <v>5051</v>
      </c>
      <c r="F1912" s="66" t="s">
        <v>5051</v>
      </c>
      <c r="G1912" s="75">
        <v>0</v>
      </c>
      <c r="H1912" s="75">
        <v>0</v>
      </c>
      <c r="I1912" s="66" t="s">
        <v>3</v>
      </c>
      <c r="J1912" s="66" t="s">
        <v>1597</v>
      </c>
      <c r="K1912" s="67" t="s">
        <v>4709</v>
      </c>
      <c r="L1912" s="68"/>
      <c r="M1912" s="64" t="s">
        <v>5052</v>
      </c>
      <c r="N1912" s="13"/>
      <c r="O1912"/>
      <c r="P1912" t="str">
        <f t="shared" si="572"/>
        <v/>
      </c>
      <c r="Q1912" t="str">
        <f>IF(ISNA(VLOOKUP(AC1912,#REF!,1)),"//","")</f>
        <v/>
      </c>
      <c r="R1912"/>
      <c r="S1912" s="43">
        <f t="shared" si="573"/>
        <v>601</v>
      </c>
      <c r="T1912" s="94" t="s">
        <v>2489</v>
      </c>
      <c r="U1912" s="72" t="s">
        <v>2489</v>
      </c>
      <c r="V1912" s="72" t="s">
        <v>2489</v>
      </c>
      <c r="W1912" s="44" t="str">
        <f t="shared" si="574"/>
        <v>STD_RIGHT_ARROW "TIME"</v>
      </c>
      <c r="X1912" s="25" t="str">
        <f t="shared" si="575"/>
        <v>&gt;TIME</v>
      </c>
      <c r="Y1912" s="1">
        <f t="shared" si="576"/>
        <v>1866</v>
      </c>
      <c r="Z1912" t="str">
        <f t="shared" si="577"/>
        <v>ITM_toTIME</v>
      </c>
      <c r="AA1912" s="177" t="str">
        <f>IF(ISNA(VLOOKUP(AC1912,Sheet2!J:J,1,0)),"//","")</f>
        <v>//</v>
      </c>
      <c r="AC1912" s="113" t="str">
        <f t="shared" si="578"/>
        <v>&gt;TIME</v>
      </c>
      <c r="AD1912" t="b">
        <f t="shared" si="579"/>
        <v>1</v>
      </c>
    </row>
    <row r="1913" spans="1:30">
      <c r="A1913" s="57">
        <f t="shared" si="570"/>
        <v>1913</v>
      </c>
      <c r="B1913" s="56">
        <f t="shared" si="571"/>
        <v>1867</v>
      </c>
      <c r="C1913" s="60" t="s">
        <v>5050</v>
      </c>
      <c r="D1913" s="60" t="s">
        <v>7</v>
      </c>
      <c r="E1913" s="168" t="s">
        <v>5053</v>
      </c>
      <c r="F1913" s="168" t="s">
        <v>5053</v>
      </c>
      <c r="G1913" s="151">
        <v>0</v>
      </c>
      <c r="H1913" s="151">
        <v>0</v>
      </c>
      <c r="I1913" s="66" t="s">
        <v>3</v>
      </c>
      <c r="J1913" s="66" t="s">
        <v>1597</v>
      </c>
      <c r="K1913" s="67" t="s">
        <v>4709</v>
      </c>
      <c r="L1913" s="68"/>
      <c r="M1913" s="64" t="s">
        <v>5054</v>
      </c>
      <c r="N1913" s="13"/>
      <c r="O1913"/>
      <c r="P1913" t="str">
        <f t="shared" si="572"/>
        <v/>
      </c>
      <c r="Q1913" t="str">
        <f>IF(ISNA(VLOOKUP(AC1913,#REF!,1)),"//","")</f>
        <v/>
      </c>
      <c r="R1913"/>
      <c r="S1913" s="43">
        <f t="shared" si="573"/>
        <v>602</v>
      </c>
      <c r="T1913" s="94" t="s">
        <v>2489</v>
      </c>
      <c r="U1913" s="72" t="s">
        <v>2489</v>
      </c>
      <c r="V1913" s="72" t="s">
        <v>2489</v>
      </c>
      <c r="W1913" s="44" t="str">
        <f t="shared" si="574"/>
        <v>"TIME" STD_RIGHT_ARROW</v>
      </c>
      <c r="X1913" s="25" t="str">
        <f t="shared" si="575"/>
        <v>TIME&gt;</v>
      </c>
      <c r="Y1913" s="1">
        <f t="shared" si="576"/>
        <v>1867</v>
      </c>
      <c r="Z1913" t="str">
        <f t="shared" si="577"/>
        <v>ITM_TIMEto</v>
      </c>
      <c r="AA1913" s="177" t="str">
        <f>IF(ISNA(VLOOKUP(AC1913,Sheet2!J:J,1,0)),"//","")</f>
        <v>//</v>
      </c>
      <c r="AC1913" s="113" t="str">
        <f t="shared" si="578"/>
        <v>TIME&gt;</v>
      </c>
      <c r="AD1913" t="b">
        <f t="shared" si="579"/>
        <v>1</v>
      </c>
    </row>
    <row r="1914" spans="1:30" s="17" customFormat="1">
      <c r="A1914" s="113">
        <f t="shared" si="565"/>
        <v>1914</v>
      </c>
      <c r="B1914" s="114">
        <f t="shared" si="564"/>
        <v>1868</v>
      </c>
      <c r="C1914" s="115" t="s">
        <v>4455</v>
      </c>
      <c r="D1914" s="115" t="s">
        <v>7</v>
      </c>
      <c r="E1914" s="149" t="str">
        <f t="shared" ref="E1914:E1915" si="580">CHAR(34)&amp;IF(B1914&lt;10,"000",IF(B1914&lt;100,"00",IF(B1914&lt;1000,"0","")))&amp;$B1914&amp;CHAR(34)</f>
        <v>"1868"</v>
      </c>
      <c r="F1914" s="116" t="str">
        <f t="shared" ref="F1914:F1915" si="581">E1914</f>
        <v>"1868"</v>
      </c>
      <c r="G1914" s="124">
        <v>0</v>
      </c>
      <c r="H1914" s="124">
        <v>0</v>
      </c>
      <c r="I1914" s="117" t="s">
        <v>28</v>
      </c>
      <c r="J1914" s="117" t="s">
        <v>1598</v>
      </c>
      <c r="K1914" s="118" t="s">
        <v>4544</v>
      </c>
      <c r="M1914" s="150" t="str">
        <f t="shared" ref="M1914:M1915" si="582">"ITM_"&amp;IF(B1914&lt;10,"000",IF(B1914&lt;100,"00",IF(B1914&lt;1000,"0","")))&amp;$B1914</f>
        <v>ITM_1868</v>
      </c>
      <c r="N1914" s="16"/>
      <c r="P1914" s="17" t="str">
        <f t="shared" si="557"/>
        <v/>
      </c>
      <c r="Q1914" s="17" t="str">
        <f>IF(ISNA(VLOOKUP(AC1914,#REF!,1)),"//","")</f>
        <v/>
      </c>
      <c r="S1914" s="119">
        <f t="shared" si="558"/>
        <v>602</v>
      </c>
      <c r="T1914" s="113" t="s">
        <v>2489</v>
      </c>
      <c r="U1914" s="120" t="s">
        <v>2489</v>
      </c>
      <c r="V1914" s="120" t="s">
        <v>2489</v>
      </c>
      <c r="W1914" s="121" t="str">
        <f t="shared" si="559"/>
        <v/>
      </c>
      <c r="X1914" s="122" t="str">
        <f t="shared" si="560"/>
        <v/>
      </c>
      <c r="Y1914" s="123">
        <f t="shared" si="561"/>
        <v>1868</v>
      </c>
      <c r="Z1914" s="17" t="str">
        <f t="shared" si="562"/>
        <v>ITM_1868</v>
      </c>
      <c r="AA1914" s="177" t="str">
        <f>IF(ISNA(VLOOKUP(AC1914,Sheet2!J:J,1,0)),"//","")</f>
        <v/>
      </c>
      <c r="AC1914" s="113" t="str">
        <f t="shared" si="578"/>
        <v/>
      </c>
      <c r="AD1914" t="b">
        <f t="shared" si="568"/>
        <v>1</v>
      </c>
    </row>
    <row r="1915" spans="1:30" s="17" customFormat="1">
      <c r="A1915" s="113">
        <f t="shared" si="565"/>
        <v>1915</v>
      </c>
      <c r="B1915" s="114">
        <f t="shared" si="564"/>
        <v>1869</v>
      </c>
      <c r="C1915" s="115" t="s">
        <v>4455</v>
      </c>
      <c r="D1915" s="115" t="s">
        <v>7</v>
      </c>
      <c r="E1915" s="149" t="str">
        <f t="shared" si="580"/>
        <v>"1869"</v>
      </c>
      <c r="F1915" s="116" t="str">
        <f t="shared" si="581"/>
        <v>"1869"</v>
      </c>
      <c r="G1915" s="124">
        <v>0</v>
      </c>
      <c r="H1915" s="124">
        <v>0</v>
      </c>
      <c r="I1915" s="117" t="s">
        <v>28</v>
      </c>
      <c r="J1915" s="117" t="s">
        <v>1598</v>
      </c>
      <c r="K1915" s="118" t="s">
        <v>4544</v>
      </c>
      <c r="M1915" s="150" t="str">
        <f t="shared" si="582"/>
        <v>ITM_1869</v>
      </c>
      <c r="N1915" s="16"/>
      <c r="P1915" s="17" t="str">
        <f t="shared" si="557"/>
        <v/>
      </c>
      <c r="Q1915" s="17" t="str">
        <f>IF(ISNA(VLOOKUP(AC1915,#REF!,1)),"//","")</f>
        <v/>
      </c>
      <c r="S1915" s="119">
        <f t="shared" si="558"/>
        <v>602</v>
      </c>
      <c r="T1915" s="113" t="s">
        <v>2489</v>
      </c>
      <c r="U1915" s="120" t="s">
        <v>2489</v>
      </c>
      <c r="V1915" s="120" t="s">
        <v>2489</v>
      </c>
      <c r="W1915" s="121" t="str">
        <f t="shared" si="559"/>
        <v/>
      </c>
      <c r="X1915" s="122" t="str">
        <f t="shared" si="560"/>
        <v/>
      </c>
      <c r="Y1915" s="123">
        <f t="shared" si="561"/>
        <v>1869</v>
      </c>
      <c r="Z1915" s="17" t="str">
        <f t="shared" si="562"/>
        <v>ITM_1869</v>
      </c>
      <c r="AA1915" s="177" t="str">
        <f>IF(ISNA(VLOOKUP(AC1915,Sheet2!J:J,1,0)),"//","")</f>
        <v/>
      </c>
      <c r="AC1915" s="113" t="str">
        <f t="shared" si="578"/>
        <v/>
      </c>
      <c r="AD1915" t="b">
        <f t="shared" si="568"/>
        <v>1</v>
      </c>
    </row>
    <row r="1916" spans="1:30">
      <c r="A1916" s="58">
        <f t="shared" si="565"/>
        <v>1916</v>
      </c>
      <c r="B1916" s="55">
        <f t="shared" si="564"/>
        <v>1870</v>
      </c>
      <c r="C1916" s="99" t="s">
        <v>4410</v>
      </c>
      <c r="D1916" s="99" t="s">
        <v>7</v>
      </c>
      <c r="E1916" s="100" t="s">
        <v>3263</v>
      </c>
      <c r="F1916" s="100" t="s">
        <v>3263</v>
      </c>
      <c r="G1916" s="101">
        <v>0</v>
      </c>
      <c r="H1916" s="101">
        <v>0</v>
      </c>
      <c r="I1916" s="100" t="s">
        <v>1</v>
      </c>
      <c r="J1916" s="100" t="s">
        <v>1599</v>
      </c>
      <c r="K1916" s="102" t="s">
        <v>4544</v>
      </c>
      <c r="L1916" s="99" t="s">
        <v>3243</v>
      </c>
      <c r="M1916" s="104" t="s">
        <v>3264</v>
      </c>
      <c r="N1916" s="104"/>
      <c r="O1916"/>
      <c r="P1916" t="str">
        <f t="shared" si="557"/>
        <v/>
      </c>
      <c r="Q1916" t="str">
        <f>IF(ISNA(VLOOKUP(AC1916,#REF!,1)),"//","")</f>
        <v/>
      </c>
      <c r="R1916"/>
      <c r="S1916" s="43">
        <f t="shared" si="558"/>
        <v>602</v>
      </c>
      <c r="T1916" s="94" t="s">
        <v>3007</v>
      </c>
      <c r="U1916" s="72" t="s">
        <v>2489</v>
      </c>
      <c r="V1916" s="72" t="s">
        <v>2489</v>
      </c>
      <c r="W1916" s="44" t="str">
        <f t="shared" si="559"/>
        <v/>
      </c>
      <c r="X1916" s="25" t="str">
        <f t="shared" si="560"/>
        <v/>
      </c>
      <c r="Y1916" s="1">
        <f t="shared" si="561"/>
        <v>1870</v>
      </c>
      <c r="Z1916" t="str">
        <f t="shared" si="562"/>
        <v>ITM_CLA</v>
      </c>
      <c r="AA1916" s="177" t="str">
        <f>IF(ISNA(VLOOKUP(AC1916,Sheet2!J:J,1,0)),"//","")</f>
        <v/>
      </c>
      <c r="AC1916" s="113" t="str">
        <f t="shared" si="569"/>
        <v/>
      </c>
      <c r="AD1916" t="b">
        <f t="shared" si="568"/>
        <v>1</v>
      </c>
    </row>
    <row r="1917" spans="1:30">
      <c r="A1917" s="58">
        <f t="shared" si="565"/>
        <v>1917</v>
      </c>
      <c r="B1917" s="55">
        <f t="shared" si="564"/>
        <v>1871</v>
      </c>
      <c r="C1917" s="99" t="s">
        <v>4411</v>
      </c>
      <c r="D1917" s="99" t="s">
        <v>7</v>
      </c>
      <c r="E1917" s="100" t="s">
        <v>3265</v>
      </c>
      <c r="F1917" s="100" t="s">
        <v>3265</v>
      </c>
      <c r="G1917" s="101">
        <v>0</v>
      </c>
      <c r="H1917" s="101">
        <v>0</v>
      </c>
      <c r="I1917" s="100" t="s">
        <v>1</v>
      </c>
      <c r="J1917" s="100" t="s">
        <v>1599</v>
      </c>
      <c r="K1917" s="102" t="s">
        <v>4544</v>
      </c>
      <c r="L1917" s="99" t="s">
        <v>3243</v>
      </c>
      <c r="M1917" s="104" t="s">
        <v>3266</v>
      </c>
      <c r="N1917" s="104"/>
      <c r="O1917"/>
      <c r="P1917" t="str">
        <f t="shared" si="557"/>
        <v/>
      </c>
      <c r="Q1917" t="str">
        <f>IF(ISNA(VLOOKUP(AC1917,#REF!,1)),"//","")</f>
        <v/>
      </c>
      <c r="R1917"/>
      <c r="S1917" s="43">
        <f t="shared" si="558"/>
        <v>602</v>
      </c>
      <c r="T1917" s="94" t="s">
        <v>3007</v>
      </c>
      <c r="U1917" s="72" t="s">
        <v>2489</v>
      </c>
      <c r="V1917" s="72" t="s">
        <v>2489</v>
      </c>
      <c r="W1917" s="44" t="str">
        <f t="shared" si="559"/>
        <v/>
      </c>
      <c r="X1917" s="25" t="str">
        <f t="shared" si="560"/>
        <v/>
      </c>
      <c r="Y1917" s="1">
        <f t="shared" si="561"/>
        <v>1871</v>
      </c>
      <c r="Z1917" t="str">
        <f t="shared" si="562"/>
        <v>ITM_CLN</v>
      </c>
      <c r="AA1917" s="177" t="str">
        <f>IF(ISNA(VLOOKUP(AC1917,Sheet2!J:J,1,0)),"//","")</f>
        <v/>
      </c>
      <c r="AC1917" s="113" t="str">
        <f t="shared" si="569"/>
        <v/>
      </c>
      <c r="AD1917" t="b">
        <f t="shared" si="568"/>
        <v>1</v>
      </c>
    </row>
    <row r="1918" spans="1:30">
      <c r="A1918" s="58">
        <f t="shared" si="565"/>
        <v>1918</v>
      </c>
      <c r="B1918" s="55">
        <f t="shared" si="564"/>
        <v>1872</v>
      </c>
      <c r="C1918" s="99" t="s">
        <v>4393</v>
      </c>
      <c r="D1918" s="99" t="s">
        <v>5008</v>
      </c>
      <c r="E1918" s="100" t="s">
        <v>73</v>
      </c>
      <c r="F1918" s="100" t="s">
        <v>73</v>
      </c>
      <c r="G1918" s="101">
        <v>0</v>
      </c>
      <c r="H1918" s="101">
        <v>0</v>
      </c>
      <c r="I1918" s="100" t="s">
        <v>1</v>
      </c>
      <c r="J1918" s="100" t="s">
        <v>1598</v>
      </c>
      <c r="K1918" s="102" t="s">
        <v>4544</v>
      </c>
      <c r="L1918" s="99" t="s">
        <v>5010</v>
      </c>
      <c r="M1918" s="104" t="s">
        <v>5011</v>
      </c>
      <c r="N1918" s="104"/>
      <c r="O1918"/>
      <c r="P1918" t="str">
        <f t="shared" si="557"/>
        <v/>
      </c>
      <c r="Q1918" t="str">
        <f>IF(ISNA(VLOOKUP(AC1918,#REF!,1)),"//","")</f>
        <v/>
      </c>
      <c r="R1918"/>
      <c r="S1918" s="43">
        <f t="shared" si="558"/>
        <v>602</v>
      </c>
      <c r="T1918" s="94" t="s">
        <v>3007</v>
      </c>
      <c r="U1918" s="72" t="s">
        <v>2489</v>
      </c>
      <c r="V1918" s="72" t="s">
        <v>2489</v>
      </c>
      <c r="W1918" s="44" t="str">
        <f t="shared" si="559"/>
        <v/>
      </c>
      <c r="X1918" s="25" t="str">
        <f t="shared" si="560"/>
        <v/>
      </c>
      <c r="Y1918" s="1">
        <f t="shared" si="561"/>
        <v>1872</v>
      </c>
      <c r="Z1918" t="str">
        <f t="shared" si="562"/>
        <v>ITM_DENANY</v>
      </c>
      <c r="AA1918" s="177" t="str">
        <f>IF(ISNA(VLOOKUP(AC1918,Sheet2!J:J,1,0)),"//","")</f>
        <v/>
      </c>
      <c r="AC1918" s="113" t="str">
        <f t="shared" si="569"/>
        <v/>
      </c>
      <c r="AD1918" t="b">
        <f t="shared" si="568"/>
        <v>1</v>
      </c>
    </row>
    <row r="1919" spans="1:30">
      <c r="A1919" s="58">
        <f t="shared" si="565"/>
        <v>1919</v>
      </c>
      <c r="B1919" s="55">
        <f t="shared" si="564"/>
        <v>1873</v>
      </c>
      <c r="C1919" s="99" t="s">
        <v>4393</v>
      </c>
      <c r="D1919" s="99" t="s">
        <v>5009</v>
      </c>
      <c r="E1919" s="100" t="s">
        <v>74</v>
      </c>
      <c r="F1919" s="100" t="s">
        <v>74</v>
      </c>
      <c r="G1919" s="101">
        <v>0</v>
      </c>
      <c r="H1919" s="101">
        <v>0</v>
      </c>
      <c r="I1919" s="100" t="s">
        <v>1</v>
      </c>
      <c r="J1919" s="100" t="s">
        <v>1598</v>
      </c>
      <c r="K1919" s="102" t="s">
        <v>4544</v>
      </c>
      <c r="L1919" s="99" t="s">
        <v>5010</v>
      </c>
      <c r="M1919" s="104" t="s">
        <v>5012</v>
      </c>
      <c r="N1919" s="104"/>
      <c r="O1919"/>
      <c r="P1919" t="str">
        <f t="shared" si="557"/>
        <v/>
      </c>
      <c r="Q1919" t="str">
        <f>IF(ISNA(VLOOKUP(AC1919,#REF!,1)),"//","")</f>
        <v/>
      </c>
      <c r="R1919"/>
      <c r="S1919" s="43">
        <f t="shared" si="558"/>
        <v>602</v>
      </c>
      <c r="T1919" s="94" t="s">
        <v>3007</v>
      </c>
      <c r="U1919" s="72" t="s">
        <v>2489</v>
      </c>
      <c r="V1919" s="72" t="s">
        <v>2489</v>
      </c>
      <c r="W1919" s="44" t="str">
        <f t="shared" si="559"/>
        <v/>
      </c>
      <c r="X1919" s="25" t="str">
        <f t="shared" si="560"/>
        <v/>
      </c>
      <c r="Y1919" s="1">
        <f t="shared" si="561"/>
        <v>1873</v>
      </c>
      <c r="Z1919" t="str">
        <f t="shared" si="562"/>
        <v>ITM_DENFIX</v>
      </c>
      <c r="AA1919" s="177" t="str">
        <f>IF(ISNA(VLOOKUP(AC1919,Sheet2!J:J,1,0)),"//","")</f>
        <v/>
      </c>
      <c r="AC1919" s="113" t="str">
        <f t="shared" si="569"/>
        <v/>
      </c>
      <c r="AD1919" t="b">
        <f t="shared" si="568"/>
        <v>1</v>
      </c>
    </row>
    <row r="1920" spans="1:30">
      <c r="A1920" s="58">
        <f t="shared" si="565"/>
        <v>1920</v>
      </c>
      <c r="B1920" s="125">
        <f t="shared" si="564"/>
        <v>1874</v>
      </c>
      <c r="C1920" s="99" t="s">
        <v>4455</v>
      </c>
      <c r="D1920" s="99" t="s">
        <v>7</v>
      </c>
      <c r="E1920" s="104" t="s">
        <v>4548</v>
      </c>
      <c r="F1920" s="104" t="s">
        <v>4548</v>
      </c>
      <c r="G1920" s="129">
        <v>0</v>
      </c>
      <c r="H1920" s="129">
        <v>0</v>
      </c>
      <c r="I1920" s="100" t="s">
        <v>1</v>
      </c>
      <c r="J1920" s="100" t="s">
        <v>1598</v>
      </c>
      <c r="K1920" s="104" t="s">
        <v>4544</v>
      </c>
      <c r="L1920" s="103" t="s">
        <v>4545</v>
      </c>
      <c r="M1920" s="104" t="s">
        <v>4549</v>
      </c>
      <c r="N1920" s="104"/>
      <c r="O1920"/>
      <c r="P1920" t="str">
        <f t="shared" si="557"/>
        <v/>
      </c>
      <c r="Q1920" t="str">
        <f>IF(ISNA(VLOOKUP(AC1920,#REF!,1)),"//","")</f>
        <v/>
      </c>
      <c r="R1920"/>
      <c r="S1920">
        <f t="shared" si="558"/>
        <v>603</v>
      </c>
      <c r="T1920" s="94" t="s">
        <v>3007</v>
      </c>
      <c r="U1920" s="72"/>
      <c r="V1920" s="72" t="s">
        <v>4550</v>
      </c>
      <c r="W1920" s="25" t="str">
        <f t="shared" si="559"/>
        <v/>
      </c>
      <c r="X1920" s="25" t="str">
        <f t="shared" si="560"/>
        <v>CASEUP</v>
      </c>
      <c r="Y1920" s="1">
        <f t="shared" si="561"/>
        <v>1874</v>
      </c>
      <c r="Z1920" t="str">
        <f t="shared" si="562"/>
        <v>CHR_caseUP</v>
      </c>
      <c r="AA1920" s="177" t="str">
        <f>IF(ISNA(VLOOKUP(AC1920,Sheet2!J:J,1,0)),"//","")</f>
        <v/>
      </c>
      <c r="AC1920" s="113" t="str">
        <f t="shared" si="569"/>
        <v/>
      </c>
      <c r="AD1920" t="b">
        <f t="shared" si="568"/>
        <v>0</v>
      </c>
    </row>
    <row r="1921" spans="1:30">
      <c r="A1921" s="58">
        <f t="shared" si="565"/>
        <v>1921</v>
      </c>
      <c r="B1921" s="125">
        <f t="shared" si="564"/>
        <v>1875</v>
      </c>
      <c r="C1921" s="99" t="s">
        <v>4455</v>
      </c>
      <c r="D1921" s="99" t="s">
        <v>7</v>
      </c>
      <c r="E1921" s="100" t="s">
        <v>4551</v>
      </c>
      <c r="F1921" s="100" t="s">
        <v>4551</v>
      </c>
      <c r="G1921" s="101">
        <v>0</v>
      </c>
      <c r="H1921" s="101">
        <v>0</v>
      </c>
      <c r="I1921" s="100" t="s">
        <v>1</v>
      </c>
      <c r="J1921" s="100" t="s">
        <v>1598</v>
      </c>
      <c r="K1921" s="104" t="s">
        <v>4544</v>
      </c>
      <c r="L1921" s="99" t="s">
        <v>4545</v>
      </c>
      <c r="M1921" s="104" t="s">
        <v>4552</v>
      </c>
      <c r="N1921" s="104"/>
      <c r="O1921"/>
      <c r="P1921" t="str">
        <f t="shared" si="557"/>
        <v/>
      </c>
      <c r="Q1921" t="str">
        <f>IF(ISNA(VLOOKUP(AC1921,#REF!,1)),"//","")</f>
        <v/>
      </c>
      <c r="R1921"/>
      <c r="S1921">
        <f t="shared" si="558"/>
        <v>604</v>
      </c>
      <c r="T1921" s="94" t="s">
        <v>3007</v>
      </c>
      <c r="U1921" s="72" t="s">
        <v>2489</v>
      </c>
      <c r="V1921" s="72" t="s">
        <v>4553</v>
      </c>
      <c r="W1921" s="25" t="str">
        <f t="shared" si="559"/>
        <v/>
      </c>
      <c r="X1921" s="25" t="str">
        <f t="shared" si="560"/>
        <v>CASEDN</v>
      </c>
      <c r="Y1921" s="1">
        <f t="shared" si="561"/>
        <v>1875</v>
      </c>
      <c r="Z1921" t="str">
        <f t="shared" si="562"/>
        <v>CHR_caseDN</v>
      </c>
      <c r="AA1921" s="177" t="str">
        <f>IF(ISNA(VLOOKUP(AC1921,Sheet2!J:J,1,0)),"//","")</f>
        <v/>
      </c>
      <c r="AC1921" s="113" t="str">
        <f t="shared" si="569"/>
        <v/>
      </c>
      <c r="AD1921" t="b">
        <f t="shared" si="568"/>
        <v>0</v>
      </c>
    </row>
    <row r="1922" spans="1:30">
      <c r="A1922" s="58">
        <f t="shared" si="565"/>
        <v>1922</v>
      </c>
      <c r="B1922" s="55">
        <f t="shared" si="564"/>
        <v>1876</v>
      </c>
      <c r="C1922" s="99" t="s">
        <v>4412</v>
      </c>
      <c r="D1922" s="99" t="s">
        <v>7</v>
      </c>
      <c r="E1922" s="100" t="s">
        <v>2595</v>
      </c>
      <c r="F1922" s="100" t="s">
        <v>2595</v>
      </c>
      <c r="G1922" s="101">
        <v>0</v>
      </c>
      <c r="H1922" s="101">
        <v>0</v>
      </c>
      <c r="I1922" s="100" t="s">
        <v>3</v>
      </c>
      <c r="J1922" s="100" t="s">
        <v>1598</v>
      </c>
      <c r="K1922" s="102" t="s">
        <v>4544</v>
      </c>
      <c r="L1922" s="99"/>
      <c r="M1922" s="104" t="s">
        <v>2594</v>
      </c>
      <c r="N1922" s="104"/>
      <c r="O1922"/>
      <c r="P1922" t="str">
        <f t="shared" ref="P1922" si="583">IF(E1922=F1922,"","NOT EQUAL")</f>
        <v/>
      </c>
      <c r="Q1922" t="str">
        <f>IF(ISNA(VLOOKUP(AC1922,#REF!,1)),"//","")</f>
        <v/>
      </c>
      <c r="R1922"/>
      <c r="S1922" s="43">
        <f t="shared" ref="S1922" si="584">IF(X1922&lt;&gt;"",S1921+1,S1921)</f>
        <v>605</v>
      </c>
      <c r="T1922" s="94"/>
      <c r="U1922" s="72" t="s">
        <v>2919</v>
      </c>
      <c r="V1922" s="72"/>
      <c r="W1922" s="44" t="str">
        <f t="shared" ref="W1922" si="585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86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87">B1922</f>
        <v>1876</v>
      </c>
      <c r="Z1922" t="str">
        <f t="shared" ref="Z1922" si="588">M1922</f>
        <v>ITM_LISTXY</v>
      </c>
      <c r="AA1922" s="177" t="str">
        <f>IF(ISNA(VLOOKUP(AC1922,Sheet2!J:J,1,0)),"//","")</f>
        <v/>
      </c>
      <c r="AC1922" s="113" t="str">
        <f t="shared" si="569"/>
        <v>LISTXY</v>
      </c>
      <c r="AD1922" t="b">
        <f t="shared" si="568"/>
        <v>1</v>
      </c>
    </row>
    <row r="1923" spans="1:30">
      <c r="A1923" s="58" t="str">
        <f t="shared" si="565"/>
        <v/>
      </c>
      <c r="B1923" s="55">
        <f t="shared" si="564"/>
        <v>1876.01</v>
      </c>
      <c r="C1923" s="99" t="s">
        <v>2489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2489</v>
      </c>
      <c r="N1923" s="104"/>
      <c r="O1923"/>
      <c r="P1923" t="str">
        <f t="shared" si="557"/>
        <v/>
      </c>
      <c r="Q1923" t="str">
        <f>IF(ISNA(VLOOKUP(AC1923,#REF!,1)),"//","")</f>
        <v/>
      </c>
      <c r="R1923"/>
      <c r="S1923" s="43">
        <f t="shared" si="558"/>
        <v>605</v>
      </c>
      <c r="T1923" s="94" t="s">
        <v>2489</v>
      </c>
      <c r="U1923" s="72" t="s">
        <v>2489</v>
      </c>
      <c r="V1923" s="72" t="s">
        <v>2489</v>
      </c>
      <c r="W1923" s="44" t="str">
        <f t="shared" si="559"/>
        <v/>
      </c>
      <c r="X1923" s="25" t="str">
        <f t="shared" si="560"/>
        <v/>
      </c>
      <c r="Y1923" s="1">
        <f t="shared" si="561"/>
        <v>1876.01</v>
      </c>
      <c r="Z1923" t="str">
        <f t="shared" si="562"/>
        <v/>
      </c>
      <c r="AA1923" s="177" t="str">
        <f>IF(ISNA(VLOOKUP(AC1923,Sheet2!J:J,1,0)),"//","")</f>
        <v/>
      </c>
      <c r="AC1923" s="113" t="str">
        <f t="shared" si="569"/>
        <v/>
      </c>
      <c r="AD1923" t="b">
        <f t="shared" si="568"/>
        <v>1</v>
      </c>
    </row>
    <row r="1924" spans="1:30" s="49" customFormat="1">
      <c r="A1924" s="58" t="str">
        <f t="shared" si="565"/>
        <v/>
      </c>
      <c r="B1924" s="55">
        <f t="shared" si="564"/>
        <v>1876.02</v>
      </c>
      <c r="C1924" s="99" t="s">
        <v>2489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2489</v>
      </c>
      <c r="N1924" s="104"/>
      <c r="Q1924" s="49" t="str">
        <f>IF(ISNA(VLOOKUP(AC1924,#REF!,1)),"//","")</f>
        <v/>
      </c>
      <c r="S1924" s="43">
        <f t="shared" si="558"/>
        <v>605</v>
      </c>
      <c r="T1924" s="94" t="s">
        <v>2489</v>
      </c>
      <c r="U1924" s="72" t="s">
        <v>2489</v>
      </c>
      <c r="V1924" s="72" t="s">
        <v>2489</v>
      </c>
      <c r="W1924" s="44" t="str">
        <f t="shared" si="559"/>
        <v/>
      </c>
      <c r="X1924" s="25" t="str">
        <f t="shared" si="560"/>
        <v/>
      </c>
      <c r="Y1924" s="1">
        <f t="shared" si="561"/>
        <v>1876.02</v>
      </c>
      <c r="Z1924" t="str">
        <f t="shared" si="562"/>
        <v/>
      </c>
      <c r="AA1924" s="177" t="str">
        <f>IF(ISNA(VLOOKUP(AC1924,Sheet2!J:J,1,0)),"//","")</f>
        <v/>
      </c>
      <c r="AC1924" s="113" t="str">
        <f t="shared" si="569"/>
        <v/>
      </c>
      <c r="AD1924" t="b">
        <f t="shared" si="568"/>
        <v>1</v>
      </c>
    </row>
    <row r="1925" spans="1:30" s="49" customFormat="1">
      <c r="A1925" s="58">
        <f t="shared" si="565"/>
        <v>1925</v>
      </c>
      <c r="B1925" s="55">
        <f t="shared" si="564"/>
        <v>1877</v>
      </c>
      <c r="C1925" s="99" t="s">
        <v>4413</v>
      </c>
      <c r="D1925" s="99" t="s">
        <v>1051</v>
      </c>
      <c r="E1925" s="100" t="s">
        <v>1581</v>
      </c>
      <c r="F1925" s="100" t="s">
        <v>1581</v>
      </c>
      <c r="G1925" s="101">
        <v>0</v>
      </c>
      <c r="H1925" s="101">
        <v>0</v>
      </c>
      <c r="I1925" s="100" t="s">
        <v>3</v>
      </c>
      <c r="J1925" s="100" t="s">
        <v>1597</v>
      </c>
      <c r="K1925" s="102" t="s">
        <v>4709</v>
      </c>
      <c r="L1925" s="103" t="s">
        <v>1069</v>
      </c>
      <c r="M1925" s="104" t="s">
        <v>2437</v>
      </c>
      <c r="N1925" s="104"/>
      <c r="Q1925" s="49" t="str">
        <f>IF(ISNA(VLOOKUP(AC1925,#REF!,1)),"//","")</f>
        <v/>
      </c>
      <c r="S1925" s="43">
        <f t="shared" si="558"/>
        <v>606</v>
      </c>
      <c r="T1925" s="94" t="s">
        <v>3014</v>
      </c>
      <c r="U1925" s="72" t="s">
        <v>2489</v>
      </c>
      <c r="V1925" s="72" t="s">
        <v>2489</v>
      </c>
      <c r="W1925" s="44" t="str">
        <f t="shared" si="559"/>
        <v>"ERPN?"</v>
      </c>
      <c r="X1925" s="25" t="str">
        <f t="shared" si="560"/>
        <v>ERPN?</v>
      </c>
      <c r="Y1925" s="1">
        <f t="shared" si="561"/>
        <v>1877</v>
      </c>
      <c r="Z1925" t="str">
        <f t="shared" si="562"/>
        <v>ITM_SH_ERPN</v>
      </c>
      <c r="AA1925" s="177" t="str">
        <f>IF(ISNA(VLOOKUP(AC1925,Sheet2!J:J,1,0)),"//","")</f>
        <v>//</v>
      </c>
      <c r="AC1925" s="113" t="str">
        <f t="shared" si="569"/>
        <v>ERPN?</v>
      </c>
      <c r="AD1925" t="b">
        <f t="shared" si="568"/>
        <v>1</v>
      </c>
    </row>
    <row r="1926" spans="1:30">
      <c r="A1926" s="58">
        <f t="shared" si="565"/>
        <v>1926</v>
      </c>
      <c r="B1926" s="55">
        <f t="shared" si="564"/>
        <v>1878</v>
      </c>
      <c r="C1926" s="99" t="s">
        <v>4414</v>
      </c>
      <c r="D1926" s="99" t="s">
        <v>7</v>
      </c>
      <c r="E1926" s="100" t="s">
        <v>539</v>
      </c>
      <c r="F1926" s="100" t="s">
        <v>2948</v>
      </c>
      <c r="G1926" s="101">
        <v>0</v>
      </c>
      <c r="H1926" s="101">
        <v>0</v>
      </c>
      <c r="I1926" s="100" t="s">
        <v>1</v>
      </c>
      <c r="J1926" s="100" t="s">
        <v>1597</v>
      </c>
      <c r="K1926" s="102" t="s">
        <v>4544</v>
      </c>
      <c r="L1926" s="99"/>
      <c r="M1926" s="104" t="s">
        <v>2949</v>
      </c>
      <c r="N1926" s="104"/>
      <c r="O1926"/>
      <c r="P1926" t="str">
        <f t="shared" si="557"/>
        <v>NOT EQUAL</v>
      </c>
      <c r="Q1926" t="str">
        <f>IF(ISNA(VLOOKUP(AC1926,#REF!,1)),"//","")</f>
        <v/>
      </c>
      <c r="R1926"/>
      <c r="S1926" s="43">
        <f t="shared" si="558"/>
        <v>606</v>
      </c>
      <c r="T1926" s="94" t="s">
        <v>3014</v>
      </c>
      <c r="U1926" s="72" t="s">
        <v>2489</v>
      </c>
      <c r="V1926" s="72" t="s">
        <v>2489</v>
      </c>
      <c r="W1926" s="44" t="str">
        <f t="shared" si="559"/>
        <v/>
      </c>
      <c r="X1926" s="25" t="str">
        <f t="shared" si="560"/>
        <v/>
      </c>
      <c r="Y1926" s="1">
        <f t="shared" si="561"/>
        <v>1878</v>
      </c>
      <c r="Z1926" t="str">
        <f t="shared" si="562"/>
        <v>ITM_SYS_FREE_RAM</v>
      </c>
      <c r="AA1926" s="177" t="str">
        <f>IF(ISNA(VLOOKUP(AC1926,Sheet2!J:J,1,0)),"//","")</f>
        <v/>
      </c>
      <c r="AC1926" s="113" t="str">
        <f t="shared" si="569"/>
        <v/>
      </c>
      <c r="AD1926" t="b">
        <f t="shared" si="568"/>
        <v>1</v>
      </c>
    </row>
    <row r="1927" spans="1:30">
      <c r="A1927" s="58">
        <f t="shared" si="565"/>
        <v>1927</v>
      </c>
      <c r="B1927" s="55">
        <f t="shared" si="564"/>
        <v>1879</v>
      </c>
      <c r="C1927" s="99" t="s">
        <v>4455</v>
      </c>
      <c r="D1927" s="99" t="s">
        <v>7</v>
      </c>
      <c r="E1927" s="102" t="s">
        <v>539</v>
      </c>
      <c r="F1927" s="102" t="s">
        <v>2524</v>
      </c>
      <c r="G1927" s="106">
        <v>0</v>
      </c>
      <c r="H1927" s="106">
        <v>0</v>
      </c>
      <c r="I1927" s="100" t="s">
        <v>1</v>
      </c>
      <c r="J1927" s="100" t="s">
        <v>1598</v>
      </c>
      <c r="K1927" s="102" t="s">
        <v>4544</v>
      </c>
      <c r="L1927" s="99" t="s">
        <v>2523</v>
      </c>
      <c r="M1927" s="104" t="s">
        <v>2470</v>
      </c>
      <c r="N1927" s="104"/>
      <c r="O1927"/>
      <c r="P1927" t="str">
        <f t="shared" si="557"/>
        <v>NOT EQUAL</v>
      </c>
      <c r="Q1927" t="str">
        <f>IF(ISNA(VLOOKUP(AC1927,#REF!,1)),"//","")</f>
        <v/>
      </c>
      <c r="R1927"/>
      <c r="S1927" s="43">
        <f t="shared" si="558"/>
        <v>606</v>
      </c>
      <c r="T1927" s="94" t="s">
        <v>3046</v>
      </c>
      <c r="U1927" s="72" t="s">
        <v>2489</v>
      </c>
      <c r="V1927" s="72" t="s">
        <v>2489</v>
      </c>
      <c r="W1927" s="44" t="str">
        <f t="shared" si="559"/>
        <v/>
      </c>
      <c r="X1927" s="25" t="str">
        <f t="shared" si="560"/>
        <v/>
      </c>
      <c r="Y1927" s="1">
        <f t="shared" si="561"/>
        <v>1879</v>
      </c>
      <c r="Z1927" t="str">
        <f t="shared" si="562"/>
        <v>MNU_INL_TST</v>
      </c>
      <c r="AA1927" s="177" t="str">
        <f>IF(ISNA(VLOOKUP(AC1927,Sheet2!J:J,1,0)),"//","")</f>
        <v/>
      </c>
      <c r="AC1927" s="113" t="str">
        <f t="shared" si="569"/>
        <v/>
      </c>
      <c r="AD1927" t="b">
        <f t="shared" si="568"/>
        <v>1</v>
      </c>
    </row>
    <row r="1928" spans="1:30">
      <c r="A1928" s="58">
        <f t="shared" si="565"/>
        <v>1928</v>
      </c>
      <c r="B1928" s="55">
        <f t="shared" si="564"/>
        <v>1880</v>
      </c>
      <c r="C1928" s="99" t="s">
        <v>4415</v>
      </c>
      <c r="D1928" s="99" t="s">
        <v>2943</v>
      </c>
      <c r="E1928" s="100" t="s">
        <v>539</v>
      </c>
      <c r="F1928" s="100" t="s">
        <v>2525</v>
      </c>
      <c r="G1928" s="101">
        <v>0</v>
      </c>
      <c r="H1928" s="101">
        <v>0</v>
      </c>
      <c r="I1928" s="100" t="s">
        <v>1</v>
      </c>
      <c r="J1928" s="100" t="s">
        <v>1598</v>
      </c>
      <c r="K1928" s="102" t="s">
        <v>4544</v>
      </c>
      <c r="L1928" s="99" t="s">
        <v>2523</v>
      </c>
      <c r="M1928" s="104" t="s">
        <v>2528</v>
      </c>
      <c r="N1928" s="104"/>
      <c r="O1928" s="17"/>
      <c r="P1928" t="str">
        <f t="shared" ref="P1928:P1991" si="589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90">IF(X1928&lt;&gt;"",S1927+1,S1927)</f>
        <v>606</v>
      </c>
      <c r="T1928" s="94" t="s">
        <v>3046</v>
      </c>
      <c r="U1928" s="72" t="s">
        <v>2489</v>
      </c>
      <c r="V1928" s="72" t="s">
        <v>2489</v>
      </c>
      <c r="W1928" s="44" t="str">
        <f t="shared" ref="W1928:W1991" si="591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92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93">B1928</f>
        <v>1880</v>
      </c>
      <c r="Z1928" t="str">
        <f t="shared" ref="Z1928:Z1991" si="594">M1928</f>
        <v>ITM_TEST</v>
      </c>
      <c r="AA1928" s="177" t="str">
        <f>IF(ISNA(VLOOKUP(AC1928,Sheet2!J:J,1,0)),"//","")</f>
        <v/>
      </c>
      <c r="AC1928" s="113" t="str">
        <f t="shared" si="569"/>
        <v/>
      </c>
      <c r="AD1928" t="b">
        <f t="shared" si="568"/>
        <v>1</v>
      </c>
    </row>
    <row r="1929" spans="1:30">
      <c r="A1929" s="58">
        <f t="shared" si="565"/>
        <v>1929</v>
      </c>
      <c r="B1929" s="55">
        <f t="shared" si="564"/>
        <v>1881</v>
      </c>
      <c r="C1929" s="99" t="s">
        <v>4416</v>
      </c>
      <c r="D1929" s="99" t="s">
        <v>7</v>
      </c>
      <c r="E1929" s="100" t="s">
        <v>539</v>
      </c>
      <c r="F1929" s="100" t="s">
        <v>2526</v>
      </c>
      <c r="G1929" s="101">
        <v>0</v>
      </c>
      <c r="H1929" s="101">
        <v>0</v>
      </c>
      <c r="I1929" s="100" t="s">
        <v>1</v>
      </c>
      <c r="J1929" s="100" t="s">
        <v>1597</v>
      </c>
      <c r="K1929" s="102" t="s">
        <v>4544</v>
      </c>
      <c r="L1929" s="99" t="s">
        <v>2523</v>
      </c>
      <c r="M1929" s="104" t="s">
        <v>2529</v>
      </c>
      <c r="N1929" s="104"/>
      <c r="O1929" s="17"/>
      <c r="P1929" t="str">
        <f t="shared" si="589"/>
        <v>NOT EQUAL</v>
      </c>
      <c r="Q1929" s="17" t="str">
        <f>IF(ISNA(VLOOKUP(AC1929,#REF!,1)),"//","")</f>
        <v/>
      </c>
      <c r="R1929" s="17"/>
      <c r="S1929" s="43">
        <f t="shared" si="590"/>
        <v>606</v>
      </c>
      <c r="T1929" s="94" t="s">
        <v>3046</v>
      </c>
      <c r="U1929" s="72" t="s">
        <v>2489</v>
      </c>
      <c r="V1929" s="72" t="s">
        <v>2489</v>
      </c>
      <c r="W1929" s="44" t="str">
        <f t="shared" si="591"/>
        <v/>
      </c>
      <c r="X1929" s="25" t="str">
        <f t="shared" si="592"/>
        <v/>
      </c>
      <c r="Y1929" s="1">
        <f t="shared" si="593"/>
        <v>1881</v>
      </c>
      <c r="Z1929" t="str">
        <f t="shared" si="594"/>
        <v>ITM_GET_TEST_BS</v>
      </c>
      <c r="AA1929" s="177" t="str">
        <f>IF(ISNA(VLOOKUP(AC1929,Sheet2!J:J,1,0)),"//","")</f>
        <v/>
      </c>
      <c r="AC1929" s="113" t="str">
        <f t="shared" si="569"/>
        <v/>
      </c>
      <c r="AD1929" t="b">
        <f t="shared" si="568"/>
        <v>1</v>
      </c>
    </row>
    <row r="1930" spans="1:30">
      <c r="A1930" s="58">
        <f t="shared" si="565"/>
        <v>1930</v>
      </c>
      <c r="B1930" s="55">
        <f t="shared" si="564"/>
        <v>1882</v>
      </c>
      <c r="C1930" s="99" t="s">
        <v>4417</v>
      </c>
      <c r="D1930" s="99" t="s">
        <v>7</v>
      </c>
      <c r="E1930" s="100" t="s">
        <v>539</v>
      </c>
      <c r="F1930" s="100" t="s">
        <v>2527</v>
      </c>
      <c r="G1930" s="101">
        <v>0</v>
      </c>
      <c r="H1930" s="101">
        <v>0</v>
      </c>
      <c r="I1930" s="100" t="s">
        <v>1</v>
      </c>
      <c r="J1930" s="100" t="s">
        <v>1597</v>
      </c>
      <c r="K1930" s="102" t="s">
        <v>4544</v>
      </c>
      <c r="L1930" s="99" t="s">
        <v>2523</v>
      </c>
      <c r="M1930" s="104" t="s">
        <v>2530</v>
      </c>
      <c r="N1930" s="104"/>
      <c r="O1930" s="17"/>
      <c r="P1930" t="str">
        <f t="shared" si="589"/>
        <v>NOT EQUAL</v>
      </c>
      <c r="Q1930" s="17" t="str">
        <f>IF(ISNA(VLOOKUP(AC1930,#REF!,1)),"//","")</f>
        <v/>
      </c>
      <c r="R1930" s="17"/>
      <c r="S1930" s="43">
        <f t="shared" si="590"/>
        <v>606</v>
      </c>
      <c r="T1930" s="94" t="s">
        <v>3046</v>
      </c>
      <c r="U1930" s="72" t="s">
        <v>2489</v>
      </c>
      <c r="V1930" s="72" t="s">
        <v>2489</v>
      </c>
      <c r="W1930" s="44" t="str">
        <f t="shared" si="591"/>
        <v/>
      </c>
      <c r="X1930" s="25" t="str">
        <f t="shared" si="592"/>
        <v/>
      </c>
      <c r="Y1930" s="1">
        <f t="shared" si="593"/>
        <v>1882</v>
      </c>
      <c r="Z1930" t="str">
        <f t="shared" si="594"/>
        <v>ITM_SET_TEST_BS</v>
      </c>
      <c r="AA1930" s="177" t="str">
        <f>IF(ISNA(VLOOKUP(AC1930,Sheet2!J:J,1,0)),"//","")</f>
        <v/>
      </c>
      <c r="AC1930" s="113" t="str">
        <f t="shared" si="569"/>
        <v/>
      </c>
      <c r="AD1930" t="b">
        <f t="shared" si="568"/>
        <v>1</v>
      </c>
    </row>
    <row r="1931" spans="1:30">
      <c r="A1931" s="58">
        <f t="shared" si="565"/>
        <v>1931</v>
      </c>
      <c r="B1931" s="55">
        <f t="shared" ref="B1931:B1994" si="595">IF(AND(MID(C1931,2,1)&lt;&gt;"/",MID(C1931,1,1)="/"),INT(B1930)+1,B1930+0.01)</f>
        <v>1883</v>
      </c>
      <c r="C1931" s="99" t="s">
        <v>4418</v>
      </c>
      <c r="D1931" s="99" t="s">
        <v>1203</v>
      </c>
      <c r="E1931" s="100" t="s">
        <v>1594</v>
      </c>
      <c r="F1931" s="100" t="s">
        <v>1594</v>
      </c>
      <c r="G1931" s="101">
        <v>0</v>
      </c>
      <c r="H1931" s="101">
        <v>0</v>
      </c>
      <c r="I1931" s="100" t="s">
        <v>3</v>
      </c>
      <c r="J1931" s="100" t="s">
        <v>1598</v>
      </c>
      <c r="K1931" s="102" t="s">
        <v>4544</v>
      </c>
      <c r="L1931" s="99" t="s">
        <v>1126</v>
      </c>
      <c r="M1931" s="104" t="s">
        <v>2483</v>
      </c>
      <c r="N1931" s="104"/>
      <c r="O1931" s="17"/>
      <c r="P1931" t="str">
        <f t="shared" si="589"/>
        <v/>
      </c>
      <c r="Q1931" s="17" t="str">
        <f>IF(ISNA(VLOOKUP(AC1931,#REF!,1)),"//","")</f>
        <v/>
      </c>
      <c r="R1931" s="17"/>
      <c r="S1931" s="43">
        <f t="shared" si="590"/>
        <v>606</v>
      </c>
      <c r="T1931" s="94" t="s">
        <v>3049</v>
      </c>
      <c r="U1931" s="72" t="s">
        <v>2489</v>
      </c>
      <c r="V1931" s="72" t="s">
        <v>2489</v>
      </c>
      <c r="W1931" s="44" t="str">
        <f t="shared" si="591"/>
        <v/>
      </c>
      <c r="X1931" s="25" t="str">
        <f t="shared" si="592"/>
        <v/>
      </c>
      <c r="Y1931" s="1">
        <f t="shared" si="593"/>
        <v>1883</v>
      </c>
      <c r="Z1931" t="str">
        <f t="shared" si="594"/>
        <v>ITM_INP_DEF_DP</v>
      </c>
      <c r="AA1931" s="177" t="str">
        <f>IF(ISNA(VLOOKUP(AC1931,Sheet2!J:J,1,0)),"//","")</f>
        <v/>
      </c>
      <c r="AC1931" s="113" t="str">
        <f t="shared" si="569"/>
        <v/>
      </c>
      <c r="AD1931" t="b">
        <f t="shared" si="568"/>
        <v>1</v>
      </c>
    </row>
    <row r="1932" spans="1:30">
      <c r="A1932" s="58">
        <f t="shared" si="565"/>
        <v>1932</v>
      </c>
      <c r="B1932" s="55">
        <f t="shared" si="595"/>
        <v>1884</v>
      </c>
      <c r="C1932" s="99" t="s">
        <v>4413</v>
      </c>
      <c r="D1932" s="99" t="s">
        <v>1127</v>
      </c>
      <c r="E1932" s="100" t="s">
        <v>5056</v>
      </c>
      <c r="F1932" s="100" t="s">
        <v>5056</v>
      </c>
      <c r="G1932" s="101">
        <v>0</v>
      </c>
      <c r="H1932" s="101">
        <v>0</v>
      </c>
      <c r="I1932" s="100" t="s">
        <v>1</v>
      </c>
      <c r="J1932" s="100" t="s">
        <v>1598</v>
      </c>
      <c r="K1932" s="102" t="s">
        <v>4544</v>
      </c>
      <c r="L1932" s="99" t="s">
        <v>1126</v>
      </c>
      <c r="M1932" s="104" t="s">
        <v>2484</v>
      </c>
      <c r="N1932" s="104"/>
      <c r="O1932"/>
      <c r="P1932" t="str">
        <f t="shared" si="589"/>
        <v/>
      </c>
      <c r="Q1932" t="str">
        <f>IF(ISNA(VLOOKUP(AC1932,#REF!,1)),"//","")</f>
        <v/>
      </c>
      <c r="R1932"/>
      <c r="S1932" s="43">
        <f t="shared" si="590"/>
        <v>606</v>
      </c>
      <c r="T1932" s="94" t="s">
        <v>3049</v>
      </c>
      <c r="U1932" s="72" t="s">
        <v>2489</v>
      </c>
      <c r="V1932" s="72" t="s">
        <v>2489</v>
      </c>
      <c r="W1932" s="44" t="str">
        <f t="shared" si="591"/>
        <v/>
      </c>
      <c r="X1932" s="25" t="str">
        <f t="shared" si="592"/>
        <v/>
      </c>
      <c r="Y1932" s="1">
        <f t="shared" si="593"/>
        <v>1884</v>
      </c>
      <c r="Z1932" t="str">
        <f t="shared" si="594"/>
        <v>ITM_SH_INP_DEF</v>
      </c>
      <c r="AA1932" s="177" t="str">
        <f>IF(ISNA(VLOOKUP(AC1932,Sheet2!J:J,1,0)),"//","")</f>
        <v/>
      </c>
      <c r="AC1932" s="113" t="str">
        <f t="shared" si="569"/>
        <v/>
      </c>
      <c r="AD1932" t="b">
        <f t="shared" si="568"/>
        <v>1</v>
      </c>
    </row>
    <row r="1933" spans="1:30">
      <c r="A1933" s="58">
        <f t="shared" si="565"/>
        <v>1933</v>
      </c>
      <c r="B1933" s="55">
        <f t="shared" si="595"/>
        <v>1885</v>
      </c>
      <c r="C1933" s="99" t="s">
        <v>4418</v>
      </c>
      <c r="D1933" s="99" t="s">
        <v>1204</v>
      </c>
      <c r="E1933" s="100" t="s">
        <v>1128</v>
      </c>
      <c r="F1933" s="100" t="s">
        <v>1128</v>
      </c>
      <c r="G1933" s="101">
        <v>0</v>
      </c>
      <c r="H1933" s="101">
        <v>0</v>
      </c>
      <c r="I1933" s="100" t="s">
        <v>3</v>
      </c>
      <c r="J1933" s="100" t="s">
        <v>1598</v>
      </c>
      <c r="K1933" s="102" t="s">
        <v>4544</v>
      </c>
      <c r="L1933" s="99" t="s">
        <v>1126</v>
      </c>
      <c r="M1933" s="104" t="s">
        <v>2485</v>
      </c>
      <c r="N1933" s="104"/>
      <c r="O1933"/>
      <c r="P1933" t="str">
        <f t="shared" si="589"/>
        <v/>
      </c>
      <c r="Q1933" t="str">
        <f>IF(ISNA(VLOOKUP(AC1933,#REF!,1)),"//","")</f>
        <v/>
      </c>
      <c r="R1933"/>
      <c r="S1933" s="43">
        <f t="shared" si="590"/>
        <v>606</v>
      </c>
      <c r="T1933" s="94" t="s">
        <v>3049</v>
      </c>
      <c r="U1933" s="72" t="s">
        <v>2489</v>
      </c>
      <c r="V1933" s="72" t="s">
        <v>2489</v>
      </c>
      <c r="W1933" s="44" t="str">
        <f t="shared" si="591"/>
        <v/>
      </c>
      <c r="X1933" s="25" t="str">
        <f t="shared" si="592"/>
        <v/>
      </c>
      <c r="Y1933" s="1">
        <f t="shared" si="593"/>
        <v>1885</v>
      </c>
      <c r="Z1933" t="str">
        <f t="shared" si="594"/>
        <v>ITM_INP_DEF_CPXDP</v>
      </c>
      <c r="AA1933" s="177" t="str">
        <f>IF(ISNA(VLOOKUP(AC1933,Sheet2!J:J,1,0)),"//","")</f>
        <v/>
      </c>
      <c r="AC1933" s="113" t="str">
        <f t="shared" si="569"/>
        <v/>
      </c>
      <c r="AD1933" t="b">
        <f t="shared" si="568"/>
        <v>1</v>
      </c>
    </row>
    <row r="1934" spans="1:30">
      <c r="A1934" s="58">
        <f t="shared" si="565"/>
        <v>1934</v>
      </c>
      <c r="B1934" s="55">
        <f t="shared" si="595"/>
        <v>1886</v>
      </c>
      <c r="C1934" s="99" t="s">
        <v>4418</v>
      </c>
      <c r="D1934" s="99" t="s">
        <v>1205</v>
      </c>
      <c r="E1934" s="100" t="s">
        <v>1595</v>
      </c>
      <c r="F1934" s="100" t="s">
        <v>1595</v>
      </c>
      <c r="G1934" s="101">
        <v>0</v>
      </c>
      <c r="H1934" s="101">
        <v>0</v>
      </c>
      <c r="I1934" s="100" t="s">
        <v>3</v>
      </c>
      <c r="J1934" s="100" t="s">
        <v>1598</v>
      </c>
      <c r="K1934" s="102" t="s">
        <v>4544</v>
      </c>
      <c r="L1934" s="99" t="s">
        <v>1126</v>
      </c>
      <c r="M1934" s="104" t="s">
        <v>2487</v>
      </c>
      <c r="N1934" s="104"/>
      <c r="O1934"/>
      <c r="P1934" t="str">
        <f t="shared" si="589"/>
        <v/>
      </c>
      <c r="Q1934" t="str">
        <f>IF(ISNA(VLOOKUP(AC1934,#REF!,1)),"//","")</f>
        <v/>
      </c>
      <c r="R1934"/>
      <c r="S1934" s="43">
        <f t="shared" si="590"/>
        <v>606</v>
      </c>
      <c r="T1934" s="94" t="s">
        <v>3049</v>
      </c>
      <c r="U1934" s="72" t="s">
        <v>2489</v>
      </c>
      <c r="V1934" s="72" t="s">
        <v>2489</v>
      </c>
      <c r="W1934" s="44" t="str">
        <f t="shared" si="591"/>
        <v/>
      </c>
      <c r="X1934" s="25" t="str">
        <f t="shared" si="592"/>
        <v/>
      </c>
      <c r="Y1934" s="1">
        <f t="shared" si="593"/>
        <v>1886</v>
      </c>
      <c r="Z1934" t="str">
        <f t="shared" si="594"/>
        <v>ITM_INP_DEF_SI</v>
      </c>
      <c r="AA1934" s="177" t="str">
        <f>IF(ISNA(VLOOKUP(AC1934,Sheet2!J:J,1,0)),"//","")</f>
        <v/>
      </c>
      <c r="AC1934" s="113" t="str">
        <f t="shared" si="569"/>
        <v/>
      </c>
      <c r="AD1934" t="b">
        <f t="shared" si="568"/>
        <v>1</v>
      </c>
    </row>
    <row r="1935" spans="1:30">
      <c r="A1935" s="58">
        <f t="shared" si="565"/>
        <v>1935</v>
      </c>
      <c r="B1935" s="55">
        <f t="shared" si="595"/>
        <v>1887</v>
      </c>
      <c r="C1935" s="99" t="s">
        <v>4418</v>
      </c>
      <c r="D1935" s="99" t="s">
        <v>1206</v>
      </c>
      <c r="E1935" s="100" t="s">
        <v>1596</v>
      </c>
      <c r="F1935" s="100" t="s">
        <v>1596</v>
      </c>
      <c r="G1935" s="101">
        <v>0</v>
      </c>
      <c r="H1935" s="101">
        <v>0</v>
      </c>
      <c r="I1935" s="100" t="s">
        <v>3</v>
      </c>
      <c r="J1935" s="100" t="s">
        <v>1598</v>
      </c>
      <c r="K1935" s="102" t="s">
        <v>4544</v>
      </c>
      <c r="L1935" s="99" t="s">
        <v>1126</v>
      </c>
      <c r="M1935" s="104" t="s">
        <v>2488</v>
      </c>
      <c r="N1935" s="104"/>
      <c r="O1935"/>
      <c r="P1935" t="str">
        <f t="shared" si="589"/>
        <v/>
      </c>
      <c r="Q1935" t="str">
        <f>IF(ISNA(VLOOKUP(AC1935,#REF!,1)),"//","")</f>
        <v/>
      </c>
      <c r="R1935"/>
      <c r="S1935" s="43">
        <f t="shared" si="590"/>
        <v>606</v>
      </c>
      <c r="T1935" s="94" t="s">
        <v>3049</v>
      </c>
      <c r="U1935" s="72" t="s">
        <v>2489</v>
      </c>
      <c r="V1935" s="72" t="s">
        <v>2489</v>
      </c>
      <c r="W1935" s="44" t="str">
        <f t="shared" si="591"/>
        <v/>
      </c>
      <c r="X1935" s="25" t="str">
        <f t="shared" si="592"/>
        <v/>
      </c>
      <c r="Y1935" s="1">
        <f t="shared" si="593"/>
        <v>1887</v>
      </c>
      <c r="Z1935" t="str">
        <f t="shared" si="594"/>
        <v>ITM_INP_DEF_LI</v>
      </c>
      <c r="AA1935" s="177" t="str">
        <f>IF(ISNA(VLOOKUP(AC1935,Sheet2!J:J,1,0)),"//","")</f>
        <v/>
      </c>
      <c r="AC1935" s="113" t="str">
        <f t="shared" si="569"/>
        <v/>
      </c>
      <c r="AD1935" t="b">
        <f t="shared" si="568"/>
        <v>1</v>
      </c>
    </row>
    <row r="1936" spans="1:30">
      <c r="A1936" s="58">
        <f t="shared" si="565"/>
        <v>1936</v>
      </c>
      <c r="B1936" s="55">
        <f t="shared" si="595"/>
        <v>1888</v>
      </c>
      <c r="C1936" s="99" t="s">
        <v>4419</v>
      </c>
      <c r="D1936" s="99" t="s">
        <v>2811</v>
      </c>
      <c r="E1936" s="100" t="s">
        <v>2817</v>
      </c>
      <c r="F1936" s="100" t="s">
        <v>2817</v>
      </c>
      <c r="G1936" s="101">
        <v>0</v>
      </c>
      <c r="H1936" s="101">
        <v>0</v>
      </c>
      <c r="I1936" s="100" t="s">
        <v>1</v>
      </c>
      <c r="J1936" s="100" t="s">
        <v>1598</v>
      </c>
      <c r="K1936" s="102" t="s">
        <v>4544</v>
      </c>
      <c r="L1936" s="99" t="s">
        <v>2806</v>
      </c>
      <c r="M1936" s="104" t="s">
        <v>2807</v>
      </c>
      <c r="N1936" s="104"/>
      <c r="O1936"/>
      <c r="P1936" t="str">
        <f t="shared" si="589"/>
        <v/>
      </c>
      <c r="Q1936" t="str">
        <f>IF(ISNA(VLOOKUP(AC1936,#REF!,1)),"//","")</f>
        <v/>
      </c>
      <c r="R1936"/>
      <c r="S1936" s="43">
        <f t="shared" si="590"/>
        <v>606</v>
      </c>
      <c r="T1936" s="94" t="s">
        <v>3044</v>
      </c>
      <c r="U1936" s="72" t="s">
        <v>2489</v>
      </c>
      <c r="V1936" s="72" t="s">
        <v>2489</v>
      </c>
      <c r="W1936" s="44" t="str">
        <f t="shared" si="591"/>
        <v/>
      </c>
      <c r="X1936" s="25" t="str">
        <f t="shared" si="592"/>
        <v/>
      </c>
      <c r="Y1936" s="1">
        <f t="shared" si="593"/>
        <v>1888</v>
      </c>
      <c r="Z1936" t="str">
        <f t="shared" si="594"/>
        <v>ITM_USER_V43</v>
      </c>
      <c r="AA1936" s="177" t="str">
        <f>IF(ISNA(VLOOKUP(AC1936,Sheet2!J:J,1,0)),"//","")</f>
        <v/>
      </c>
      <c r="AC1936" s="113" t="str">
        <f t="shared" si="569"/>
        <v/>
      </c>
      <c r="AD1936" t="b">
        <f t="shared" si="568"/>
        <v>1</v>
      </c>
    </row>
    <row r="1937" spans="1:30">
      <c r="A1937" s="58">
        <f t="shared" ref="A1937:A2000" si="596">IF(B1937=INT(B1937),ROW(),"")</f>
        <v>1937</v>
      </c>
      <c r="B1937" s="55">
        <f t="shared" si="595"/>
        <v>1889</v>
      </c>
      <c r="C1937" s="99" t="s">
        <v>4398</v>
      </c>
      <c r="D1937" s="99">
        <v>255</v>
      </c>
      <c r="E1937" s="102" t="s">
        <v>1110</v>
      </c>
      <c r="F1937" s="102" t="s">
        <v>1110</v>
      </c>
      <c r="G1937" s="106">
        <v>0</v>
      </c>
      <c r="H1937" s="106">
        <v>0</v>
      </c>
      <c r="I1937" s="100" t="s">
        <v>1</v>
      </c>
      <c r="J1937" s="100" t="s">
        <v>1598</v>
      </c>
      <c r="K1937" s="102" t="s">
        <v>4544</v>
      </c>
      <c r="L1937" s="99" t="s">
        <v>1606</v>
      </c>
      <c r="M1937" s="104" t="s">
        <v>2464</v>
      </c>
      <c r="N1937" s="104"/>
      <c r="O1937"/>
      <c r="P1937" t="str">
        <f t="shared" si="589"/>
        <v/>
      </c>
      <c r="Q1937" t="str">
        <f>IF(ISNA(VLOOKUP(AC1937,#REF!,1)),"//","")</f>
        <v/>
      </c>
      <c r="R1937"/>
      <c r="S1937" s="43">
        <f t="shared" si="590"/>
        <v>606</v>
      </c>
      <c r="T1937" s="94" t="s">
        <v>3044</v>
      </c>
      <c r="U1937" s="72" t="s">
        <v>2489</v>
      </c>
      <c r="V1937" s="72" t="s">
        <v>2489</v>
      </c>
      <c r="W1937" s="44" t="str">
        <f t="shared" si="591"/>
        <v/>
      </c>
      <c r="X1937" s="25" t="str">
        <f t="shared" si="592"/>
        <v/>
      </c>
      <c r="Y1937" s="1">
        <f t="shared" si="593"/>
        <v>1889</v>
      </c>
      <c r="Z1937" t="str">
        <f t="shared" si="594"/>
        <v>KEY_fg</v>
      </c>
      <c r="AA1937" s="177" t="str">
        <f>IF(ISNA(VLOOKUP(AC1937,Sheet2!J:J,1,0)),"//","")</f>
        <v/>
      </c>
      <c r="AC1937" s="113" t="str">
        <f t="shared" si="569"/>
        <v/>
      </c>
      <c r="AD1937" t="b">
        <f t="shared" si="568"/>
        <v>1</v>
      </c>
    </row>
    <row r="1938" spans="1:30">
      <c r="A1938" s="58">
        <f t="shared" si="596"/>
        <v>1938</v>
      </c>
      <c r="B1938" s="55">
        <f t="shared" si="595"/>
        <v>1890</v>
      </c>
      <c r="C1938" s="99" t="s">
        <v>4419</v>
      </c>
      <c r="D1938" s="99" t="s">
        <v>1111</v>
      </c>
      <c r="E1938" s="100" t="s">
        <v>1600</v>
      </c>
      <c r="F1938" s="100" t="s">
        <v>1600</v>
      </c>
      <c r="G1938" s="101">
        <v>0</v>
      </c>
      <c r="H1938" s="101">
        <v>0</v>
      </c>
      <c r="I1938" s="100" t="s">
        <v>1</v>
      </c>
      <c r="J1938" s="100" t="s">
        <v>1598</v>
      </c>
      <c r="K1938" s="102" t="s">
        <v>4544</v>
      </c>
      <c r="L1938" s="99"/>
      <c r="M1938" s="104" t="s">
        <v>2465</v>
      </c>
      <c r="N1938" s="104"/>
      <c r="O1938"/>
      <c r="P1938" t="str">
        <f t="shared" si="589"/>
        <v/>
      </c>
      <c r="Q1938" t="str">
        <f>IF(ISNA(VLOOKUP(AC1938,#REF!,1)),"//","")</f>
        <v/>
      </c>
      <c r="R1938"/>
      <c r="S1938" s="43">
        <f t="shared" si="590"/>
        <v>606</v>
      </c>
      <c r="T1938" s="94" t="s">
        <v>3044</v>
      </c>
      <c r="U1938" s="72" t="s">
        <v>2489</v>
      </c>
      <c r="V1938" s="72" t="s">
        <v>2489</v>
      </c>
      <c r="W1938" s="44" t="str">
        <f t="shared" si="591"/>
        <v/>
      </c>
      <c r="X1938" s="25" t="str">
        <f t="shared" si="592"/>
        <v/>
      </c>
      <c r="Y1938" s="1">
        <f t="shared" si="593"/>
        <v>1890</v>
      </c>
      <c r="Z1938" t="str">
        <f t="shared" si="594"/>
        <v>ITM_USER_DEFAULTS</v>
      </c>
      <c r="AA1938" s="177" t="str">
        <f>IF(ISNA(VLOOKUP(AC1938,Sheet2!J:J,1,0)),"//","")</f>
        <v/>
      </c>
      <c r="AC1938" s="113" t="str">
        <f t="shared" si="569"/>
        <v/>
      </c>
      <c r="AD1938" t="b">
        <f t="shared" si="568"/>
        <v>1</v>
      </c>
    </row>
    <row r="1939" spans="1:30">
      <c r="A1939" s="58">
        <f t="shared" si="596"/>
        <v>1939</v>
      </c>
      <c r="B1939" s="55">
        <f t="shared" si="595"/>
        <v>1891</v>
      </c>
      <c r="C1939" s="99" t="s">
        <v>4419</v>
      </c>
      <c r="D1939" s="99" t="s">
        <v>1194</v>
      </c>
      <c r="E1939" s="100" t="s">
        <v>1112</v>
      </c>
      <c r="F1939" s="100" t="s">
        <v>1112</v>
      </c>
      <c r="G1939" s="101">
        <v>0</v>
      </c>
      <c r="H1939" s="101">
        <v>0</v>
      </c>
      <c r="I1939" s="100" t="s">
        <v>1</v>
      </c>
      <c r="J1939" s="100" t="s">
        <v>1598</v>
      </c>
      <c r="K1939" s="102" t="s">
        <v>4544</v>
      </c>
      <c r="L1939" s="99"/>
      <c r="M1939" s="104" t="s">
        <v>2466</v>
      </c>
      <c r="N1939" s="104"/>
      <c r="O1939"/>
      <c r="P1939" t="str">
        <f t="shared" si="589"/>
        <v/>
      </c>
      <c r="Q1939" t="str">
        <f>IF(ISNA(VLOOKUP(AC1939,#REF!,1)),"//","")</f>
        <v/>
      </c>
      <c r="R1939"/>
      <c r="S1939" s="43">
        <f t="shared" si="590"/>
        <v>606</v>
      </c>
      <c r="T1939" s="94" t="s">
        <v>3044</v>
      </c>
      <c r="U1939" s="72" t="s">
        <v>2489</v>
      </c>
      <c r="V1939" s="72" t="s">
        <v>2489</v>
      </c>
      <c r="W1939" s="44" t="str">
        <f t="shared" si="591"/>
        <v/>
      </c>
      <c r="X1939" s="25" t="str">
        <f t="shared" si="592"/>
        <v/>
      </c>
      <c r="Y1939" s="1">
        <f t="shared" si="593"/>
        <v>1891</v>
      </c>
      <c r="Z1939" t="str">
        <f t="shared" si="594"/>
        <v>ITM_USER_COMPLEX</v>
      </c>
      <c r="AA1939" s="177" t="str">
        <f>IF(ISNA(VLOOKUP(AC1939,Sheet2!J:J,1,0)),"//","")</f>
        <v/>
      </c>
      <c r="AC1939" s="113" t="str">
        <f t="shared" si="569"/>
        <v/>
      </c>
      <c r="AD1939" t="b">
        <f t="shared" si="568"/>
        <v>1</v>
      </c>
    </row>
    <row r="1940" spans="1:30">
      <c r="A1940" s="58">
        <f t="shared" si="596"/>
        <v>1940</v>
      </c>
      <c r="B1940" s="55">
        <f t="shared" si="595"/>
        <v>1892</v>
      </c>
      <c r="C1940" s="99" t="s">
        <v>4419</v>
      </c>
      <c r="D1940" s="99" t="s">
        <v>1113</v>
      </c>
      <c r="E1940" s="100" t="s">
        <v>2822</v>
      </c>
      <c r="F1940" s="100" t="s">
        <v>2822</v>
      </c>
      <c r="G1940" s="101">
        <v>0</v>
      </c>
      <c r="H1940" s="101">
        <v>0</v>
      </c>
      <c r="I1940" s="100" t="s">
        <v>1</v>
      </c>
      <c r="J1940" s="100" t="s">
        <v>1598</v>
      </c>
      <c r="K1940" s="102" t="s">
        <v>4544</v>
      </c>
      <c r="L1940" s="99" t="s">
        <v>1099</v>
      </c>
      <c r="M1940" s="104" t="s">
        <v>2467</v>
      </c>
      <c r="N1940" s="104"/>
      <c r="O1940"/>
      <c r="P1940" t="str">
        <f t="shared" si="589"/>
        <v/>
      </c>
      <c r="Q1940" t="str">
        <f>IF(ISNA(VLOOKUP(AC1940,#REF!,1)),"//","")</f>
        <v/>
      </c>
      <c r="R1940"/>
      <c r="S1940" s="43">
        <f t="shared" si="590"/>
        <v>606</v>
      </c>
      <c r="T1940" s="94" t="s">
        <v>3044</v>
      </c>
      <c r="U1940" s="72" t="s">
        <v>2489</v>
      </c>
      <c r="V1940" s="72" t="s">
        <v>2489</v>
      </c>
      <c r="W1940" s="44" t="str">
        <f t="shared" si="591"/>
        <v/>
      </c>
      <c r="X1940" s="25" t="str">
        <f t="shared" si="592"/>
        <v/>
      </c>
      <c r="Y1940" s="1">
        <f t="shared" si="593"/>
        <v>1892</v>
      </c>
      <c r="Z1940" t="str">
        <f t="shared" si="594"/>
        <v>ITM_USER_SHIFTS</v>
      </c>
      <c r="AA1940" s="177" t="str">
        <f>IF(ISNA(VLOOKUP(AC1940,Sheet2!J:J,1,0)),"//","")</f>
        <v/>
      </c>
      <c r="AC1940" s="113" t="str">
        <f t="shared" si="569"/>
        <v/>
      </c>
      <c r="AD1940" t="b">
        <f t="shared" si="568"/>
        <v>1</v>
      </c>
    </row>
    <row r="1941" spans="1:30">
      <c r="A1941" s="58">
        <f t="shared" si="596"/>
        <v>1941</v>
      </c>
      <c r="B1941" s="55">
        <f t="shared" si="595"/>
        <v>1893</v>
      </c>
      <c r="C1941" s="99" t="s">
        <v>4419</v>
      </c>
      <c r="D1941" s="99" t="s">
        <v>1195</v>
      </c>
      <c r="E1941" s="100" t="s">
        <v>1427</v>
      </c>
      <c r="F1941" s="100" t="s">
        <v>1427</v>
      </c>
      <c r="G1941" s="101">
        <v>0</v>
      </c>
      <c r="H1941" s="101">
        <v>0</v>
      </c>
      <c r="I1941" s="100" t="s">
        <v>1</v>
      </c>
      <c r="J1941" s="100" t="s">
        <v>1598</v>
      </c>
      <c r="K1941" s="102" t="s">
        <v>4544</v>
      </c>
      <c r="L1941" s="99"/>
      <c r="M1941" s="104" t="s">
        <v>2468</v>
      </c>
      <c r="N1941" s="104"/>
      <c r="O1941"/>
      <c r="P1941" t="str">
        <f t="shared" si="589"/>
        <v/>
      </c>
      <c r="Q1941" t="str">
        <f>IF(ISNA(VLOOKUP(AC1941,#REF!,1)),"//","")</f>
        <v/>
      </c>
      <c r="R1941"/>
      <c r="S1941" s="43">
        <f t="shared" si="590"/>
        <v>606</v>
      </c>
      <c r="T1941" s="94" t="s">
        <v>3044</v>
      </c>
      <c r="U1941" s="72" t="s">
        <v>2489</v>
      </c>
      <c r="V1941" s="72" t="s">
        <v>2489</v>
      </c>
      <c r="W1941" s="44" t="str">
        <f t="shared" si="591"/>
        <v/>
      </c>
      <c r="X1941" s="25" t="str">
        <f t="shared" si="592"/>
        <v/>
      </c>
      <c r="Y1941" s="1">
        <f t="shared" si="593"/>
        <v>1893</v>
      </c>
      <c r="Z1941" t="str">
        <f t="shared" si="594"/>
        <v>ITM_USER_RESET</v>
      </c>
      <c r="AA1941" s="177" t="str">
        <f>IF(ISNA(VLOOKUP(AC1941,Sheet2!J:J,1,0)),"//","")</f>
        <v/>
      </c>
      <c r="AC1941" s="113" t="str">
        <f t="shared" si="569"/>
        <v/>
      </c>
      <c r="AD1941" t="b">
        <f t="shared" si="568"/>
        <v>1</v>
      </c>
    </row>
    <row r="1942" spans="1:30">
      <c r="A1942" s="58">
        <f t="shared" si="596"/>
        <v>1942</v>
      </c>
      <c r="B1942" s="55">
        <f t="shared" si="595"/>
        <v>1894</v>
      </c>
      <c r="C1942" s="99" t="s">
        <v>4420</v>
      </c>
      <c r="D1942" s="99" t="s">
        <v>3674</v>
      </c>
      <c r="E1942" s="100" t="s">
        <v>1114</v>
      </c>
      <c r="F1942" s="100" t="s">
        <v>1114</v>
      </c>
      <c r="G1942" s="101">
        <v>0</v>
      </c>
      <c r="H1942" s="101">
        <v>0</v>
      </c>
      <c r="I1942" s="100" t="s">
        <v>1</v>
      </c>
      <c r="J1942" s="100" t="s">
        <v>1598</v>
      </c>
      <c r="K1942" s="102" t="s">
        <v>4544</v>
      </c>
      <c r="L1942" s="99"/>
      <c r="M1942" s="104" t="s">
        <v>2469</v>
      </c>
      <c r="N1942" s="104"/>
      <c r="O1942"/>
      <c r="P1942" t="str">
        <f t="shared" si="589"/>
        <v/>
      </c>
      <c r="Q1942" t="str">
        <f>IF(ISNA(VLOOKUP(AC1942,#REF!,1)),"//","")</f>
        <v/>
      </c>
      <c r="R1942"/>
      <c r="S1942" s="43">
        <f t="shared" si="590"/>
        <v>606</v>
      </c>
      <c r="T1942" s="94" t="s">
        <v>3044</v>
      </c>
      <c r="U1942" s="72" t="s">
        <v>2489</v>
      </c>
      <c r="V1942" s="72" t="s">
        <v>2489</v>
      </c>
      <c r="W1942" s="44" t="str">
        <f t="shared" si="591"/>
        <v/>
      </c>
      <c r="X1942" s="25" t="str">
        <f t="shared" si="592"/>
        <v/>
      </c>
      <c r="Y1942" s="1">
        <f t="shared" si="593"/>
        <v>1894</v>
      </c>
      <c r="Z1942" t="str">
        <f t="shared" si="594"/>
        <v>ITM_U_KEY_USER</v>
      </c>
      <c r="AA1942" s="177" t="str">
        <f>IF(ISNA(VLOOKUP(AC1942,Sheet2!J:J,1,0)),"//","")</f>
        <v/>
      </c>
      <c r="AC1942" s="113" t="str">
        <f t="shared" si="569"/>
        <v/>
      </c>
      <c r="AD1942" t="b">
        <f t="shared" si="568"/>
        <v>1</v>
      </c>
    </row>
    <row r="1943" spans="1:30">
      <c r="A1943" s="58">
        <f t="shared" si="596"/>
        <v>1943</v>
      </c>
      <c r="B1943" s="55">
        <f t="shared" si="595"/>
        <v>1895</v>
      </c>
      <c r="C1943" s="99" t="s">
        <v>4420</v>
      </c>
      <c r="D1943" s="99" t="s">
        <v>3675</v>
      </c>
      <c r="E1943" s="100" t="s">
        <v>1115</v>
      </c>
      <c r="F1943" s="100" t="s">
        <v>1115</v>
      </c>
      <c r="G1943" s="101">
        <v>0</v>
      </c>
      <c r="H1943" s="101">
        <v>0</v>
      </c>
      <c r="I1943" s="100" t="s">
        <v>1</v>
      </c>
      <c r="J1943" s="100" t="s">
        <v>1598</v>
      </c>
      <c r="K1943" s="102" t="s">
        <v>4544</v>
      </c>
      <c r="L1943" s="99"/>
      <c r="M1943" s="104" t="s">
        <v>2471</v>
      </c>
      <c r="N1943" s="104"/>
      <c r="O1943"/>
      <c r="P1943" t="str">
        <f t="shared" si="589"/>
        <v/>
      </c>
      <c r="Q1943" t="str">
        <f>IF(ISNA(VLOOKUP(AC1943,#REF!,1)),"//","")</f>
        <v/>
      </c>
      <c r="R1943"/>
      <c r="S1943" s="43">
        <f t="shared" si="590"/>
        <v>606</v>
      </c>
      <c r="T1943" s="94" t="s">
        <v>3044</v>
      </c>
      <c r="U1943" s="72" t="s">
        <v>2489</v>
      </c>
      <c r="V1943" s="72" t="s">
        <v>2489</v>
      </c>
      <c r="W1943" s="44" t="str">
        <f t="shared" si="591"/>
        <v/>
      </c>
      <c r="X1943" s="25" t="str">
        <f t="shared" si="592"/>
        <v/>
      </c>
      <c r="Y1943" s="1">
        <f t="shared" si="593"/>
        <v>1895</v>
      </c>
      <c r="Z1943" t="str">
        <f t="shared" si="594"/>
        <v>ITM_U_KEY_CC</v>
      </c>
      <c r="AA1943" s="177" t="str">
        <f>IF(ISNA(VLOOKUP(AC1943,Sheet2!J:J,1,0)),"//","")</f>
        <v/>
      </c>
      <c r="AC1943" s="113" t="str">
        <f t="shared" si="569"/>
        <v/>
      </c>
      <c r="AD1943" t="b">
        <f t="shared" si="568"/>
        <v>1</v>
      </c>
    </row>
    <row r="1944" spans="1:30">
      <c r="A1944" s="58">
        <f t="shared" si="596"/>
        <v>1944</v>
      </c>
      <c r="B1944" s="55">
        <f t="shared" si="595"/>
        <v>1896</v>
      </c>
      <c r="C1944" s="99" t="s">
        <v>4420</v>
      </c>
      <c r="D1944" s="99" t="s">
        <v>1196</v>
      </c>
      <c r="E1944" s="100" t="s">
        <v>1116</v>
      </c>
      <c r="F1944" s="100" t="s">
        <v>1116</v>
      </c>
      <c r="G1944" s="101">
        <v>0</v>
      </c>
      <c r="H1944" s="101">
        <v>0</v>
      </c>
      <c r="I1944" s="100" t="s">
        <v>1</v>
      </c>
      <c r="J1944" s="100" t="s">
        <v>1598</v>
      </c>
      <c r="K1944" s="102" t="s">
        <v>4544</v>
      </c>
      <c r="L1944" s="99"/>
      <c r="M1944" s="104" t="s">
        <v>2472</v>
      </c>
      <c r="N1944" s="104"/>
      <c r="O1944"/>
      <c r="P1944" t="str">
        <f t="shared" si="589"/>
        <v/>
      </c>
      <c r="Q1944" t="str">
        <f>IF(ISNA(VLOOKUP(AC1944,#REF!,1)),"//","")</f>
        <v/>
      </c>
      <c r="R1944"/>
      <c r="S1944" s="43">
        <f t="shared" si="590"/>
        <v>606</v>
      </c>
      <c r="T1944" s="94" t="s">
        <v>3044</v>
      </c>
      <c r="U1944" s="72" t="s">
        <v>2489</v>
      </c>
      <c r="V1944" s="72" t="s">
        <v>2489</v>
      </c>
      <c r="W1944" s="44" t="str">
        <f t="shared" si="591"/>
        <v/>
      </c>
      <c r="X1944" s="25" t="str">
        <f t="shared" si="592"/>
        <v/>
      </c>
      <c r="Y1944" s="1">
        <f t="shared" si="593"/>
        <v>1896</v>
      </c>
      <c r="Z1944" t="str">
        <f t="shared" si="594"/>
        <v>ITM_U_KEY_MM</v>
      </c>
      <c r="AA1944" s="177" t="str">
        <f>IF(ISNA(VLOOKUP(AC1944,Sheet2!J:J,1,0)),"//","")</f>
        <v/>
      </c>
      <c r="AC1944" s="113" t="str">
        <f t="shared" si="569"/>
        <v/>
      </c>
      <c r="AD1944" t="b">
        <f t="shared" si="568"/>
        <v>1</v>
      </c>
    </row>
    <row r="1945" spans="1:30">
      <c r="A1945" s="58">
        <f t="shared" si="596"/>
        <v>1945</v>
      </c>
      <c r="B1945" s="55">
        <f t="shared" si="595"/>
        <v>1897</v>
      </c>
      <c r="C1945" s="99" t="s">
        <v>4420</v>
      </c>
      <c r="D1945" s="99" t="s">
        <v>1197</v>
      </c>
      <c r="E1945" s="100" t="s">
        <v>1117</v>
      </c>
      <c r="F1945" s="100" t="s">
        <v>1117</v>
      </c>
      <c r="G1945" s="101">
        <v>0</v>
      </c>
      <c r="H1945" s="101">
        <v>0</v>
      </c>
      <c r="I1945" s="100" t="s">
        <v>1</v>
      </c>
      <c r="J1945" s="100" t="s">
        <v>1598</v>
      </c>
      <c r="K1945" s="102" t="s">
        <v>4544</v>
      </c>
      <c r="L1945" s="99" t="s">
        <v>1099</v>
      </c>
      <c r="M1945" s="104" t="s">
        <v>2473</v>
      </c>
      <c r="N1945" s="104"/>
      <c r="O1945"/>
      <c r="P1945" t="str">
        <f t="shared" si="589"/>
        <v/>
      </c>
      <c r="Q1945" t="str">
        <f>IF(ISNA(VLOOKUP(AC1945,#REF!,1)),"//","")</f>
        <v/>
      </c>
      <c r="R1945"/>
      <c r="S1945" s="43">
        <f t="shared" si="590"/>
        <v>606</v>
      </c>
      <c r="T1945" s="94" t="s">
        <v>3044</v>
      </c>
      <c r="U1945" s="72" t="s">
        <v>2489</v>
      </c>
      <c r="V1945" s="72" t="s">
        <v>2489</v>
      </c>
      <c r="W1945" s="44" t="str">
        <f t="shared" si="591"/>
        <v/>
      </c>
      <c r="X1945" s="25" t="str">
        <f t="shared" si="592"/>
        <v/>
      </c>
      <c r="Y1945" s="1">
        <f t="shared" si="593"/>
        <v>1897</v>
      </c>
      <c r="Z1945" t="str">
        <f t="shared" si="594"/>
        <v>ITM_U_KEY_SIGMA</v>
      </c>
      <c r="AA1945" s="177" t="str">
        <f>IF(ISNA(VLOOKUP(AC1945,Sheet2!J:J,1,0)),"//","")</f>
        <v/>
      </c>
      <c r="AC1945" s="113" t="str">
        <f t="shared" si="569"/>
        <v/>
      </c>
      <c r="AD1945" t="b">
        <f t="shared" si="568"/>
        <v>1</v>
      </c>
    </row>
    <row r="1946" spans="1:30">
      <c r="A1946" s="58">
        <f t="shared" si="596"/>
        <v>1946</v>
      </c>
      <c r="B1946" s="55">
        <f t="shared" si="595"/>
        <v>1898</v>
      </c>
      <c r="C1946" s="99" t="s">
        <v>4420</v>
      </c>
      <c r="D1946" s="99" t="s">
        <v>1198</v>
      </c>
      <c r="E1946" s="100" t="s">
        <v>1118</v>
      </c>
      <c r="F1946" s="100" t="s">
        <v>1118</v>
      </c>
      <c r="G1946" s="101">
        <v>0</v>
      </c>
      <c r="H1946" s="101">
        <v>0</v>
      </c>
      <c r="I1946" s="100" t="s">
        <v>1</v>
      </c>
      <c r="J1946" s="100" t="s">
        <v>1598</v>
      </c>
      <c r="K1946" s="102" t="s">
        <v>4544</v>
      </c>
      <c r="L1946" s="99" t="s">
        <v>1099</v>
      </c>
      <c r="M1946" s="104" t="s">
        <v>2474</v>
      </c>
      <c r="N1946" s="104"/>
      <c r="O1946"/>
      <c r="P1946" t="str">
        <f t="shared" si="589"/>
        <v/>
      </c>
      <c r="Q1946" t="str">
        <f>IF(ISNA(VLOOKUP(AC1946,#REF!,1)),"//","")</f>
        <v/>
      </c>
      <c r="R1946"/>
      <c r="S1946" s="43">
        <f t="shared" si="590"/>
        <v>606</v>
      </c>
      <c r="T1946" s="94" t="s">
        <v>3044</v>
      </c>
      <c r="U1946" s="72" t="s">
        <v>2489</v>
      </c>
      <c r="V1946" s="72" t="s">
        <v>2489</v>
      </c>
      <c r="W1946" s="44" t="str">
        <f t="shared" si="591"/>
        <v/>
      </c>
      <c r="X1946" s="25" t="str">
        <f t="shared" si="592"/>
        <v/>
      </c>
      <c r="Y1946" s="1">
        <f t="shared" si="593"/>
        <v>1898</v>
      </c>
      <c r="Z1946" t="str">
        <f t="shared" si="594"/>
        <v>ITM_U_KEY_PRGM</v>
      </c>
      <c r="AA1946" s="177" t="str">
        <f>IF(ISNA(VLOOKUP(AC1946,Sheet2!J:J,1,0)),"//","")</f>
        <v/>
      </c>
      <c r="AC1946" s="113" t="str">
        <f t="shared" si="569"/>
        <v/>
      </c>
      <c r="AD1946" t="b">
        <f t="shared" si="568"/>
        <v>1</v>
      </c>
    </row>
    <row r="1947" spans="1:30">
      <c r="A1947" s="58">
        <f t="shared" si="596"/>
        <v>1947</v>
      </c>
      <c r="B1947" s="55">
        <f t="shared" si="595"/>
        <v>1899</v>
      </c>
      <c r="C1947" s="99" t="s">
        <v>4420</v>
      </c>
      <c r="D1947" s="99" t="s">
        <v>1199</v>
      </c>
      <c r="E1947" s="100" t="s">
        <v>1119</v>
      </c>
      <c r="F1947" s="100" t="s">
        <v>1119</v>
      </c>
      <c r="G1947" s="101">
        <v>0</v>
      </c>
      <c r="H1947" s="101">
        <v>0</v>
      </c>
      <c r="I1947" s="100" t="s">
        <v>1</v>
      </c>
      <c r="J1947" s="100" t="s">
        <v>1598</v>
      </c>
      <c r="K1947" s="102" t="s">
        <v>4544</v>
      </c>
      <c r="L1947" s="99"/>
      <c r="M1947" s="104" t="s">
        <v>2475</v>
      </c>
      <c r="N1947" s="104"/>
      <c r="O1947"/>
      <c r="P1947" t="str">
        <f t="shared" si="589"/>
        <v/>
      </c>
      <c r="Q1947" t="str">
        <f>IF(ISNA(VLOOKUP(AC1947,#REF!,1)),"//","")</f>
        <v/>
      </c>
      <c r="R1947"/>
      <c r="S1947" s="43">
        <f t="shared" si="590"/>
        <v>606</v>
      </c>
      <c r="T1947" s="94" t="s">
        <v>3044</v>
      </c>
      <c r="U1947" s="72" t="s">
        <v>2489</v>
      </c>
      <c r="V1947" s="72" t="s">
        <v>2489</v>
      </c>
      <c r="W1947" s="44" t="str">
        <f t="shared" si="591"/>
        <v/>
      </c>
      <c r="X1947" s="25" t="str">
        <f t="shared" si="592"/>
        <v/>
      </c>
      <c r="Y1947" s="1">
        <f t="shared" si="593"/>
        <v>1899</v>
      </c>
      <c r="Z1947" t="str">
        <f t="shared" si="594"/>
        <v>ITM_U_KEY_ALPHA</v>
      </c>
      <c r="AA1947" s="177" t="str">
        <f>IF(ISNA(VLOOKUP(AC1947,Sheet2!J:J,1,0)),"//","")</f>
        <v/>
      </c>
      <c r="AC1947" s="113" t="str">
        <f t="shared" si="569"/>
        <v/>
      </c>
      <c r="AD1947" t="b">
        <f t="shared" si="568"/>
        <v>1</v>
      </c>
    </row>
    <row r="1948" spans="1:30">
      <c r="A1948" s="58">
        <f t="shared" si="596"/>
        <v>1948</v>
      </c>
      <c r="B1948" s="55">
        <f t="shared" si="595"/>
        <v>1900</v>
      </c>
      <c r="C1948" s="99" t="s">
        <v>4421</v>
      </c>
      <c r="D1948" s="99" t="s">
        <v>7</v>
      </c>
      <c r="E1948" s="100" t="s">
        <v>1120</v>
      </c>
      <c r="F1948" s="100" t="s">
        <v>1120</v>
      </c>
      <c r="G1948" s="101">
        <v>0</v>
      </c>
      <c r="H1948" s="101">
        <v>0</v>
      </c>
      <c r="I1948" s="100" t="s">
        <v>1</v>
      </c>
      <c r="J1948" s="100" t="s">
        <v>1598</v>
      </c>
      <c r="K1948" s="102" t="s">
        <v>4544</v>
      </c>
      <c r="L1948" s="99"/>
      <c r="M1948" s="104" t="s">
        <v>2476</v>
      </c>
      <c r="N1948" s="104"/>
      <c r="O1948"/>
      <c r="P1948" t="str">
        <f t="shared" si="589"/>
        <v/>
      </c>
      <c r="Q1948" t="str">
        <f>IF(ISNA(VLOOKUP(AC1948,#REF!,1)),"//","")</f>
        <v/>
      </c>
      <c r="R1948"/>
      <c r="S1948" s="43">
        <f t="shared" si="590"/>
        <v>606</v>
      </c>
      <c r="T1948" s="94" t="s">
        <v>3044</v>
      </c>
      <c r="U1948" s="72" t="s">
        <v>2489</v>
      </c>
      <c r="V1948" s="72" t="s">
        <v>2489</v>
      </c>
      <c r="W1948" s="44" t="str">
        <f t="shared" si="591"/>
        <v/>
      </c>
      <c r="X1948" s="25" t="str">
        <f t="shared" si="592"/>
        <v/>
      </c>
      <c r="Y1948" s="1">
        <f t="shared" si="593"/>
        <v>1900</v>
      </c>
      <c r="Z1948" t="str">
        <f t="shared" si="594"/>
        <v>ITM_SH_NORM_E</v>
      </c>
      <c r="AA1948" s="177" t="str">
        <f>IF(ISNA(VLOOKUP(AC1948,Sheet2!J:J,1,0)),"//","")</f>
        <v/>
      </c>
      <c r="AC1948" s="113" t="str">
        <f t="shared" si="569"/>
        <v/>
      </c>
      <c r="AD1948" t="b">
        <f t="shared" si="568"/>
        <v>1</v>
      </c>
    </row>
    <row r="1949" spans="1:30">
      <c r="A1949" s="58">
        <f t="shared" si="596"/>
        <v>1949</v>
      </c>
      <c r="B1949" s="55">
        <f t="shared" si="595"/>
        <v>1901</v>
      </c>
      <c r="C1949" s="99" t="s">
        <v>4419</v>
      </c>
      <c r="D1949" s="99" t="s">
        <v>1122</v>
      </c>
      <c r="E1949" s="100" t="s">
        <v>1123</v>
      </c>
      <c r="F1949" s="100" t="s">
        <v>1123</v>
      </c>
      <c r="G1949" s="101">
        <v>0</v>
      </c>
      <c r="H1949" s="101">
        <v>0</v>
      </c>
      <c r="I1949" s="100" t="s">
        <v>1</v>
      </c>
      <c r="J1949" s="100" t="s">
        <v>1598</v>
      </c>
      <c r="K1949" s="102" t="s">
        <v>4544</v>
      </c>
      <c r="L1949" s="99"/>
      <c r="M1949" s="104" t="s">
        <v>2477</v>
      </c>
      <c r="N1949" s="104"/>
      <c r="O1949"/>
      <c r="P1949" t="str">
        <f t="shared" si="589"/>
        <v/>
      </c>
      <c r="Q1949" t="str">
        <f>IF(ISNA(VLOOKUP(AC1949,#REF!,1)),"//","")</f>
        <v/>
      </c>
      <c r="R1949"/>
      <c r="S1949" s="43">
        <f t="shared" si="590"/>
        <v>606</v>
      </c>
      <c r="T1949" s="94" t="s">
        <v>3044</v>
      </c>
      <c r="U1949" s="72" t="s">
        <v>2489</v>
      </c>
      <c r="V1949" s="72" t="s">
        <v>2489</v>
      </c>
      <c r="W1949" s="44" t="str">
        <f t="shared" si="591"/>
        <v/>
      </c>
      <c r="X1949" s="25" t="str">
        <f t="shared" si="592"/>
        <v/>
      </c>
      <c r="Y1949" s="1">
        <f t="shared" si="593"/>
        <v>1901</v>
      </c>
      <c r="Z1949" t="str">
        <f t="shared" si="594"/>
        <v>ITM_JM_ASN</v>
      </c>
      <c r="AA1949" s="177" t="str">
        <f>IF(ISNA(VLOOKUP(AC1949,Sheet2!J:J,1,0)),"//","")</f>
        <v/>
      </c>
      <c r="AC1949" s="113" t="str">
        <f t="shared" si="569"/>
        <v/>
      </c>
      <c r="AD1949" t="b">
        <f t="shared" si="568"/>
        <v>1</v>
      </c>
    </row>
    <row r="1950" spans="1:30">
      <c r="A1950" s="58">
        <f t="shared" si="596"/>
        <v>1950</v>
      </c>
      <c r="B1950" s="55">
        <f t="shared" si="595"/>
        <v>1902</v>
      </c>
      <c r="C1950" s="99" t="s">
        <v>4419</v>
      </c>
      <c r="D1950" s="99" t="s">
        <v>1200</v>
      </c>
      <c r="E1950" s="100" t="s">
        <v>1124</v>
      </c>
      <c r="F1950" s="100" t="s">
        <v>1124</v>
      </c>
      <c r="G1950" s="101">
        <v>0</v>
      </c>
      <c r="H1950" s="101">
        <v>0</v>
      </c>
      <c r="I1950" s="100" t="s">
        <v>3</v>
      </c>
      <c r="J1950" s="100" t="s">
        <v>1598</v>
      </c>
      <c r="K1950" s="102" t="s">
        <v>4544</v>
      </c>
      <c r="L1950" s="99"/>
      <c r="M1950" s="104" t="s">
        <v>2478</v>
      </c>
      <c r="N1950" s="104"/>
      <c r="O1950"/>
      <c r="P1950" t="str">
        <f t="shared" si="589"/>
        <v/>
      </c>
      <c r="Q1950" t="str">
        <f>IF(ISNA(VLOOKUP(AC1950,#REF!,1)),"//","")</f>
        <v/>
      </c>
      <c r="R1950"/>
      <c r="S1950" s="43">
        <f t="shared" si="590"/>
        <v>606</v>
      </c>
      <c r="T1950" s="94" t="s">
        <v>3044</v>
      </c>
      <c r="U1950" s="72" t="s">
        <v>2489</v>
      </c>
      <c r="V1950" s="72" t="s">
        <v>2489</v>
      </c>
      <c r="W1950" s="44" t="str">
        <f t="shared" si="591"/>
        <v/>
      </c>
      <c r="X1950" s="25" t="str">
        <f t="shared" si="592"/>
        <v/>
      </c>
      <c r="Y1950" s="1">
        <f t="shared" si="593"/>
        <v>1902</v>
      </c>
      <c r="Z1950" t="str">
        <f t="shared" si="594"/>
        <v>ITM_JM_SEEK</v>
      </c>
      <c r="AA1950" s="177" t="str">
        <f>IF(ISNA(VLOOKUP(AC1950,Sheet2!J:J,1,0)),"//","")</f>
        <v/>
      </c>
      <c r="AC1950" s="113" t="str">
        <f t="shared" si="569"/>
        <v/>
      </c>
      <c r="AD1950" t="b">
        <f t="shared" si="568"/>
        <v>1</v>
      </c>
    </row>
    <row r="1951" spans="1:30">
      <c r="A1951" s="58">
        <f t="shared" si="596"/>
        <v>1951</v>
      </c>
      <c r="B1951" s="55">
        <f t="shared" si="595"/>
        <v>1903</v>
      </c>
      <c r="C1951" s="99" t="s">
        <v>4418</v>
      </c>
      <c r="D1951" s="99" t="s">
        <v>1201</v>
      </c>
      <c r="E1951" s="100" t="s">
        <v>1125</v>
      </c>
      <c r="F1951" s="100" t="s">
        <v>1125</v>
      </c>
      <c r="G1951" s="101">
        <v>0</v>
      </c>
      <c r="H1951" s="101">
        <v>0</v>
      </c>
      <c r="I1951" s="100" t="s">
        <v>3</v>
      </c>
      <c r="J1951" s="100" t="s">
        <v>1598</v>
      </c>
      <c r="K1951" s="102" t="s">
        <v>4544</v>
      </c>
      <c r="L1951" s="99" t="s">
        <v>1126</v>
      </c>
      <c r="M1951" s="104" t="s">
        <v>2481</v>
      </c>
      <c r="N1951" s="104"/>
      <c r="O1951"/>
      <c r="P1951" t="str">
        <f t="shared" si="589"/>
        <v/>
      </c>
      <c r="Q1951" t="str">
        <f>IF(ISNA(VLOOKUP(AC1951,#REF!,1)),"//","")</f>
        <v/>
      </c>
      <c r="R1951"/>
      <c r="S1951" s="43">
        <f t="shared" si="590"/>
        <v>606</v>
      </c>
      <c r="T1951" s="94" t="s">
        <v>3044</v>
      </c>
      <c r="U1951" s="72" t="s">
        <v>2489</v>
      </c>
      <c r="V1951" s="72" t="s">
        <v>2489</v>
      </c>
      <c r="W1951" s="44" t="str">
        <f t="shared" si="591"/>
        <v/>
      </c>
      <c r="X1951" s="25" t="str">
        <f t="shared" si="592"/>
        <v/>
      </c>
      <c r="Y1951" s="1">
        <f t="shared" si="593"/>
        <v>1903</v>
      </c>
      <c r="Z1951" t="str">
        <f t="shared" si="594"/>
        <v>ITM_INP_DEF_43S</v>
      </c>
      <c r="AA1951" s="177" t="str">
        <f>IF(ISNA(VLOOKUP(AC1951,Sheet2!J:J,1,0)),"//","")</f>
        <v/>
      </c>
      <c r="AC1951" s="113" t="str">
        <f t="shared" si="569"/>
        <v/>
      </c>
      <c r="AD1951" t="b">
        <f t="shared" si="568"/>
        <v>1</v>
      </c>
    </row>
    <row r="1952" spans="1:30">
      <c r="A1952" s="58">
        <f t="shared" si="596"/>
        <v>1952</v>
      </c>
      <c r="B1952" s="55">
        <f t="shared" si="595"/>
        <v>1904</v>
      </c>
      <c r="C1952" s="99" t="s">
        <v>4422</v>
      </c>
      <c r="D1952" s="99" t="s">
        <v>7</v>
      </c>
      <c r="E1952" s="100" t="s">
        <v>2951</v>
      </c>
      <c r="F1952" s="100" t="s">
        <v>2951</v>
      </c>
      <c r="G1952" s="101">
        <v>0</v>
      </c>
      <c r="H1952" s="101">
        <v>0</v>
      </c>
      <c r="I1952" s="100" t="s">
        <v>1</v>
      </c>
      <c r="J1952" s="100" t="s">
        <v>1598</v>
      </c>
      <c r="K1952" s="102" t="s">
        <v>4544</v>
      </c>
      <c r="L1952" s="99"/>
      <c r="M1952" s="104" t="s">
        <v>2953</v>
      </c>
      <c r="N1952" s="104"/>
      <c r="O1952"/>
      <c r="P1952" t="str">
        <f t="shared" si="589"/>
        <v/>
      </c>
      <c r="Q1952" t="str">
        <f>IF(ISNA(VLOOKUP(AC1952,#REF!,1)),"//","")</f>
        <v/>
      </c>
      <c r="R1952"/>
      <c r="S1952" s="43">
        <f t="shared" si="590"/>
        <v>607</v>
      </c>
      <c r="T1952" s="94" t="s">
        <v>3044</v>
      </c>
      <c r="U1952" s="72" t="s">
        <v>2919</v>
      </c>
      <c r="V1952" s="72" t="s">
        <v>2489</v>
      </c>
      <c r="W1952" s="44" t="str">
        <f t="shared" si="591"/>
        <v>"X.XEQ"</v>
      </c>
      <c r="X1952" s="25" t="str">
        <f t="shared" si="592"/>
        <v>X.XEQ</v>
      </c>
      <c r="Y1952" s="1">
        <f t="shared" si="593"/>
        <v>1904</v>
      </c>
      <c r="Z1952" t="str">
        <f t="shared" si="594"/>
        <v>ITM_XXEQ</v>
      </c>
      <c r="AA1952" s="177" t="str">
        <f>IF(ISNA(VLOOKUP(AC1952,Sheet2!J:J,1,0)),"//","")</f>
        <v>//</v>
      </c>
      <c r="AC1952" s="113" t="str">
        <f t="shared" si="569"/>
        <v>X.XEQ</v>
      </c>
      <c r="AD1952" t="b">
        <f t="shared" si="568"/>
        <v>1</v>
      </c>
    </row>
    <row r="1953" spans="1:30">
      <c r="A1953" s="58">
        <f t="shared" si="596"/>
        <v>1953</v>
      </c>
      <c r="B1953" s="55">
        <f t="shared" si="595"/>
        <v>1905</v>
      </c>
      <c r="C1953" s="99" t="s">
        <v>4419</v>
      </c>
      <c r="D1953" s="99" t="s">
        <v>2541</v>
      </c>
      <c r="E1953" s="102" t="s">
        <v>2543</v>
      </c>
      <c r="F1953" s="102" t="s">
        <v>2543</v>
      </c>
      <c r="G1953" s="106">
        <v>0</v>
      </c>
      <c r="H1953" s="106">
        <v>0</v>
      </c>
      <c r="I1953" s="100" t="s">
        <v>1</v>
      </c>
      <c r="J1953" s="100" t="s">
        <v>1598</v>
      </c>
      <c r="K1953" s="102" t="s">
        <v>4544</v>
      </c>
      <c r="L1953" s="99"/>
      <c r="M1953" s="104" t="s">
        <v>2542</v>
      </c>
      <c r="N1953" s="104"/>
      <c r="O1953"/>
      <c r="P1953" t="str">
        <f t="shared" si="589"/>
        <v/>
      </c>
      <c r="Q1953" t="str">
        <f>IF(ISNA(VLOOKUP(AC1953,#REF!,1)),"//","")</f>
        <v/>
      </c>
      <c r="R1953"/>
      <c r="S1953" s="43">
        <f t="shared" si="590"/>
        <v>607</v>
      </c>
      <c r="T1953" s="94" t="s">
        <v>3044</v>
      </c>
      <c r="U1953" s="72" t="s">
        <v>2489</v>
      </c>
      <c r="V1953" s="72" t="s">
        <v>2489</v>
      </c>
      <c r="W1953" s="44" t="str">
        <f t="shared" si="591"/>
        <v/>
      </c>
      <c r="X1953" s="25" t="str">
        <f t="shared" si="592"/>
        <v/>
      </c>
      <c r="Y1953" s="1">
        <f t="shared" si="593"/>
        <v>1905</v>
      </c>
      <c r="Z1953" t="str">
        <f t="shared" si="594"/>
        <v>ITM_USER_ALPHA</v>
      </c>
      <c r="AA1953" s="177" t="str">
        <f>IF(ISNA(VLOOKUP(AC1953,Sheet2!J:J,1,0)),"//","")</f>
        <v/>
      </c>
      <c r="AC1953" s="113" t="str">
        <f t="shared" si="569"/>
        <v/>
      </c>
      <c r="AD1953" t="b">
        <f t="shared" si="568"/>
        <v>1</v>
      </c>
    </row>
    <row r="1954" spans="1:30">
      <c r="A1954" s="58">
        <f t="shared" si="596"/>
        <v>1954</v>
      </c>
      <c r="B1954" s="55">
        <f t="shared" si="595"/>
        <v>1906</v>
      </c>
      <c r="C1954" s="99" t="s">
        <v>4419</v>
      </c>
      <c r="D1954" s="99" t="s">
        <v>2544</v>
      </c>
      <c r="E1954" s="100" t="s">
        <v>2546</v>
      </c>
      <c r="F1954" s="100" t="s">
        <v>2546</v>
      </c>
      <c r="G1954" s="101">
        <v>0</v>
      </c>
      <c r="H1954" s="101">
        <v>0</v>
      </c>
      <c r="I1954" s="100" t="s">
        <v>1</v>
      </c>
      <c r="J1954" s="100" t="s">
        <v>1598</v>
      </c>
      <c r="K1954" s="102" t="s">
        <v>4544</v>
      </c>
      <c r="L1954" s="99"/>
      <c r="M1954" s="104" t="s">
        <v>2545</v>
      </c>
      <c r="N1954" s="104"/>
      <c r="O1954"/>
      <c r="P1954" t="str">
        <f t="shared" si="589"/>
        <v/>
      </c>
      <c r="Q1954" t="str">
        <f>IF(ISNA(VLOOKUP(AC1954,#REF!,1)),"//","")</f>
        <v/>
      </c>
      <c r="R1954"/>
      <c r="S1954" s="43">
        <f t="shared" si="590"/>
        <v>607</v>
      </c>
      <c r="T1954" s="94" t="s">
        <v>3044</v>
      </c>
      <c r="U1954" s="72" t="s">
        <v>2489</v>
      </c>
      <c r="V1954" s="72" t="s">
        <v>2489</v>
      </c>
      <c r="W1954" s="44" t="str">
        <f t="shared" si="591"/>
        <v/>
      </c>
      <c r="X1954" s="25" t="str">
        <f t="shared" si="592"/>
        <v/>
      </c>
      <c r="Y1954" s="1">
        <f t="shared" si="593"/>
        <v>1906</v>
      </c>
      <c r="Z1954" t="str">
        <f t="shared" si="594"/>
        <v>ITM_USER_GSHFT</v>
      </c>
      <c r="AA1954" s="177" t="str">
        <f>IF(ISNA(VLOOKUP(AC1954,Sheet2!J:J,1,0)),"//","")</f>
        <v/>
      </c>
      <c r="AC1954" s="113" t="str">
        <f t="shared" si="569"/>
        <v/>
      </c>
      <c r="AD1954" t="b">
        <f t="shared" si="568"/>
        <v>1</v>
      </c>
    </row>
    <row r="1955" spans="1:30">
      <c r="A1955" s="58">
        <f t="shared" si="596"/>
        <v>1955</v>
      </c>
      <c r="B1955" s="55">
        <f t="shared" si="595"/>
        <v>1907</v>
      </c>
      <c r="C1955" s="99" t="s">
        <v>4419</v>
      </c>
      <c r="D1955" s="103" t="s">
        <v>2576</v>
      </c>
      <c r="E1955" s="100" t="s">
        <v>2578</v>
      </c>
      <c r="F1955" s="100" t="s">
        <v>2578</v>
      </c>
      <c r="G1955" s="101">
        <v>0</v>
      </c>
      <c r="H1955" s="101">
        <v>0</v>
      </c>
      <c r="I1955" s="100" t="s">
        <v>1</v>
      </c>
      <c r="J1955" s="100" t="s">
        <v>1598</v>
      </c>
      <c r="K1955" s="102" t="s">
        <v>4544</v>
      </c>
      <c r="L1955" s="99"/>
      <c r="M1955" s="104" t="s">
        <v>2574</v>
      </c>
      <c r="N1955" s="104"/>
      <c r="O1955"/>
      <c r="P1955" t="str">
        <f t="shared" si="589"/>
        <v/>
      </c>
      <c r="Q1955" t="str">
        <f>IF(ISNA(VLOOKUP(AC1955,#REF!,1)),"//","")</f>
        <v/>
      </c>
      <c r="R1955"/>
      <c r="S1955" s="43">
        <f t="shared" si="590"/>
        <v>607</v>
      </c>
      <c r="T1955" s="94" t="s">
        <v>3044</v>
      </c>
      <c r="U1955" s="72" t="s">
        <v>2489</v>
      </c>
      <c r="V1955" s="72" t="s">
        <v>2489</v>
      </c>
      <c r="W1955" s="44" t="str">
        <f t="shared" si="591"/>
        <v/>
      </c>
      <c r="X1955" s="25" t="str">
        <f t="shared" si="592"/>
        <v/>
      </c>
      <c r="Y1955" s="1">
        <f t="shared" si="593"/>
        <v>1907</v>
      </c>
      <c r="Z1955" t="str">
        <f t="shared" si="594"/>
        <v>ITM_USER_CC</v>
      </c>
      <c r="AA1955" s="177" t="str">
        <f>IF(ISNA(VLOOKUP(AC1955,Sheet2!J:J,1,0)),"//","")</f>
        <v/>
      </c>
      <c r="AC1955" s="113" t="str">
        <f t="shared" si="569"/>
        <v/>
      </c>
      <c r="AD1955" t="b">
        <f t="shared" si="568"/>
        <v>1</v>
      </c>
    </row>
    <row r="1956" spans="1:30">
      <c r="A1956" s="58">
        <f t="shared" si="596"/>
        <v>1956</v>
      </c>
      <c r="B1956" s="55">
        <f t="shared" si="595"/>
        <v>1908</v>
      </c>
      <c r="C1956" s="99" t="s">
        <v>4419</v>
      </c>
      <c r="D1956" s="99" t="s">
        <v>2577</v>
      </c>
      <c r="E1956" s="100" t="s">
        <v>2579</v>
      </c>
      <c r="F1956" s="100" t="s">
        <v>2579</v>
      </c>
      <c r="G1956" s="108">
        <v>0</v>
      </c>
      <c r="H1956" s="108">
        <v>0</v>
      </c>
      <c r="I1956" s="100" t="s">
        <v>1</v>
      </c>
      <c r="J1956" s="100" t="s">
        <v>1598</v>
      </c>
      <c r="K1956" s="102" t="s">
        <v>4544</v>
      </c>
      <c r="L1956" s="99"/>
      <c r="M1956" s="104" t="s">
        <v>2575</v>
      </c>
      <c r="N1956" s="104"/>
      <c r="O1956"/>
      <c r="P1956" t="str">
        <f t="shared" si="589"/>
        <v/>
      </c>
      <c r="Q1956" t="str">
        <f>IF(ISNA(VLOOKUP(AC1956,#REF!,1)),"//","")</f>
        <v/>
      </c>
      <c r="R1956"/>
      <c r="S1956" s="43">
        <f t="shared" si="590"/>
        <v>607</v>
      </c>
      <c r="T1956" s="94" t="s">
        <v>3044</v>
      </c>
      <c r="U1956" s="72" t="s">
        <v>2489</v>
      </c>
      <c r="V1956" s="72" t="s">
        <v>2489</v>
      </c>
      <c r="W1956" s="44" t="str">
        <f t="shared" si="591"/>
        <v/>
      </c>
      <c r="X1956" s="25" t="str">
        <f t="shared" si="592"/>
        <v/>
      </c>
      <c r="Y1956" s="1">
        <f t="shared" si="593"/>
        <v>1908</v>
      </c>
      <c r="Z1956" t="str">
        <f t="shared" si="594"/>
        <v>ITM_USER_MYM</v>
      </c>
      <c r="AA1956" s="177" t="str">
        <f>IF(ISNA(VLOOKUP(AC1956,Sheet2!J:J,1,0)),"//","")</f>
        <v/>
      </c>
      <c r="AC1956" s="113" t="str">
        <f t="shared" si="569"/>
        <v/>
      </c>
      <c r="AD1956" t="b">
        <f t="shared" si="568"/>
        <v>1</v>
      </c>
    </row>
    <row r="1957" spans="1:30">
      <c r="A1957" s="58">
        <f t="shared" si="596"/>
        <v>1957</v>
      </c>
      <c r="B1957" s="55">
        <f t="shared" si="595"/>
        <v>1909</v>
      </c>
      <c r="C1957" s="99" t="s">
        <v>4419</v>
      </c>
      <c r="D1957" s="103" t="s">
        <v>2583</v>
      </c>
      <c r="E1957" s="100" t="s">
        <v>2585</v>
      </c>
      <c r="F1957" s="100" t="s">
        <v>2585</v>
      </c>
      <c r="G1957" s="101">
        <v>0</v>
      </c>
      <c r="H1957" s="101">
        <v>0</v>
      </c>
      <c r="I1957" s="100" t="s">
        <v>1</v>
      </c>
      <c r="J1957" s="100" t="s">
        <v>1598</v>
      </c>
      <c r="K1957" s="102" t="s">
        <v>4544</v>
      </c>
      <c r="L1957" s="99"/>
      <c r="M1957" s="104" t="s">
        <v>2581</v>
      </c>
      <c r="N1957" s="104"/>
      <c r="O1957"/>
      <c r="P1957" t="str">
        <f t="shared" si="589"/>
        <v/>
      </c>
      <c r="Q1957" t="str">
        <f>IF(ISNA(VLOOKUP(AC1957,#REF!,1)),"//","")</f>
        <v/>
      </c>
      <c r="R1957"/>
      <c r="S1957" s="43">
        <f t="shared" si="590"/>
        <v>607</v>
      </c>
      <c r="T1957" s="94" t="s">
        <v>3044</v>
      </c>
      <c r="U1957" s="72" t="s">
        <v>2489</v>
      </c>
      <c r="V1957" s="72" t="s">
        <v>2489</v>
      </c>
      <c r="W1957" s="44" t="str">
        <f t="shared" si="591"/>
        <v/>
      </c>
      <c r="X1957" s="25" t="str">
        <f t="shared" si="592"/>
        <v/>
      </c>
      <c r="Y1957" s="1">
        <f t="shared" si="593"/>
        <v>1909</v>
      </c>
      <c r="Z1957" t="str">
        <f t="shared" si="594"/>
        <v>ITM_USER_PRGM</v>
      </c>
      <c r="AA1957" s="177" t="str">
        <f>IF(ISNA(VLOOKUP(AC1957,Sheet2!J:J,1,0)),"//","")</f>
        <v/>
      </c>
      <c r="AC1957" s="113" t="str">
        <f t="shared" si="569"/>
        <v/>
      </c>
      <c r="AD1957" t="b">
        <f t="shared" si="568"/>
        <v>1</v>
      </c>
    </row>
    <row r="1958" spans="1:30">
      <c r="A1958" s="58">
        <f t="shared" si="596"/>
        <v>1958</v>
      </c>
      <c r="B1958" s="55">
        <f t="shared" si="595"/>
        <v>1910</v>
      </c>
      <c r="C1958" s="99" t="s">
        <v>4419</v>
      </c>
      <c r="D1958" s="99" t="s">
        <v>2584</v>
      </c>
      <c r="E1958" s="100" t="s">
        <v>2586</v>
      </c>
      <c r="F1958" s="100" t="s">
        <v>2586</v>
      </c>
      <c r="G1958" s="101">
        <v>0</v>
      </c>
      <c r="H1958" s="101">
        <v>0</v>
      </c>
      <c r="I1958" s="100" t="s">
        <v>1</v>
      </c>
      <c r="J1958" s="100" t="s">
        <v>1598</v>
      </c>
      <c r="K1958" s="102" t="s">
        <v>4544</v>
      </c>
      <c r="L1958" s="103"/>
      <c r="M1958" s="104" t="s">
        <v>2582</v>
      </c>
      <c r="N1958" s="104"/>
      <c r="O1958"/>
      <c r="P1958" t="str">
        <f t="shared" si="589"/>
        <v/>
      </c>
      <c r="Q1958" t="str">
        <f>IF(ISNA(VLOOKUP(AC1958,#REF!,1)),"//","")</f>
        <v/>
      </c>
      <c r="R1958"/>
      <c r="S1958" s="43">
        <f t="shared" si="590"/>
        <v>607</v>
      </c>
      <c r="T1958" s="94" t="s">
        <v>3044</v>
      </c>
      <c r="U1958" s="72" t="s">
        <v>2489</v>
      </c>
      <c r="V1958" s="72" t="s">
        <v>2489</v>
      </c>
      <c r="W1958" s="44" t="str">
        <f t="shared" si="591"/>
        <v/>
      </c>
      <c r="X1958" s="25" t="str">
        <f t="shared" si="592"/>
        <v/>
      </c>
      <c r="Y1958" s="1">
        <f t="shared" si="593"/>
        <v>1910</v>
      </c>
      <c r="Z1958" t="str">
        <f t="shared" si="594"/>
        <v>ITM_USER_USER</v>
      </c>
      <c r="AA1958" s="177" t="str">
        <f>IF(ISNA(VLOOKUP(AC1958,Sheet2!J:J,1,0)),"//","")</f>
        <v/>
      </c>
      <c r="AC1958" s="113" t="str">
        <f t="shared" si="569"/>
        <v/>
      </c>
      <c r="AD1958" t="b">
        <f t="shared" si="568"/>
        <v>1</v>
      </c>
    </row>
    <row r="1959" spans="1:30">
      <c r="A1959" s="58">
        <f t="shared" si="596"/>
        <v>1959</v>
      </c>
      <c r="B1959" s="55">
        <f t="shared" si="595"/>
        <v>1911</v>
      </c>
      <c r="C1959" s="99" t="s">
        <v>4419</v>
      </c>
      <c r="D1959" s="103" t="s">
        <v>2587</v>
      </c>
      <c r="E1959" s="100" t="s">
        <v>2593</v>
      </c>
      <c r="F1959" s="100" t="s">
        <v>2593</v>
      </c>
      <c r="G1959" s="101">
        <v>0</v>
      </c>
      <c r="H1959" s="101">
        <v>0</v>
      </c>
      <c r="I1959" s="100" t="s">
        <v>1</v>
      </c>
      <c r="J1959" s="100" t="s">
        <v>1598</v>
      </c>
      <c r="K1959" s="102" t="s">
        <v>4544</v>
      </c>
      <c r="L1959" s="103"/>
      <c r="M1959" s="104" t="s">
        <v>2588</v>
      </c>
      <c r="N1959" s="104"/>
      <c r="O1959"/>
      <c r="P1959" t="str">
        <f t="shared" si="589"/>
        <v/>
      </c>
      <c r="Q1959" t="str">
        <f>IF(ISNA(VLOOKUP(AC1959,#REF!,1)),"//","")</f>
        <v/>
      </c>
      <c r="R1959"/>
      <c r="S1959" s="43">
        <f t="shared" si="590"/>
        <v>607</v>
      </c>
      <c r="T1959" s="94" t="s">
        <v>3044</v>
      </c>
      <c r="U1959" s="72" t="s">
        <v>2489</v>
      </c>
      <c r="V1959" s="72" t="s">
        <v>2489</v>
      </c>
      <c r="W1959" s="44" t="str">
        <f t="shared" si="591"/>
        <v/>
      </c>
      <c r="X1959" s="25" t="str">
        <f t="shared" si="592"/>
        <v/>
      </c>
      <c r="Y1959" s="1">
        <f t="shared" si="593"/>
        <v>1911</v>
      </c>
      <c r="Z1959" t="str">
        <f t="shared" si="594"/>
        <v>ITM_USER_SIGMAPLUS</v>
      </c>
      <c r="AA1959" s="177" t="str">
        <f>IF(ISNA(VLOOKUP(AC1959,Sheet2!J:J,1,0)),"//","")</f>
        <v/>
      </c>
      <c r="AC1959" s="113" t="str">
        <f t="shared" si="569"/>
        <v/>
      </c>
      <c r="AD1959" t="b">
        <f t="shared" si="568"/>
        <v>1</v>
      </c>
    </row>
    <row r="1960" spans="1:30">
      <c r="A1960" s="58">
        <f t="shared" si="596"/>
        <v>1960</v>
      </c>
      <c r="B1960" s="55">
        <f t="shared" si="595"/>
        <v>1912</v>
      </c>
      <c r="C1960" s="99" t="s">
        <v>4419</v>
      </c>
      <c r="D1960" s="103" t="s">
        <v>2818</v>
      </c>
      <c r="E1960" s="100" t="s">
        <v>2816</v>
      </c>
      <c r="F1960" s="100" t="s">
        <v>2816</v>
      </c>
      <c r="G1960" s="101">
        <v>0</v>
      </c>
      <c r="H1960" s="101">
        <v>0</v>
      </c>
      <c r="I1960" s="100" t="s">
        <v>1</v>
      </c>
      <c r="J1960" s="100" t="s">
        <v>1598</v>
      </c>
      <c r="K1960" s="102" t="s">
        <v>4544</v>
      </c>
      <c r="L1960" s="103" t="s">
        <v>2806</v>
      </c>
      <c r="M1960" s="104" t="s">
        <v>2808</v>
      </c>
      <c r="N1960" s="104"/>
      <c r="O1960"/>
      <c r="P1960" t="str">
        <f t="shared" si="589"/>
        <v/>
      </c>
      <c r="Q1960" t="str">
        <f>IF(ISNA(VLOOKUP(AC1960,#REF!,1)),"//","")</f>
        <v/>
      </c>
      <c r="R1960"/>
      <c r="S1960" s="43">
        <f t="shared" si="590"/>
        <v>607</v>
      </c>
      <c r="T1960" s="94" t="s">
        <v>3044</v>
      </c>
      <c r="U1960" s="72" t="s">
        <v>2489</v>
      </c>
      <c r="V1960" s="72" t="s">
        <v>2489</v>
      </c>
      <c r="W1960" s="44" t="str">
        <f t="shared" si="591"/>
        <v/>
      </c>
      <c r="X1960" s="25" t="str">
        <f t="shared" si="592"/>
        <v/>
      </c>
      <c r="Y1960" s="1">
        <f t="shared" si="593"/>
        <v>1912</v>
      </c>
      <c r="Z1960" t="str">
        <f t="shared" si="594"/>
        <v>ITM_USER_V43MIN</v>
      </c>
      <c r="AA1960" s="177" t="str">
        <f>IF(ISNA(VLOOKUP(AC1960,Sheet2!J:J,1,0)),"//","")</f>
        <v/>
      </c>
      <c r="AC1960" s="113" t="str">
        <f t="shared" si="569"/>
        <v/>
      </c>
      <c r="AD1960" t="b">
        <f t="shared" si="568"/>
        <v>1</v>
      </c>
    </row>
    <row r="1961" spans="1:30">
      <c r="A1961" s="58">
        <f t="shared" si="596"/>
        <v>1961</v>
      </c>
      <c r="B1961" s="55">
        <f t="shared" si="595"/>
        <v>1913</v>
      </c>
      <c r="C1961" s="99" t="s">
        <v>4419</v>
      </c>
      <c r="D1961" s="99" t="s">
        <v>2809</v>
      </c>
      <c r="E1961" s="102" t="s">
        <v>2815</v>
      </c>
      <c r="F1961" s="102" t="s">
        <v>2815</v>
      </c>
      <c r="G1961" s="106">
        <v>0</v>
      </c>
      <c r="H1961" s="106">
        <v>0</v>
      </c>
      <c r="I1961" s="100" t="s">
        <v>1</v>
      </c>
      <c r="J1961" s="100" t="s">
        <v>1598</v>
      </c>
      <c r="K1961" s="102" t="s">
        <v>4544</v>
      </c>
      <c r="L1961" s="99" t="s">
        <v>2806</v>
      </c>
      <c r="M1961" s="104" t="s">
        <v>2810</v>
      </c>
      <c r="N1961" s="104"/>
      <c r="O1961"/>
      <c r="P1961" t="str">
        <f t="shared" si="589"/>
        <v/>
      </c>
      <c r="Q1961" t="str">
        <f>IF(ISNA(VLOOKUP(AC1961,#REF!,1)),"//","")</f>
        <v/>
      </c>
      <c r="R1961"/>
      <c r="S1961" s="43">
        <f t="shared" si="590"/>
        <v>607</v>
      </c>
      <c r="T1961" s="94" t="s">
        <v>3044</v>
      </c>
      <c r="U1961" s="72" t="s">
        <v>2489</v>
      </c>
      <c r="V1961" s="72" t="s">
        <v>2489</v>
      </c>
      <c r="W1961" s="44" t="str">
        <f t="shared" si="591"/>
        <v/>
      </c>
      <c r="X1961" s="25" t="str">
        <f t="shared" si="592"/>
        <v/>
      </c>
      <c r="Y1961" s="1">
        <f t="shared" si="593"/>
        <v>1913</v>
      </c>
      <c r="Z1961" t="str">
        <f t="shared" si="594"/>
        <v>ITM_USER_SHIFTS2</v>
      </c>
      <c r="AA1961" s="177" t="str">
        <f>IF(ISNA(VLOOKUP(AC1961,Sheet2!J:J,1,0)),"//","")</f>
        <v/>
      </c>
      <c r="AC1961" s="113" t="str">
        <f t="shared" si="569"/>
        <v/>
      </c>
      <c r="AD1961" t="b">
        <f t="shared" si="568"/>
        <v>1</v>
      </c>
    </row>
    <row r="1962" spans="1:30">
      <c r="A1962" s="58">
        <f t="shared" si="596"/>
        <v>1962</v>
      </c>
      <c r="B1962" s="55">
        <f t="shared" si="595"/>
        <v>1914</v>
      </c>
      <c r="C1962" s="99" t="s">
        <v>4419</v>
      </c>
      <c r="D1962" s="109" t="s">
        <v>2813</v>
      </c>
      <c r="E1962" s="102" t="s">
        <v>2814</v>
      </c>
      <c r="F1962" s="102" t="s">
        <v>2814</v>
      </c>
      <c r="G1962" s="106">
        <v>0</v>
      </c>
      <c r="H1962" s="106">
        <v>0</v>
      </c>
      <c r="I1962" s="100" t="s">
        <v>1</v>
      </c>
      <c r="J1962" s="100" t="s">
        <v>1598</v>
      </c>
      <c r="K1962" s="102" t="s">
        <v>4544</v>
      </c>
      <c r="L1962" s="99"/>
      <c r="M1962" s="104" t="s">
        <v>2812</v>
      </c>
      <c r="N1962" s="104"/>
      <c r="O1962"/>
      <c r="P1962" t="str">
        <f t="shared" si="589"/>
        <v/>
      </c>
      <c r="Q1962" t="str">
        <f>IF(ISNA(VLOOKUP(AC1962,#REF!,1)),"//","")</f>
        <v/>
      </c>
      <c r="R1962"/>
      <c r="S1962" s="43">
        <f t="shared" si="590"/>
        <v>607</v>
      </c>
      <c r="T1962" s="94" t="s">
        <v>3044</v>
      </c>
      <c r="U1962" s="72" t="s">
        <v>2489</v>
      </c>
      <c r="V1962" s="72" t="s">
        <v>2489</v>
      </c>
      <c r="W1962" s="44" t="str">
        <f t="shared" si="591"/>
        <v/>
      </c>
      <c r="X1962" s="25" t="str">
        <f t="shared" si="592"/>
        <v/>
      </c>
      <c r="Y1962" s="1">
        <f t="shared" si="593"/>
        <v>1914</v>
      </c>
      <c r="Z1962" t="str">
        <f t="shared" si="594"/>
        <v>ITM_USER_HOME</v>
      </c>
      <c r="AA1962" s="177" t="str">
        <f>IF(ISNA(VLOOKUP(AC1962,Sheet2!J:J,1,0)),"//","")</f>
        <v/>
      </c>
      <c r="AC1962" s="113" t="str">
        <f t="shared" si="569"/>
        <v/>
      </c>
      <c r="AD1962" t="b">
        <f t="shared" ref="AD1962:AD2025" si="597">X1962=AC1962</f>
        <v>1</v>
      </c>
    </row>
    <row r="1963" spans="1:30">
      <c r="A1963" s="58">
        <f t="shared" si="596"/>
        <v>1963</v>
      </c>
      <c r="B1963" s="55">
        <f t="shared" si="595"/>
        <v>1915</v>
      </c>
      <c r="C1963" s="99" t="s">
        <v>4419</v>
      </c>
      <c r="D1963" s="99" t="s">
        <v>2819</v>
      </c>
      <c r="E1963" s="100" t="s">
        <v>2820</v>
      </c>
      <c r="F1963" s="100" t="s">
        <v>2820</v>
      </c>
      <c r="G1963" s="101">
        <v>0</v>
      </c>
      <c r="H1963" s="101">
        <v>0</v>
      </c>
      <c r="I1963" s="100" t="s">
        <v>1</v>
      </c>
      <c r="J1963" s="100" t="s">
        <v>1598</v>
      </c>
      <c r="K1963" s="102" t="s">
        <v>4544</v>
      </c>
      <c r="L1963" s="103" t="s">
        <v>2806</v>
      </c>
      <c r="M1963" s="104" t="s">
        <v>2821</v>
      </c>
      <c r="N1963" s="104"/>
      <c r="O1963"/>
      <c r="P1963" t="str">
        <f t="shared" si="589"/>
        <v/>
      </c>
      <c r="Q1963" t="str">
        <f>IF(ISNA(VLOOKUP(AC1963,#REF!,1)),"//","")</f>
        <v/>
      </c>
      <c r="R1963"/>
      <c r="S1963" s="43">
        <f t="shared" si="590"/>
        <v>607</v>
      </c>
      <c r="T1963" s="94" t="s">
        <v>3044</v>
      </c>
      <c r="U1963" s="72" t="s">
        <v>2489</v>
      </c>
      <c r="V1963" s="72" t="s">
        <v>2489</v>
      </c>
      <c r="W1963" s="44" t="str">
        <f t="shared" si="591"/>
        <v/>
      </c>
      <c r="X1963" s="25" t="str">
        <f t="shared" si="592"/>
        <v/>
      </c>
      <c r="Y1963" s="1">
        <f t="shared" si="593"/>
        <v>1915</v>
      </c>
      <c r="Z1963" t="str">
        <f t="shared" si="594"/>
        <v>ITM_USER_WP43S</v>
      </c>
      <c r="AA1963" s="177" t="str">
        <f>IF(ISNA(VLOOKUP(AC1963,Sheet2!J:J,1,0)),"//","")</f>
        <v/>
      </c>
      <c r="AC1963" s="113" t="str">
        <f t="shared" si="569"/>
        <v/>
      </c>
      <c r="AD1963" t="b">
        <f t="shared" si="597"/>
        <v>1</v>
      </c>
    </row>
    <row r="1964" spans="1:30">
      <c r="A1964" s="58">
        <f t="shared" si="596"/>
        <v>1964</v>
      </c>
      <c r="B1964" s="55">
        <f t="shared" si="595"/>
        <v>1916</v>
      </c>
      <c r="C1964" s="99" t="s">
        <v>4419</v>
      </c>
      <c r="D1964" s="99" t="s">
        <v>2860</v>
      </c>
      <c r="E1964" s="102" t="s">
        <v>2861</v>
      </c>
      <c r="F1964" s="102" t="s">
        <v>2861</v>
      </c>
      <c r="G1964" s="106">
        <v>0</v>
      </c>
      <c r="H1964" s="106">
        <v>0</v>
      </c>
      <c r="I1964" s="100" t="s">
        <v>1</v>
      </c>
      <c r="J1964" s="100" t="s">
        <v>1598</v>
      </c>
      <c r="K1964" s="102" t="s">
        <v>4544</v>
      </c>
      <c r="L1964" s="99" t="s">
        <v>2806</v>
      </c>
      <c r="M1964" s="104" t="s">
        <v>2862</v>
      </c>
      <c r="N1964" s="104"/>
      <c r="O1964"/>
      <c r="P1964" t="str">
        <f t="shared" si="589"/>
        <v/>
      </c>
      <c r="Q1964" t="str">
        <f>IF(ISNA(VLOOKUP(AC1964,#REF!,1)),"//","")</f>
        <v/>
      </c>
      <c r="R1964"/>
      <c r="S1964" s="43">
        <f t="shared" si="590"/>
        <v>607</v>
      </c>
      <c r="T1964" s="94" t="s">
        <v>3044</v>
      </c>
      <c r="U1964" s="72" t="s">
        <v>2489</v>
      </c>
      <c r="V1964" s="72" t="s">
        <v>2489</v>
      </c>
      <c r="W1964" s="44" t="str">
        <f t="shared" si="591"/>
        <v/>
      </c>
      <c r="X1964" s="25" t="str">
        <f t="shared" si="592"/>
        <v/>
      </c>
      <c r="Y1964" s="1">
        <f t="shared" si="593"/>
        <v>1916</v>
      </c>
      <c r="Z1964" t="str">
        <f t="shared" si="594"/>
        <v>ITM_USER_DM42</v>
      </c>
      <c r="AA1964" s="177" t="str">
        <f>IF(ISNA(VLOOKUP(AC1964,Sheet2!J:J,1,0)),"//","")</f>
        <v/>
      </c>
      <c r="AC1964" s="113" t="str">
        <f t="shared" si="569"/>
        <v/>
      </c>
      <c r="AD1964" t="b">
        <f t="shared" si="597"/>
        <v>1</v>
      </c>
    </row>
    <row r="1965" spans="1:30">
      <c r="A1965" s="58">
        <f t="shared" si="596"/>
        <v>1965</v>
      </c>
      <c r="B1965" s="55">
        <f t="shared" si="595"/>
        <v>1917</v>
      </c>
      <c r="C1965" s="99" t="s">
        <v>4419</v>
      </c>
      <c r="D1965" s="110" t="s">
        <v>2932</v>
      </c>
      <c r="E1965" s="102" t="s">
        <v>2933</v>
      </c>
      <c r="F1965" s="102" t="s">
        <v>2933</v>
      </c>
      <c r="G1965" s="106">
        <v>0</v>
      </c>
      <c r="H1965" s="106">
        <v>0</v>
      </c>
      <c r="I1965" s="100" t="s">
        <v>1</v>
      </c>
      <c r="J1965" s="100" t="s">
        <v>1598</v>
      </c>
      <c r="K1965" s="102" t="s">
        <v>4544</v>
      </c>
      <c r="L1965" s="99" t="s">
        <v>2934</v>
      </c>
      <c r="M1965" s="104" t="s">
        <v>2935</v>
      </c>
      <c r="N1965" s="104"/>
      <c r="O1965"/>
      <c r="P1965" t="str">
        <f t="shared" si="589"/>
        <v/>
      </c>
      <c r="Q1965" t="str">
        <f>IF(ISNA(VLOOKUP(AC1965,#REF!,1)),"//","")</f>
        <v/>
      </c>
      <c r="R1965"/>
      <c r="S1965" s="43">
        <f t="shared" si="590"/>
        <v>607</v>
      </c>
      <c r="T1965" s="94" t="s">
        <v>3044</v>
      </c>
      <c r="U1965" s="72" t="s">
        <v>2489</v>
      </c>
      <c r="V1965" s="72" t="s">
        <v>2489</v>
      </c>
      <c r="W1965" s="44" t="str">
        <f t="shared" si="591"/>
        <v/>
      </c>
      <c r="X1965" s="25" t="str">
        <f t="shared" si="592"/>
        <v/>
      </c>
      <c r="Y1965" s="1">
        <f t="shared" si="593"/>
        <v>1917</v>
      </c>
      <c r="Z1965" t="str">
        <f t="shared" si="594"/>
        <v>ITM_USER_C43</v>
      </c>
      <c r="AA1965" s="177" t="str">
        <f>IF(ISNA(VLOOKUP(AC1965,Sheet2!J:J,1,0)),"//","")</f>
        <v/>
      </c>
      <c r="AC1965" s="113" t="str">
        <f t="shared" si="569"/>
        <v/>
      </c>
      <c r="AD1965" t="b">
        <f t="shared" si="597"/>
        <v>1</v>
      </c>
    </row>
    <row r="1966" spans="1:30">
      <c r="A1966" s="58">
        <f t="shared" si="596"/>
        <v>1966</v>
      </c>
      <c r="B1966" s="55">
        <f t="shared" si="595"/>
        <v>1918</v>
      </c>
      <c r="C1966" s="99" t="s">
        <v>4423</v>
      </c>
      <c r="D1966" s="99" t="s">
        <v>7</v>
      </c>
      <c r="E1966" s="102" t="s">
        <v>1601</v>
      </c>
      <c r="F1966" s="102" t="s">
        <v>1601</v>
      </c>
      <c r="G1966" s="106">
        <v>0</v>
      </c>
      <c r="H1966" s="106">
        <v>0</v>
      </c>
      <c r="I1966" s="100" t="s">
        <v>1</v>
      </c>
      <c r="J1966" s="100" t="s">
        <v>1597</v>
      </c>
      <c r="K1966" s="102" t="s">
        <v>4544</v>
      </c>
      <c r="L1966" s="110" t="s">
        <v>1121</v>
      </c>
      <c r="M1966" s="104" t="s">
        <v>2480</v>
      </c>
      <c r="N1966" s="104"/>
      <c r="O1966" s="43"/>
      <c r="P1966" t="str">
        <f t="shared" si="589"/>
        <v/>
      </c>
      <c r="Q1966" s="43" t="str">
        <f>IF(ISNA(VLOOKUP(AC1966,#REF!,1)),"//","")</f>
        <v/>
      </c>
      <c r="R1966" s="43"/>
      <c r="S1966" s="43">
        <f t="shared" si="590"/>
        <v>607</v>
      </c>
      <c r="T1966" s="94" t="s">
        <v>3047</v>
      </c>
      <c r="U1966" s="72" t="s">
        <v>2489</v>
      </c>
      <c r="V1966" s="72" t="s">
        <v>2489</v>
      </c>
      <c r="W1966" s="44" t="str">
        <f t="shared" si="591"/>
        <v/>
      </c>
      <c r="X1966" s="25" t="str">
        <f t="shared" si="592"/>
        <v/>
      </c>
      <c r="Y1966" s="1">
        <f t="shared" si="593"/>
        <v>1918</v>
      </c>
      <c r="Z1966" t="str">
        <f t="shared" si="594"/>
        <v>ITM_GET_NORM_E</v>
      </c>
      <c r="AA1966" s="177" t="str">
        <f>IF(ISNA(VLOOKUP(AC1966,Sheet2!J:J,1,0)),"//","")</f>
        <v/>
      </c>
      <c r="AC1966" s="113" t="str">
        <f t="shared" si="569"/>
        <v/>
      </c>
      <c r="AD1966" t="b">
        <f t="shared" si="597"/>
        <v>1</v>
      </c>
    </row>
    <row r="1967" spans="1:30">
      <c r="A1967" s="58">
        <f t="shared" ref="A1967" si="598">IF(B1967=INT(B1967),ROW(),"")</f>
        <v>1967</v>
      </c>
      <c r="B1967" s="55">
        <f t="shared" ref="B1967" si="599">IF(AND(MID(C1967,2,1)&lt;&gt;"/",MID(C1967,1,1)="/"),INT(B1966)+1,B1966+0.01)</f>
        <v>1919</v>
      </c>
      <c r="C1967" s="99" t="s">
        <v>4455</v>
      </c>
      <c r="D1967" s="99" t="s">
        <v>7</v>
      </c>
      <c r="E1967" s="102" t="s">
        <v>5013</v>
      </c>
      <c r="F1967" s="102" t="s">
        <v>5013</v>
      </c>
      <c r="G1967" s="106">
        <v>0</v>
      </c>
      <c r="H1967" s="106">
        <v>0</v>
      </c>
      <c r="I1967" s="100" t="s">
        <v>1</v>
      </c>
      <c r="J1967" s="100" t="s">
        <v>1598</v>
      </c>
      <c r="K1967" s="102" t="s">
        <v>4544</v>
      </c>
      <c r="L1967" s="99" t="s">
        <v>5014</v>
      </c>
      <c r="M1967" s="104" t="s">
        <v>5015</v>
      </c>
      <c r="N1967" s="104"/>
      <c r="O1967"/>
      <c r="P1967" t="str">
        <f t="shared" ref="P1967" si="600">IF(E1967=F1967,"","NOT EQUAL")</f>
        <v/>
      </c>
      <c r="Q1967" t="str">
        <f>IF(ISNA(VLOOKUP(AC1967,#REF!,1)),"//","")</f>
        <v/>
      </c>
      <c r="R1967"/>
      <c r="S1967" s="43">
        <f t="shared" ref="S1967" si="601">IF(X1967&lt;&gt;"",S1966+1,S1966)</f>
        <v>607</v>
      </c>
      <c r="T1967" s="94"/>
      <c r="U1967" s="72" t="s">
        <v>2489</v>
      </c>
      <c r="V1967" s="72" t="s">
        <v>2489</v>
      </c>
      <c r="W1967" s="44" t="str">
        <f t="shared" ref="W1967" si="602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03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04">B1967</f>
        <v>1919</v>
      </c>
      <c r="Z1967" t="str">
        <f t="shared" ref="Z1967" si="605">M1967</f>
        <v>ITM_RESERVE</v>
      </c>
      <c r="AA1967" s="177" t="str">
        <f>IF(ISNA(VLOOKUP(AC1967,Sheet2!J:J,1,0)),"//","")</f>
        <v/>
      </c>
      <c r="AC1967" s="113" t="str">
        <f t="shared" ref="AC1967" si="606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07">X1967=AC1967</f>
        <v>1</v>
      </c>
    </row>
    <row r="1968" spans="1:30">
      <c r="A1968" s="58">
        <f t="shared" si="596"/>
        <v>1968</v>
      </c>
      <c r="B1968" s="55">
        <f t="shared" si="595"/>
        <v>1920</v>
      </c>
      <c r="C1968" s="99" t="s">
        <v>4455</v>
      </c>
      <c r="D1968" s="99" t="s">
        <v>7</v>
      </c>
      <c r="E1968" s="100" t="s">
        <v>144</v>
      </c>
      <c r="F1968" s="100" t="s">
        <v>2864</v>
      </c>
      <c r="G1968" s="101">
        <v>0</v>
      </c>
      <c r="H1968" s="101">
        <v>0</v>
      </c>
      <c r="I1968" s="100" t="s">
        <v>16</v>
      </c>
      <c r="J1968" s="100" t="s">
        <v>1598</v>
      </c>
      <c r="K1968" s="102" t="s">
        <v>4544</v>
      </c>
      <c r="L1968" s="99"/>
      <c r="M1968" s="104" t="s">
        <v>2479</v>
      </c>
      <c r="N1968" s="104"/>
      <c r="O1968"/>
      <c r="P1968" t="str">
        <f t="shared" si="589"/>
        <v>NOT EQUAL</v>
      </c>
      <c r="Q1968" t="str">
        <f>IF(ISNA(VLOOKUP(AC1968,#REF!,1)),"//","")</f>
        <v/>
      </c>
      <c r="R1968"/>
      <c r="S1968" s="43">
        <f t="shared" si="590"/>
        <v>607</v>
      </c>
      <c r="T1968" s="94" t="s">
        <v>3018</v>
      </c>
      <c r="U1968" s="72" t="s">
        <v>2489</v>
      </c>
      <c r="V1968" s="72" t="s">
        <v>2489</v>
      </c>
      <c r="W1968" s="44" t="str">
        <f t="shared" si="591"/>
        <v/>
      </c>
      <c r="X1968" s="25" t="str">
        <f t="shared" si="592"/>
        <v/>
      </c>
      <c r="Y1968" s="1">
        <f t="shared" si="593"/>
        <v>1920</v>
      </c>
      <c r="Z1968" t="str">
        <f t="shared" si="594"/>
        <v>MNU_ASN_N</v>
      </c>
      <c r="AA1968" s="177" t="str">
        <f>IF(ISNA(VLOOKUP(AC1968,Sheet2!J:J,1,0)),"//","")</f>
        <v/>
      </c>
      <c r="AC1968" s="113" t="str">
        <f t="shared" si="569"/>
        <v/>
      </c>
      <c r="AD1968" t="b">
        <f t="shared" si="597"/>
        <v>1</v>
      </c>
    </row>
    <row r="1969" spans="1:30">
      <c r="A1969" s="58">
        <f t="shared" si="596"/>
        <v>1969</v>
      </c>
      <c r="B1969" s="55">
        <f t="shared" si="595"/>
        <v>1921</v>
      </c>
      <c r="C1969" s="99" t="s">
        <v>4455</v>
      </c>
      <c r="D1969" s="99" t="s">
        <v>7</v>
      </c>
      <c r="E1969" s="100" t="s">
        <v>1058</v>
      </c>
      <c r="F1969" s="100" t="s">
        <v>1058</v>
      </c>
      <c r="G1969" s="101">
        <v>0</v>
      </c>
      <c r="H1969" s="101">
        <v>0</v>
      </c>
      <c r="I1969" s="100" t="s">
        <v>16</v>
      </c>
      <c r="J1969" s="100" t="s">
        <v>1598</v>
      </c>
      <c r="K1969" s="102" t="s">
        <v>4544</v>
      </c>
      <c r="L1969" s="99" t="s">
        <v>1059</v>
      </c>
      <c r="M1969" s="104" t="s">
        <v>2424</v>
      </c>
      <c r="N1969" s="104"/>
      <c r="O1969"/>
      <c r="P1969" t="str">
        <f t="shared" si="589"/>
        <v/>
      </c>
      <c r="Q1969" t="str">
        <f>IF(ISNA(VLOOKUP(AC1969,#REF!,1)),"//","")</f>
        <v/>
      </c>
      <c r="R1969"/>
      <c r="S1969" s="43">
        <f t="shared" si="590"/>
        <v>607</v>
      </c>
      <c r="T1969" s="94" t="s">
        <v>3018</v>
      </c>
      <c r="U1969" s="72" t="s">
        <v>2489</v>
      </c>
      <c r="V1969" s="72" t="s">
        <v>2489</v>
      </c>
      <c r="W1969" s="44" t="str">
        <f t="shared" si="591"/>
        <v/>
      </c>
      <c r="X1969" s="25" t="str">
        <f t="shared" si="592"/>
        <v/>
      </c>
      <c r="Y1969" s="1">
        <f t="shared" si="593"/>
        <v>1921</v>
      </c>
      <c r="Z1969" t="str">
        <f t="shared" si="594"/>
        <v>MNU_HOME</v>
      </c>
      <c r="AA1969" s="177" t="str">
        <f>IF(ISNA(VLOOKUP(AC1969,Sheet2!J:J,1,0)),"//","")</f>
        <v/>
      </c>
      <c r="AC1969" s="113" t="str">
        <f t="shared" si="569"/>
        <v/>
      </c>
      <c r="AD1969" t="b">
        <f t="shared" si="597"/>
        <v>1</v>
      </c>
    </row>
    <row r="1970" spans="1:30">
      <c r="A1970" s="58">
        <f t="shared" si="596"/>
        <v>1970</v>
      </c>
      <c r="B1970" s="55">
        <f t="shared" si="595"/>
        <v>1922</v>
      </c>
      <c r="C1970" s="99" t="s">
        <v>4455</v>
      </c>
      <c r="D1970" s="99" t="s">
        <v>7</v>
      </c>
      <c r="E1970" s="100" t="s">
        <v>1024</v>
      </c>
      <c r="F1970" s="100" t="s">
        <v>1024</v>
      </c>
      <c r="G1970" s="101">
        <v>0</v>
      </c>
      <c r="H1970" s="101">
        <v>0</v>
      </c>
      <c r="I1970" s="100" t="s">
        <v>3</v>
      </c>
      <c r="J1970" s="100" t="s">
        <v>1598</v>
      </c>
      <c r="K1970" s="102" t="s">
        <v>4544</v>
      </c>
      <c r="L1970" s="99" t="s">
        <v>1062</v>
      </c>
      <c r="M1970" s="104" t="s">
        <v>2426</v>
      </c>
      <c r="N1970" s="104"/>
      <c r="O1970"/>
      <c r="P1970" t="str">
        <f t="shared" si="589"/>
        <v/>
      </c>
      <c r="Q1970" t="str">
        <f>IF(ISNA(VLOOKUP(AC1970,#REF!,1)),"//","")</f>
        <v/>
      </c>
      <c r="R1970"/>
      <c r="S1970" s="43">
        <f t="shared" si="590"/>
        <v>607</v>
      </c>
      <c r="T1970" s="94" t="s">
        <v>3018</v>
      </c>
      <c r="U1970" s="72" t="s">
        <v>2489</v>
      </c>
      <c r="V1970" s="72" t="s">
        <v>2489</v>
      </c>
      <c r="W1970" s="44" t="str">
        <f t="shared" si="591"/>
        <v/>
      </c>
      <c r="X1970" s="25" t="str">
        <f t="shared" si="592"/>
        <v/>
      </c>
      <c r="Y1970" s="1">
        <f t="shared" si="593"/>
        <v>1922</v>
      </c>
      <c r="Z1970" t="str">
        <f t="shared" si="594"/>
        <v>MNU_ALPHA</v>
      </c>
      <c r="AA1970" s="177" t="str">
        <f>IF(ISNA(VLOOKUP(AC1970,Sheet2!J:J,1,0)),"//","")</f>
        <v/>
      </c>
      <c r="AC1970" s="113" t="str">
        <f t="shared" ref="AC1970:AC2033" si="608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97"/>
        <v>1</v>
      </c>
    </row>
    <row r="1971" spans="1:30">
      <c r="A1971" s="58">
        <f t="shared" si="596"/>
        <v>1971</v>
      </c>
      <c r="B1971" s="55">
        <f t="shared" si="595"/>
        <v>1923</v>
      </c>
      <c r="C1971" s="99" t="s">
        <v>4455</v>
      </c>
      <c r="D1971" s="99" t="s">
        <v>7</v>
      </c>
      <c r="E1971" s="100" t="s">
        <v>2637</v>
      </c>
      <c r="F1971" s="100" t="s">
        <v>2637</v>
      </c>
      <c r="G1971" s="101">
        <v>0</v>
      </c>
      <c r="H1971" s="101">
        <v>0</v>
      </c>
      <c r="I1971" s="100" t="s">
        <v>16</v>
      </c>
      <c r="J1971" s="100" t="s">
        <v>1598</v>
      </c>
      <c r="K1971" s="102" t="s">
        <v>4544</v>
      </c>
      <c r="L1971" s="99" t="s">
        <v>1063</v>
      </c>
      <c r="M1971" s="104" t="s">
        <v>2427</v>
      </c>
      <c r="N1971" s="104"/>
      <c r="O1971"/>
      <c r="P1971" t="str">
        <f t="shared" si="589"/>
        <v/>
      </c>
      <c r="Q1971" t="str">
        <f>IF(ISNA(VLOOKUP(AC1971,#REF!,1)),"//","")</f>
        <v/>
      </c>
      <c r="R1971"/>
      <c r="S1971" s="43">
        <f t="shared" si="590"/>
        <v>607</v>
      </c>
      <c r="T1971" s="94" t="s">
        <v>3018</v>
      </c>
      <c r="U1971" s="72" t="s">
        <v>2489</v>
      </c>
      <c r="V1971" s="72" t="s">
        <v>2489</v>
      </c>
      <c r="W1971" s="44" t="str">
        <f t="shared" si="591"/>
        <v/>
      </c>
      <c r="X1971" s="25" t="str">
        <f t="shared" si="592"/>
        <v/>
      </c>
      <c r="Y1971" s="1">
        <f t="shared" si="593"/>
        <v>1923</v>
      </c>
      <c r="Z1971" t="str">
        <f t="shared" si="594"/>
        <v>MNU_BASE</v>
      </c>
      <c r="AA1971" s="177" t="str">
        <f>IF(ISNA(VLOOKUP(AC1971,Sheet2!J:J,1,0)),"//","")</f>
        <v/>
      </c>
      <c r="AC1971" s="113" t="str">
        <f t="shared" si="608"/>
        <v/>
      </c>
      <c r="AD1971" t="b">
        <f t="shared" si="597"/>
        <v>1</v>
      </c>
    </row>
    <row r="1972" spans="1:30">
      <c r="A1972" s="58">
        <f t="shared" si="596"/>
        <v>1972</v>
      </c>
      <c r="B1972" s="55">
        <f t="shared" si="595"/>
        <v>1924</v>
      </c>
      <c r="C1972" s="99" t="s">
        <v>4455</v>
      </c>
      <c r="D1972" s="99" t="s">
        <v>7</v>
      </c>
      <c r="E1972" s="100" t="s">
        <v>2956</v>
      </c>
      <c r="F1972" s="100" t="s">
        <v>2956</v>
      </c>
      <c r="G1972" s="101">
        <v>0</v>
      </c>
      <c r="H1972" s="101">
        <v>0</v>
      </c>
      <c r="I1972" s="100" t="s">
        <v>16</v>
      </c>
      <c r="J1972" s="100" t="s">
        <v>1598</v>
      </c>
      <c r="K1972" s="102" t="s">
        <v>4544</v>
      </c>
      <c r="L1972" s="99"/>
      <c r="M1972" s="104" t="s">
        <v>2789</v>
      </c>
      <c r="N1972" s="104"/>
      <c r="O1972"/>
      <c r="P1972" t="str">
        <f t="shared" si="589"/>
        <v/>
      </c>
      <c r="Q1972" t="str">
        <f>IF(ISNA(VLOOKUP(AC1972,#REF!,1)),"//","")</f>
        <v/>
      </c>
      <c r="R1972"/>
      <c r="S1972" s="43">
        <f t="shared" si="590"/>
        <v>607</v>
      </c>
      <c r="T1972" s="94" t="s">
        <v>3018</v>
      </c>
      <c r="U1972" s="72" t="s">
        <v>2489</v>
      </c>
      <c r="V1972" s="72" t="s">
        <v>2489</v>
      </c>
      <c r="W1972" s="44" t="str">
        <f t="shared" si="591"/>
        <v/>
      </c>
      <c r="X1972" s="25" t="str">
        <f t="shared" si="592"/>
        <v/>
      </c>
      <c r="Y1972" s="1">
        <f t="shared" si="593"/>
        <v>1924</v>
      </c>
      <c r="Z1972" t="str">
        <f t="shared" si="594"/>
        <v>MNU_XEQ</v>
      </c>
      <c r="AA1972" s="177" t="str">
        <f>IF(ISNA(VLOOKUP(AC1972,Sheet2!J:J,1,0)),"//","")</f>
        <v/>
      </c>
      <c r="AC1972" s="113" t="str">
        <f t="shared" si="608"/>
        <v/>
      </c>
      <c r="AD1972" t="b">
        <f t="shared" si="597"/>
        <v>1</v>
      </c>
    </row>
    <row r="1973" spans="1:30">
      <c r="A1973" s="58">
        <f t="shared" si="596"/>
        <v>1973</v>
      </c>
      <c r="B1973" s="55">
        <f t="shared" si="595"/>
        <v>1925</v>
      </c>
      <c r="C1973" s="99" t="s">
        <v>4455</v>
      </c>
      <c r="D1973" s="99" t="s">
        <v>7</v>
      </c>
      <c r="E1973" s="102" t="s">
        <v>1587</v>
      </c>
      <c r="F1973" s="102" t="s">
        <v>1090</v>
      </c>
      <c r="G1973" s="106">
        <v>0</v>
      </c>
      <c r="H1973" s="106">
        <v>0</v>
      </c>
      <c r="I1973" s="100" t="s">
        <v>16</v>
      </c>
      <c r="J1973" s="100" t="s">
        <v>1598</v>
      </c>
      <c r="K1973" s="102" t="s">
        <v>4709</v>
      </c>
      <c r="L1973" s="103" t="s">
        <v>1086</v>
      </c>
      <c r="M1973" s="104" t="s">
        <v>2449</v>
      </c>
      <c r="N1973" s="104"/>
      <c r="O1973"/>
      <c r="P1973" t="str">
        <f t="shared" si="589"/>
        <v>NOT EQUAL</v>
      </c>
      <c r="Q1973" t="str">
        <f>IF(ISNA(VLOOKUP(AC1973,#REF!,1)),"//","")</f>
        <v/>
      </c>
      <c r="R1973"/>
      <c r="S1973" s="43">
        <f t="shared" si="590"/>
        <v>607</v>
      </c>
      <c r="T1973" s="94" t="s">
        <v>3018</v>
      </c>
      <c r="U1973" s="72" t="s">
        <v>2489</v>
      </c>
      <c r="V1973" s="72" t="s">
        <v>2489</v>
      </c>
      <c r="W1973" s="44" t="str">
        <f t="shared" si="591"/>
        <v/>
      </c>
      <c r="X1973" s="25" t="str">
        <f t="shared" si="592"/>
        <v/>
      </c>
      <c r="Y1973" s="1">
        <f t="shared" si="593"/>
        <v>1925</v>
      </c>
      <c r="Z1973" t="str">
        <f t="shared" si="594"/>
        <v>MNU_EE</v>
      </c>
      <c r="AA1973" s="177" t="str">
        <f>IF(ISNA(VLOOKUP(AC1973,Sheet2!J:J,1,0)),"//","")</f>
        <v/>
      </c>
      <c r="AC1973" s="113" t="str">
        <f t="shared" si="608"/>
        <v/>
      </c>
      <c r="AD1973" t="b">
        <f t="shared" si="597"/>
        <v>1</v>
      </c>
    </row>
    <row r="1974" spans="1:30">
      <c r="A1974" s="58">
        <f t="shared" si="596"/>
        <v>1974</v>
      </c>
      <c r="B1974" s="55">
        <f t="shared" si="595"/>
        <v>1926</v>
      </c>
      <c r="C1974" s="99" t="s">
        <v>4424</v>
      </c>
      <c r="D1974" s="99" t="s">
        <v>3260</v>
      </c>
      <c r="E1974" s="100" t="s">
        <v>921</v>
      </c>
      <c r="F1974" s="100" t="s">
        <v>921</v>
      </c>
      <c r="G1974" s="101">
        <v>0</v>
      </c>
      <c r="H1974" s="101">
        <v>0</v>
      </c>
      <c r="I1974" s="100" t="s">
        <v>1</v>
      </c>
      <c r="J1974" s="100" t="s">
        <v>1598</v>
      </c>
      <c r="K1974" s="102" t="s">
        <v>4544</v>
      </c>
      <c r="L1974" s="99"/>
      <c r="M1974" s="104" t="s">
        <v>3260</v>
      </c>
      <c r="N1974" s="104"/>
      <c r="O1974"/>
      <c r="P1974" t="str">
        <f t="shared" si="589"/>
        <v/>
      </c>
      <c r="Q1974" t="str">
        <f>IF(ISNA(VLOOKUP(AC1974,#REF!,1)),"//","")</f>
        <v/>
      </c>
      <c r="R1974"/>
      <c r="S1974" s="43">
        <f t="shared" si="590"/>
        <v>607</v>
      </c>
      <c r="T1974" s="94" t="s">
        <v>3059</v>
      </c>
      <c r="U1974" s="72" t="s">
        <v>2489</v>
      </c>
      <c r="V1974" s="72" t="s">
        <v>2489</v>
      </c>
      <c r="W1974" s="44" t="str">
        <f t="shared" si="591"/>
        <v/>
      </c>
      <c r="X1974" s="25" t="str">
        <f t="shared" si="592"/>
        <v/>
      </c>
      <c r="Y1974" s="1">
        <f t="shared" si="593"/>
        <v>1926</v>
      </c>
      <c r="Z1974" t="str">
        <f t="shared" si="594"/>
        <v>ITM_T_UP_ARROW</v>
      </c>
      <c r="AA1974" s="177" t="str">
        <f>IF(ISNA(VLOOKUP(AC1974,Sheet2!J:J,1,0)),"//","")</f>
        <v/>
      </c>
      <c r="AC1974" s="113" t="str">
        <f t="shared" si="608"/>
        <v/>
      </c>
      <c r="AD1974" t="b">
        <f t="shared" si="597"/>
        <v>1</v>
      </c>
    </row>
    <row r="1975" spans="1:30">
      <c r="A1975" s="58">
        <f t="shared" si="596"/>
        <v>1975</v>
      </c>
      <c r="B1975" s="55">
        <f t="shared" si="595"/>
        <v>1927</v>
      </c>
      <c r="C1975" s="99" t="s">
        <v>4455</v>
      </c>
      <c r="D1975" s="99" t="s">
        <v>7</v>
      </c>
      <c r="E1975" s="102" t="s">
        <v>2573</v>
      </c>
      <c r="F1975" s="102" t="s">
        <v>2573</v>
      </c>
      <c r="G1975" s="106">
        <v>0</v>
      </c>
      <c r="H1975" s="106">
        <v>0</v>
      </c>
      <c r="I1975" s="100" t="s">
        <v>16</v>
      </c>
      <c r="J1975" s="100" t="s">
        <v>1598</v>
      </c>
      <c r="K1975" s="102" t="s">
        <v>4544</v>
      </c>
      <c r="L1975" s="99"/>
      <c r="M1975" s="104" t="s">
        <v>2463</v>
      </c>
      <c r="N1975" s="104"/>
      <c r="O1975"/>
      <c r="P1975" t="str">
        <f t="shared" si="589"/>
        <v/>
      </c>
      <c r="Q1975" t="str">
        <f>IF(ISNA(VLOOKUP(AC1975,#REF!,1)),"//","")</f>
        <v/>
      </c>
      <c r="R1975"/>
      <c r="S1975" s="43">
        <f t="shared" si="590"/>
        <v>607</v>
      </c>
      <c r="T1975" s="94" t="s">
        <v>3018</v>
      </c>
      <c r="U1975" s="72" t="s">
        <v>2489</v>
      </c>
      <c r="V1975" s="72" t="s">
        <v>2489</v>
      </c>
      <c r="W1975" s="44" t="str">
        <f t="shared" si="591"/>
        <v/>
      </c>
      <c r="X1975" s="25" t="str">
        <f t="shared" si="592"/>
        <v/>
      </c>
      <c r="Y1975" s="1">
        <f t="shared" si="593"/>
        <v>1927</v>
      </c>
      <c r="Z1975" t="str">
        <f t="shared" si="594"/>
        <v>MNU_ASN</v>
      </c>
      <c r="AA1975" s="177" t="str">
        <f>IF(ISNA(VLOOKUP(AC1975,Sheet2!J:J,1,0)),"//","")</f>
        <v/>
      </c>
      <c r="AC1975" s="113" t="str">
        <f t="shared" si="608"/>
        <v/>
      </c>
      <c r="AD1975" t="b">
        <f t="shared" si="597"/>
        <v>1</v>
      </c>
    </row>
    <row r="1976" spans="1:30">
      <c r="A1976" s="58">
        <f t="shared" si="596"/>
        <v>1976</v>
      </c>
      <c r="B1976" s="55">
        <f t="shared" si="595"/>
        <v>1928</v>
      </c>
      <c r="C1976" s="99" t="s">
        <v>4424</v>
      </c>
      <c r="D1976" s="99" t="s">
        <v>3261</v>
      </c>
      <c r="E1976" s="100" t="s">
        <v>923</v>
      </c>
      <c r="F1976" s="100" t="s">
        <v>923</v>
      </c>
      <c r="G1976" s="101">
        <v>0</v>
      </c>
      <c r="H1976" s="101">
        <v>0</v>
      </c>
      <c r="I1976" s="100" t="s">
        <v>1</v>
      </c>
      <c r="J1976" s="100" t="s">
        <v>1598</v>
      </c>
      <c r="K1976" s="102" t="s">
        <v>4544</v>
      </c>
      <c r="L1976" s="99"/>
      <c r="M1976" s="104" t="s">
        <v>3261</v>
      </c>
      <c r="N1976" s="104"/>
      <c r="O1976"/>
      <c r="P1976" t="str">
        <f t="shared" si="589"/>
        <v/>
      </c>
      <c r="Q1976" t="str">
        <f>IF(ISNA(VLOOKUP(AC1976,#REF!,1)),"//","")</f>
        <v/>
      </c>
      <c r="R1976"/>
      <c r="S1976" s="43">
        <f t="shared" si="590"/>
        <v>607</v>
      </c>
      <c r="T1976" s="94" t="s">
        <v>3059</v>
      </c>
      <c r="U1976" s="72" t="s">
        <v>2489</v>
      </c>
      <c r="V1976" s="72" t="s">
        <v>2489</v>
      </c>
      <c r="W1976" s="44" t="str">
        <f t="shared" si="591"/>
        <v/>
      </c>
      <c r="X1976" s="25" t="str">
        <f t="shared" si="592"/>
        <v/>
      </c>
      <c r="Y1976" s="1">
        <f t="shared" si="593"/>
        <v>1928</v>
      </c>
      <c r="Z1976" t="str">
        <f t="shared" si="594"/>
        <v>ITM_T_DOWN_ARROW</v>
      </c>
      <c r="AA1976" s="177" t="str">
        <f>IF(ISNA(VLOOKUP(AC1976,Sheet2!J:J,1,0)),"//","")</f>
        <v/>
      </c>
      <c r="AC1976" s="113" t="str">
        <f t="shared" si="608"/>
        <v/>
      </c>
      <c r="AD1976" t="b">
        <f t="shared" si="597"/>
        <v>1</v>
      </c>
    </row>
    <row r="1977" spans="1:30">
      <c r="A1977" s="58">
        <f t="shared" si="596"/>
        <v>1977</v>
      </c>
      <c r="B1977" s="55">
        <f t="shared" si="595"/>
        <v>1929</v>
      </c>
      <c r="C1977" s="99" t="s">
        <v>4424</v>
      </c>
      <c r="D1977" s="99" t="s">
        <v>3258</v>
      </c>
      <c r="E1977" s="102" t="s">
        <v>1058</v>
      </c>
      <c r="F1977" s="102" t="s">
        <v>1058</v>
      </c>
      <c r="G1977" s="106">
        <v>0</v>
      </c>
      <c r="H1977" s="106">
        <v>0</v>
      </c>
      <c r="I1977" s="100" t="s">
        <v>1</v>
      </c>
      <c r="J1977" s="100" t="s">
        <v>1598</v>
      </c>
      <c r="K1977" s="102" t="s">
        <v>4544</v>
      </c>
      <c r="L1977" s="99"/>
      <c r="M1977" s="104" t="s">
        <v>3258</v>
      </c>
      <c r="N1977" s="104"/>
      <c r="O1977"/>
      <c r="P1977" t="str">
        <f t="shared" si="589"/>
        <v/>
      </c>
      <c r="Q1977" t="str">
        <f>IF(ISNA(VLOOKUP(AC1977,#REF!,1)),"//","")</f>
        <v/>
      </c>
      <c r="R1977"/>
      <c r="S1977" s="43">
        <f t="shared" si="590"/>
        <v>607</v>
      </c>
      <c r="T1977" s="94" t="s">
        <v>3059</v>
      </c>
      <c r="U1977" s="72" t="s">
        <v>2489</v>
      </c>
      <c r="V1977" s="72" t="s">
        <v>2489</v>
      </c>
      <c r="W1977" s="44" t="str">
        <f t="shared" si="591"/>
        <v/>
      </c>
      <c r="X1977" s="25" t="str">
        <f t="shared" si="592"/>
        <v/>
      </c>
      <c r="Y1977" s="1">
        <f t="shared" si="593"/>
        <v>1929</v>
      </c>
      <c r="Z1977" t="str">
        <f t="shared" si="594"/>
        <v>ITM_T_HOME</v>
      </c>
      <c r="AA1977" s="177" t="str">
        <f>IF(ISNA(VLOOKUP(AC1977,Sheet2!J:J,1,0)),"//","")</f>
        <v/>
      </c>
      <c r="AC1977" s="113" t="str">
        <f t="shared" si="608"/>
        <v/>
      </c>
      <c r="AD1977" t="b">
        <f t="shared" si="597"/>
        <v>1</v>
      </c>
    </row>
    <row r="1978" spans="1:30">
      <c r="A1978" s="58">
        <f t="shared" si="596"/>
        <v>1978</v>
      </c>
      <c r="B1978" s="55">
        <f t="shared" si="595"/>
        <v>1930</v>
      </c>
      <c r="C1978" s="99" t="s">
        <v>4424</v>
      </c>
      <c r="D1978" s="99" t="s">
        <v>3259</v>
      </c>
      <c r="E1978" s="102" t="s">
        <v>1276</v>
      </c>
      <c r="F1978" s="102" t="s">
        <v>1276</v>
      </c>
      <c r="G1978" s="106">
        <v>0</v>
      </c>
      <c r="H1978" s="106">
        <v>0</v>
      </c>
      <c r="I1978" s="100" t="s">
        <v>1</v>
      </c>
      <c r="J1978" s="100" t="s">
        <v>1598</v>
      </c>
      <c r="K1978" s="102" t="s">
        <v>4544</v>
      </c>
      <c r="L1978" s="99"/>
      <c r="M1978" s="104" t="s">
        <v>3259</v>
      </c>
      <c r="N1978" s="104"/>
      <c r="O1978"/>
      <c r="P1978" t="str">
        <f t="shared" ref="P1978:P1979" si="609">IF(E1978=F1978,"","NOT EQUAL")</f>
        <v/>
      </c>
      <c r="Q1978" t="str">
        <f>IF(ISNA(VLOOKUP(AC1978,#REF!,1)),"//","")</f>
        <v/>
      </c>
      <c r="R1978"/>
      <c r="S1978" s="43">
        <f t="shared" ref="S1978:S1979" si="610">IF(X1978&lt;&gt;"",S1977+1,S1977)</f>
        <v>607</v>
      </c>
      <c r="T1978" s="94" t="s">
        <v>3059</v>
      </c>
      <c r="U1978" s="72" t="s">
        <v>2489</v>
      </c>
      <c r="V1978" s="72" t="s">
        <v>2489</v>
      </c>
      <c r="W1978" s="44" t="str">
        <f t="shared" ref="W1978:W1979" si="611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12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13">B1978</f>
        <v>1930</v>
      </c>
      <c r="Z1978" t="str">
        <f t="shared" ref="Z1978:Z1979" si="614">M1978</f>
        <v>ITM_T_END</v>
      </c>
      <c r="AA1978" s="177" t="str">
        <f>IF(ISNA(VLOOKUP(AC1978,Sheet2!J:J,1,0)),"//","")</f>
        <v/>
      </c>
      <c r="AC1978" s="113" t="str">
        <f t="shared" si="608"/>
        <v/>
      </c>
      <c r="AD1978" t="b">
        <f t="shared" si="597"/>
        <v>1</v>
      </c>
    </row>
    <row r="1979" spans="1:30">
      <c r="A1979" s="58">
        <f t="shared" si="596"/>
        <v>1979</v>
      </c>
      <c r="B1979" s="55">
        <f t="shared" si="595"/>
        <v>1931</v>
      </c>
      <c r="C1979" s="99" t="s">
        <v>4455</v>
      </c>
      <c r="D1979" s="99" t="s">
        <v>7</v>
      </c>
      <c r="E1979" s="102" t="s">
        <v>144</v>
      </c>
      <c r="F1979" s="102" t="s">
        <v>2865</v>
      </c>
      <c r="G1979" s="106">
        <v>0</v>
      </c>
      <c r="H1979" s="106">
        <v>0</v>
      </c>
      <c r="I1979" s="100" t="s">
        <v>16</v>
      </c>
      <c r="J1979" s="100" t="s">
        <v>1598</v>
      </c>
      <c r="K1979" s="102" t="s">
        <v>4544</v>
      </c>
      <c r="L1979" s="99" t="s">
        <v>2806</v>
      </c>
      <c r="M1979" s="104" t="s">
        <v>2863</v>
      </c>
      <c r="N1979" s="104"/>
      <c r="O1979"/>
      <c r="P1979" t="str">
        <f t="shared" si="609"/>
        <v>NOT EQUAL</v>
      </c>
      <c r="Q1979" t="str">
        <f>IF(ISNA(VLOOKUP(AC1979,#REF!,1)),"//","")</f>
        <v/>
      </c>
      <c r="R1979"/>
      <c r="S1979" s="43">
        <f t="shared" si="610"/>
        <v>607</v>
      </c>
      <c r="T1979" s="94" t="s">
        <v>3018</v>
      </c>
      <c r="U1979" s="72" t="s">
        <v>2489</v>
      </c>
      <c r="V1979" s="72" t="s">
        <v>2489</v>
      </c>
      <c r="W1979" s="44" t="str">
        <f t="shared" si="611"/>
        <v/>
      </c>
      <c r="X1979" s="25" t="str">
        <f t="shared" si="612"/>
        <v/>
      </c>
      <c r="Y1979" s="1">
        <f t="shared" si="613"/>
        <v>1931</v>
      </c>
      <c r="Z1979" t="str">
        <f t="shared" si="614"/>
        <v>MNU_ASN_U</v>
      </c>
      <c r="AA1979" s="177" t="str">
        <f>IF(ISNA(VLOOKUP(AC1979,Sheet2!J:J,1,0)),"//","")</f>
        <v/>
      </c>
      <c r="AC1979" s="113" t="str">
        <f t="shared" si="608"/>
        <v/>
      </c>
      <c r="AD1979" t="b">
        <f t="shared" si="597"/>
        <v>1</v>
      </c>
    </row>
    <row r="1980" spans="1:30">
      <c r="A1980" s="58">
        <f t="shared" si="596"/>
        <v>1980</v>
      </c>
      <c r="B1980" s="55">
        <f t="shared" si="595"/>
        <v>1932</v>
      </c>
      <c r="C1980" s="99" t="s">
        <v>4455</v>
      </c>
      <c r="D1980" s="99" t="s">
        <v>7</v>
      </c>
      <c r="E1980" s="102" t="s">
        <v>2941</v>
      </c>
      <c r="F1980" s="100" t="s">
        <v>2941</v>
      </c>
      <c r="G1980" s="106">
        <v>0</v>
      </c>
      <c r="H1980" s="106">
        <v>0</v>
      </c>
      <c r="I1980" s="100" t="s">
        <v>16</v>
      </c>
      <c r="J1980" s="100" t="s">
        <v>1597</v>
      </c>
      <c r="K1980" s="102" t="s">
        <v>4544</v>
      </c>
      <c r="L1980" s="99"/>
      <c r="M1980" s="104" t="s">
        <v>2942</v>
      </c>
      <c r="N1980" s="104"/>
      <c r="O1980"/>
      <c r="P1980" t="str">
        <f t="shared" si="589"/>
        <v/>
      </c>
      <c r="Q1980" t="str">
        <f>IF(ISNA(VLOOKUP(AC1980,#REF!,1)),"//","")</f>
        <v/>
      </c>
      <c r="R1980"/>
      <c r="S1980" s="43">
        <f t="shared" si="590"/>
        <v>607</v>
      </c>
      <c r="T1980" s="94" t="s">
        <v>3018</v>
      </c>
      <c r="U1980" s="72" t="s">
        <v>2489</v>
      </c>
      <c r="V1980" s="72" t="s">
        <v>2489</v>
      </c>
      <c r="W1980" s="44" t="str">
        <f t="shared" si="591"/>
        <v/>
      </c>
      <c r="X1980" s="25" t="str">
        <f t="shared" si="592"/>
        <v/>
      </c>
      <c r="Y1980" s="1">
        <f t="shared" si="593"/>
        <v>1932</v>
      </c>
      <c r="Z1980" t="str">
        <f t="shared" si="594"/>
        <v>MNU_T_EDIT</v>
      </c>
      <c r="AA1980" s="177" t="str">
        <f>IF(ISNA(VLOOKUP(AC1980,Sheet2!J:J,1,0)),"//","")</f>
        <v/>
      </c>
      <c r="AC1980" s="113" t="str">
        <f t="shared" si="608"/>
        <v/>
      </c>
      <c r="AD1980" t="b">
        <f t="shared" si="597"/>
        <v>1</v>
      </c>
    </row>
    <row r="1981" spans="1:30">
      <c r="A1981" s="58">
        <f t="shared" si="596"/>
        <v>1981</v>
      </c>
      <c r="B1981" s="55">
        <f t="shared" si="595"/>
        <v>1933</v>
      </c>
      <c r="C1981" s="99" t="s">
        <v>4455</v>
      </c>
      <c r="D1981" s="99" t="s">
        <v>7</v>
      </c>
      <c r="E1981" s="102" t="s">
        <v>2954</v>
      </c>
      <c r="F1981" s="102" t="s">
        <v>2954</v>
      </c>
      <c r="G1981" s="106">
        <v>0</v>
      </c>
      <c r="H1981" s="106">
        <v>0</v>
      </c>
      <c r="I1981" s="100" t="s">
        <v>16</v>
      </c>
      <c r="J1981" s="100" t="s">
        <v>1597</v>
      </c>
      <c r="K1981" s="102" t="s">
        <v>4544</v>
      </c>
      <c r="L1981" s="99"/>
      <c r="M1981" s="104" t="s">
        <v>2955</v>
      </c>
      <c r="N1981" s="104"/>
      <c r="O1981"/>
      <c r="P1981" t="str">
        <f t="shared" si="589"/>
        <v/>
      </c>
      <c r="Q1981" t="str">
        <f>IF(ISNA(VLOOKUP(AC1981,#REF!,1)),"//","")</f>
        <v/>
      </c>
      <c r="R1981"/>
      <c r="S1981" s="43">
        <f t="shared" si="590"/>
        <v>607</v>
      </c>
      <c r="T1981" s="94" t="s">
        <v>3018</v>
      </c>
      <c r="U1981" s="72" t="s">
        <v>2489</v>
      </c>
      <c r="V1981" s="72" t="s">
        <v>2489</v>
      </c>
      <c r="W1981" s="44" t="str">
        <f t="shared" si="591"/>
        <v/>
      </c>
      <c r="X1981" s="25" t="str">
        <f t="shared" si="592"/>
        <v/>
      </c>
      <c r="Y1981" s="1">
        <f t="shared" si="593"/>
        <v>1933</v>
      </c>
      <c r="Z1981" t="str">
        <f t="shared" si="594"/>
        <v>MNU_XXEQ</v>
      </c>
      <c r="AA1981" s="177" t="str">
        <f>IF(ISNA(VLOOKUP(AC1981,Sheet2!J:J,1,0)),"//","")</f>
        <v/>
      </c>
      <c r="AC1981" s="113" t="str">
        <f t="shared" si="608"/>
        <v/>
      </c>
      <c r="AD1981" t="b">
        <f t="shared" si="597"/>
        <v>1</v>
      </c>
    </row>
    <row r="1982" spans="1:30">
      <c r="A1982" s="58">
        <f t="shared" si="596"/>
        <v>1982</v>
      </c>
      <c r="B1982" s="55">
        <f t="shared" si="595"/>
        <v>1934</v>
      </c>
      <c r="C1982" s="99" t="s">
        <v>4362</v>
      </c>
      <c r="D1982" s="99" t="s">
        <v>7</v>
      </c>
      <c r="E1982" s="102" t="s">
        <v>2801</v>
      </c>
      <c r="F1982" s="102" t="s">
        <v>2801</v>
      </c>
      <c r="G1982" s="106">
        <v>0</v>
      </c>
      <c r="H1982" s="106">
        <v>0</v>
      </c>
      <c r="I1982" s="100" t="s">
        <v>1</v>
      </c>
      <c r="J1982" s="100" t="s">
        <v>1597</v>
      </c>
      <c r="K1982" s="102" t="s">
        <v>4709</v>
      </c>
      <c r="L1982" s="99"/>
      <c r="M1982" s="104" t="s">
        <v>2802</v>
      </c>
      <c r="N1982" s="104"/>
      <c r="O1982"/>
      <c r="P1982" t="str">
        <f t="shared" si="589"/>
        <v/>
      </c>
      <c r="Q1982" t="str">
        <f>IF(ISNA(VLOOKUP(AC1982,#REF!,1)),"//","")</f>
        <v/>
      </c>
      <c r="R1982"/>
      <c r="S1982" s="43">
        <f t="shared" si="590"/>
        <v>607</v>
      </c>
      <c r="T1982" s="94" t="s">
        <v>3045</v>
      </c>
      <c r="U1982" s="72" t="s">
        <v>2489</v>
      </c>
      <c r="V1982" s="72" t="s">
        <v>2489</v>
      </c>
      <c r="W1982" s="44" t="str">
        <f t="shared" si="591"/>
        <v/>
      </c>
      <c r="X1982" s="25" t="str">
        <f t="shared" si="592"/>
        <v/>
      </c>
      <c r="Y1982" s="1">
        <f t="shared" si="593"/>
        <v>1934</v>
      </c>
      <c r="Z1982" t="str">
        <f t="shared" si="594"/>
        <v>ITM_RNG</v>
      </c>
      <c r="AA1982" s="177" t="str">
        <f>IF(ISNA(VLOOKUP(AC1982,Sheet2!J:J,1,0)),"//","")</f>
        <v/>
      </c>
      <c r="AC1982" s="113" t="str">
        <f t="shared" si="608"/>
        <v/>
      </c>
      <c r="AD1982" t="b">
        <f t="shared" si="597"/>
        <v>1</v>
      </c>
    </row>
    <row r="1983" spans="1:30">
      <c r="A1983" s="58">
        <f t="shared" si="596"/>
        <v>1983</v>
      </c>
      <c r="B1983" s="55">
        <f t="shared" si="595"/>
        <v>1935</v>
      </c>
      <c r="C1983" s="99" t="s">
        <v>4459</v>
      </c>
      <c r="D1983" s="99" t="s">
        <v>4773</v>
      </c>
      <c r="E1983" s="100" t="s">
        <v>1455</v>
      </c>
      <c r="F1983" s="100" t="s">
        <v>2580</v>
      </c>
      <c r="G1983" s="104">
        <v>0</v>
      </c>
      <c r="H1983" s="104">
        <v>0</v>
      </c>
      <c r="I1983" s="100" t="s">
        <v>3</v>
      </c>
      <c r="J1983" s="100" t="s">
        <v>1597</v>
      </c>
      <c r="K1983" s="102" t="s">
        <v>4544</v>
      </c>
      <c r="L1983" s="103" t="s">
        <v>347</v>
      </c>
      <c r="M1983" s="104" t="s">
        <v>2791</v>
      </c>
      <c r="N1983" s="104"/>
      <c r="O1983"/>
      <c r="P1983" t="str">
        <f t="shared" si="589"/>
        <v>NOT EQUAL</v>
      </c>
      <c r="Q1983" t="str">
        <f>IF(ISNA(VLOOKUP(AC1983,#REF!,1)),"//","")</f>
        <v/>
      </c>
      <c r="R1983"/>
      <c r="S1983" s="43">
        <f t="shared" si="590"/>
        <v>608</v>
      </c>
      <c r="T1983" s="94" t="s">
        <v>3045</v>
      </c>
      <c r="U1983" s="72" t="s">
        <v>2489</v>
      </c>
      <c r="V1983" s="72" t="s">
        <v>2489</v>
      </c>
      <c r="W1983" s="44" t="str">
        <f t="shared" si="591"/>
        <v>"FLAGS.V"</v>
      </c>
      <c r="X1983" s="25" t="str">
        <f t="shared" si="592"/>
        <v>FLAGS.V</v>
      </c>
      <c r="Y1983" s="1">
        <f t="shared" si="593"/>
        <v>1935</v>
      </c>
      <c r="Z1983" t="str">
        <f t="shared" si="594"/>
        <v>ITM_FLGSV</v>
      </c>
      <c r="AA1983" s="177" t="str">
        <f>IF(ISNA(VLOOKUP(AC1983,Sheet2!J:J,1,0)),"//","")</f>
        <v>//</v>
      </c>
      <c r="AC1983" s="113" t="str">
        <f t="shared" si="608"/>
        <v>FLAGS.V</v>
      </c>
      <c r="AD1983" t="b">
        <f t="shared" si="597"/>
        <v>1</v>
      </c>
    </row>
    <row r="1984" spans="1:30">
      <c r="A1984" s="58">
        <f t="shared" si="596"/>
        <v>1984</v>
      </c>
      <c r="B1984" s="55">
        <f t="shared" si="595"/>
        <v>1936</v>
      </c>
      <c r="C1984" s="99" t="s">
        <v>4393</v>
      </c>
      <c r="D1984" s="99" t="s">
        <v>2764</v>
      </c>
      <c r="E1984" s="100" t="s">
        <v>2766</v>
      </c>
      <c r="F1984" s="100" t="s">
        <v>2766</v>
      </c>
      <c r="G1984" s="104">
        <v>0</v>
      </c>
      <c r="H1984" s="104">
        <v>0</v>
      </c>
      <c r="I1984" s="100" t="s">
        <v>1</v>
      </c>
      <c r="J1984" s="100" t="s">
        <v>1598</v>
      </c>
      <c r="K1984" s="102" t="s">
        <v>4544</v>
      </c>
      <c r="L1984" s="99"/>
      <c r="M1984" s="104" t="s">
        <v>2767</v>
      </c>
      <c r="N1984" s="104"/>
      <c r="O1984"/>
      <c r="P1984" t="str">
        <f t="shared" si="589"/>
        <v/>
      </c>
      <c r="Q1984" t="str">
        <f>IF(ISNA(VLOOKUP(AC1984,#REF!,1)),"//","")</f>
        <v/>
      </c>
      <c r="R1984"/>
      <c r="S1984" s="43">
        <f t="shared" si="590"/>
        <v>609</v>
      </c>
      <c r="T1984" s="94" t="s">
        <v>3043</v>
      </c>
      <c r="U1984" s="72" t="s">
        <v>2919</v>
      </c>
      <c r="V1984" s="72" t="s">
        <v>2489</v>
      </c>
      <c r="W1984" s="44" t="str">
        <f t="shared" si="591"/>
        <v>"CPXI"</v>
      </c>
      <c r="X1984" s="25" t="str">
        <f t="shared" si="592"/>
        <v>CPXI</v>
      </c>
      <c r="Y1984" s="1">
        <f t="shared" si="593"/>
        <v>1936</v>
      </c>
      <c r="Z1984" t="str">
        <f t="shared" si="594"/>
        <v>ITM_CPXI</v>
      </c>
      <c r="AA1984" s="177" t="str">
        <f>IF(ISNA(VLOOKUP(AC1984,Sheet2!J:J,1,0)),"//","")</f>
        <v>//</v>
      </c>
      <c r="AC1984" s="113" t="str">
        <f t="shared" si="608"/>
        <v>CPXI</v>
      </c>
      <c r="AD1984" t="b">
        <f t="shared" si="597"/>
        <v>1</v>
      </c>
    </row>
    <row r="1985" spans="1:30">
      <c r="A1985" s="58">
        <f t="shared" si="596"/>
        <v>1985</v>
      </c>
      <c r="B1985" s="55">
        <f t="shared" si="595"/>
        <v>1937</v>
      </c>
      <c r="C1985" s="99" t="s">
        <v>4393</v>
      </c>
      <c r="D1985" s="99" t="s">
        <v>2765</v>
      </c>
      <c r="E1985" s="102" t="s">
        <v>60</v>
      </c>
      <c r="F1985" s="102" t="s">
        <v>60</v>
      </c>
      <c r="G1985" s="106">
        <v>0</v>
      </c>
      <c r="H1985" s="106">
        <v>0</v>
      </c>
      <c r="I1985" s="100" t="s">
        <v>1</v>
      </c>
      <c r="J1985" s="100" t="s">
        <v>1598</v>
      </c>
      <c r="K1985" s="102" t="s">
        <v>4544</v>
      </c>
      <c r="L1985" s="99"/>
      <c r="M1985" s="104" t="s">
        <v>2768</v>
      </c>
      <c r="N1985" s="104"/>
      <c r="O1985"/>
      <c r="P1985" t="str">
        <f t="shared" si="589"/>
        <v/>
      </c>
      <c r="Q1985" t="str">
        <f>IF(ISNA(VLOOKUP(AC1985,#REF!,1)),"//","")</f>
        <v/>
      </c>
      <c r="R1985"/>
      <c r="S1985" s="43">
        <f t="shared" si="590"/>
        <v>610</v>
      </c>
      <c r="T1985" s="94" t="s">
        <v>3043</v>
      </c>
      <c r="U1985" s="72" t="s">
        <v>2919</v>
      </c>
      <c r="V1985" s="72" t="s">
        <v>2489</v>
      </c>
      <c r="W1985" s="44" t="str">
        <f t="shared" si="591"/>
        <v>"CPXJ"</v>
      </c>
      <c r="X1985" s="25" t="str">
        <f t="shared" si="592"/>
        <v>CPXJ</v>
      </c>
      <c r="Y1985" s="1">
        <f t="shared" si="593"/>
        <v>1937</v>
      </c>
      <c r="Z1985" t="str">
        <f t="shared" si="594"/>
        <v>ITM_CPXJ</v>
      </c>
      <c r="AA1985" s="177" t="str">
        <f>IF(ISNA(VLOOKUP(AC1985,Sheet2!J:J,1,0)),"//","")</f>
        <v>//</v>
      </c>
      <c r="AC1985" s="113" t="str">
        <f t="shared" si="608"/>
        <v>CPXJ</v>
      </c>
      <c r="AD1985" t="b">
        <f t="shared" si="597"/>
        <v>1</v>
      </c>
    </row>
    <row r="1986" spans="1:30">
      <c r="A1986" s="58">
        <f t="shared" si="596"/>
        <v>1986</v>
      </c>
      <c r="B1986" s="55">
        <f t="shared" si="595"/>
        <v>1938</v>
      </c>
      <c r="C1986" s="99" t="s">
        <v>4393</v>
      </c>
      <c r="D1986" s="99" t="s">
        <v>2774</v>
      </c>
      <c r="E1986" s="102" t="s">
        <v>2775</v>
      </c>
      <c r="F1986" s="102" t="s">
        <v>2775</v>
      </c>
      <c r="G1986" s="106">
        <v>0</v>
      </c>
      <c r="H1986" s="106">
        <v>0</v>
      </c>
      <c r="I1986" s="100" t="s">
        <v>1</v>
      </c>
      <c r="J1986" s="100" t="s">
        <v>1598</v>
      </c>
      <c r="K1986" s="102" t="s">
        <v>4544</v>
      </c>
      <c r="L1986" s="99"/>
      <c r="M1986" s="104" t="s">
        <v>2776</v>
      </c>
      <c r="N1986" s="104"/>
      <c r="O1986"/>
      <c r="P1986" t="str">
        <f t="shared" si="589"/>
        <v/>
      </c>
      <c r="Q1986" t="str">
        <f>IF(ISNA(VLOOKUP(AC1986,#REF!,1)),"//","")</f>
        <v/>
      </c>
      <c r="R1986"/>
      <c r="S1986" s="43">
        <f t="shared" si="590"/>
        <v>611</v>
      </c>
      <c r="T1986" s="94" t="s">
        <v>3043</v>
      </c>
      <c r="U1986" s="72" t="s">
        <v>2919</v>
      </c>
      <c r="V1986" s="72" t="s">
        <v>2489</v>
      </c>
      <c r="W1986" s="44" t="str">
        <f t="shared" si="591"/>
        <v>"SSIZE4"</v>
      </c>
      <c r="X1986" s="25" t="str">
        <f t="shared" si="592"/>
        <v>SSIZE4</v>
      </c>
      <c r="Y1986" s="1">
        <f t="shared" si="593"/>
        <v>1938</v>
      </c>
      <c r="Z1986" t="str">
        <f t="shared" si="594"/>
        <v>ITM_SSIZE4</v>
      </c>
      <c r="AA1986" s="177" t="str">
        <f>IF(ISNA(VLOOKUP(AC1986,Sheet2!J:J,1,0)),"//","")</f>
        <v>//</v>
      </c>
      <c r="AC1986" s="113" t="str">
        <f t="shared" si="608"/>
        <v>SSIZE4</v>
      </c>
      <c r="AD1986" t="b">
        <f t="shared" si="597"/>
        <v>1</v>
      </c>
    </row>
    <row r="1987" spans="1:30">
      <c r="A1987" s="58">
        <f t="shared" si="596"/>
        <v>1987</v>
      </c>
      <c r="B1987" s="55">
        <f t="shared" si="595"/>
        <v>1939</v>
      </c>
      <c r="C1987" s="99" t="s">
        <v>4393</v>
      </c>
      <c r="D1987" s="99" t="s">
        <v>2777</v>
      </c>
      <c r="E1987" s="100" t="s">
        <v>344</v>
      </c>
      <c r="F1987" s="100" t="s">
        <v>344</v>
      </c>
      <c r="G1987" s="104">
        <v>0</v>
      </c>
      <c r="H1987" s="104">
        <v>0</v>
      </c>
      <c r="I1987" s="100" t="s">
        <v>1</v>
      </c>
      <c r="J1987" s="100" t="s">
        <v>1598</v>
      </c>
      <c r="K1987" s="102" t="s">
        <v>4544</v>
      </c>
      <c r="L1987" s="103"/>
      <c r="M1987" s="104" t="s">
        <v>2778</v>
      </c>
      <c r="N1987" s="104"/>
      <c r="O1987"/>
      <c r="P1987" t="str">
        <f t="shared" si="589"/>
        <v/>
      </c>
      <c r="Q1987" t="str">
        <f>IF(ISNA(VLOOKUP(AC1987,#REF!,1)),"//","")</f>
        <v/>
      </c>
      <c r="R1987"/>
      <c r="S1987" s="43">
        <f t="shared" si="590"/>
        <v>612</v>
      </c>
      <c r="T1987" s="94" t="s">
        <v>3043</v>
      </c>
      <c r="U1987" s="72" t="s">
        <v>2919</v>
      </c>
      <c r="V1987" s="72" t="s">
        <v>2489</v>
      </c>
      <c r="W1987" s="44" t="str">
        <f t="shared" si="591"/>
        <v>"SSIZE8"</v>
      </c>
      <c r="X1987" s="25" t="str">
        <f t="shared" si="592"/>
        <v>SSIZE8</v>
      </c>
      <c r="Y1987" s="1">
        <f t="shared" si="593"/>
        <v>1939</v>
      </c>
      <c r="Z1987" t="str">
        <f t="shared" si="594"/>
        <v>ITM_SSIZE8</v>
      </c>
      <c r="AA1987" s="177" t="str">
        <f>IF(ISNA(VLOOKUP(AC1987,Sheet2!J:J,1,0)),"//","")</f>
        <v>//</v>
      </c>
      <c r="AC1987" s="113" t="str">
        <f t="shared" si="608"/>
        <v>SSIZE8</v>
      </c>
      <c r="AD1987" t="b">
        <f t="shared" si="597"/>
        <v>1</v>
      </c>
    </row>
    <row r="1988" spans="1:30">
      <c r="A1988" s="58">
        <f t="shared" si="596"/>
        <v>1988</v>
      </c>
      <c r="B1988" s="55">
        <f t="shared" si="595"/>
        <v>1940</v>
      </c>
      <c r="C1988" s="99" t="s">
        <v>4393</v>
      </c>
      <c r="D1988" s="99" t="s">
        <v>2803</v>
      </c>
      <c r="E1988" s="100" t="s">
        <v>2711</v>
      </c>
      <c r="F1988" s="100" t="s">
        <v>2711</v>
      </c>
      <c r="G1988" s="104">
        <v>0</v>
      </c>
      <c r="H1988" s="104">
        <v>0</v>
      </c>
      <c r="I1988" s="100" t="s">
        <v>1</v>
      </c>
      <c r="J1988" s="100" t="s">
        <v>1598</v>
      </c>
      <c r="K1988" s="102" t="s">
        <v>4544</v>
      </c>
      <c r="L1988" s="103"/>
      <c r="M1988" s="104" t="s">
        <v>2805</v>
      </c>
      <c r="N1988" s="104"/>
      <c r="O1988"/>
      <c r="P1988" t="str">
        <f t="shared" si="589"/>
        <v/>
      </c>
      <c r="Q1988" t="str">
        <f>IF(ISNA(VLOOKUP(AC1988,#REF!,1)),"//","")</f>
        <v/>
      </c>
      <c r="R1988"/>
      <c r="S1988" s="43">
        <f t="shared" si="590"/>
        <v>612</v>
      </c>
      <c r="T1988" s="94" t="s">
        <v>3043</v>
      </c>
      <c r="U1988" s="72" t="s">
        <v>2489</v>
      </c>
      <c r="V1988" s="72" t="s">
        <v>2489</v>
      </c>
      <c r="W1988" s="44" t="str">
        <f t="shared" si="591"/>
        <v/>
      </c>
      <c r="X1988" s="25" t="str">
        <f t="shared" si="592"/>
        <v/>
      </c>
      <c r="Y1988" s="1">
        <f t="shared" si="593"/>
        <v>1940</v>
      </c>
      <c r="Z1988" t="str">
        <f t="shared" si="594"/>
        <v>ITM_CB_SPCRES</v>
      </c>
      <c r="AA1988" s="177" t="str">
        <f>IF(ISNA(VLOOKUP(AC1988,Sheet2!J:J,1,0)),"//","")</f>
        <v/>
      </c>
      <c r="AC1988" s="113" t="str">
        <f t="shared" si="608"/>
        <v/>
      </c>
      <c r="AD1988" t="b">
        <f t="shared" si="597"/>
        <v>1</v>
      </c>
    </row>
    <row r="1989" spans="1:30">
      <c r="A1989" s="58">
        <f t="shared" si="596"/>
        <v>1989</v>
      </c>
      <c r="B1989" s="55">
        <f t="shared" si="595"/>
        <v>1941</v>
      </c>
      <c r="C1989" s="99" t="s">
        <v>4425</v>
      </c>
      <c r="D1989" s="99" t="s">
        <v>7</v>
      </c>
      <c r="E1989" s="102" t="s">
        <v>1563</v>
      </c>
      <c r="F1989" s="102" t="s">
        <v>1563</v>
      </c>
      <c r="G1989" s="106">
        <v>0</v>
      </c>
      <c r="H1989" s="106">
        <v>0</v>
      </c>
      <c r="I1989" s="100" t="s">
        <v>1</v>
      </c>
      <c r="J1989" s="100" t="s">
        <v>1598</v>
      </c>
      <c r="K1989" s="102" t="s">
        <v>4544</v>
      </c>
      <c r="L1989" s="103" t="s">
        <v>2762</v>
      </c>
      <c r="M1989" s="104" t="s">
        <v>2804</v>
      </c>
      <c r="N1989" s="104"/>
      <c r="O1989"/>
      <c r="P1989" t="str">
        <f t="shared" si="589"/>
        <v/>
      </c>
      <c r="Q1989" t="str">
        <f>IF(ISNA(VLOOKUP(AC1989,#REF!,1)),"//","")</f>
        <v/>
      </c>
      <c r="R1989"/>
      <c r="S1989" s="43">
        <f t="shared" si="590"/>
        <v>612</v>
      </c>
      <c r="T1989" s="94" t="s">
        <v>3043</v>
      </c>
      <c r="U1989" s="72" t="s">
        <v>2489</v>
      </c>
      <c r="V1989" s="72" t="s">
        <v>2489</v>
      </c>
      <c r="W1989" s="44" t="str">
        <f t="shared" si="591"/>
        <v/>
      </c>
      <c r="X1989" s="25" t="str">
        <f t="shared" si="592"/>
        <v/>
      </c>
      <c r="Y1989" s="1">
        <f t="shared" si="593"/>
        <v>1941</v>
      </c>
      <c r="Z1989" t="str">
        <f t="shared" si="594"/>
        <v>ITM_CFG</v>
      </c>
      <c r="AA1989" s="177" t="str">
        <f>IF(ISNA(VLOOKUP(AC1989,Sheet2!J:J,1,0)),"//","")</f>
        <v/>
      </c>
      <c r="AC1989" s="113" t="str">
        <f t="shared" si="608"/>
        <v/>
      </c>
      <c r="AD1989" t="b">
        <f t="shared" si="597"/>
        <v>1</v>
      </c>
    </row>
    <row r="1990" spans="1:30">
      <c r="A1990" s="58">
        <f t="shared" si="596"/>
        <v>1990</v>
      </c>
      <c r="B1990" s="55">
        <f t="shared" si="595"/>
        <v>1942</v>
      </c>
      <c r="C1990" s="99" t="s">
        <v>4393</v>
      </c>
      <c r="D1990" s="99" t="s">
        <v>45</v>
      </c>
      <c r="E1990" s="100" t="s">
        <v>46</v>
      </c>
      <c r="F1990" s="100" t="s">
        <v>46</v>
      </c>
      <c r="G1990" s="101">
        <v>0</v>
      </c>
      <c r="H1990" s="101">
        <v>0</v>
      </c>
      <c r="I1990" s="100" t="s">
        <v>1</v>
      </c>
      <c r="J1990" s="100" t="s">
        <v>1598</v>
      </c>
      <c r="K1990" s="102" t="s">
        <v>4544</v>
      </c>
      <c r="L1990" s="111" t="s">
        <v>2762</v>
      </c>
      <c r="M1990" s="104" t="s">
        <v>1685</v>
      </c>
      <c r="N1990" s="104"/>
      <c r="O1990"/>
      <c r="P1990" t="str">
        <f t="shared" si="589"/>
        <v/>
      </c>
      <c r="Q1990" t="str">
        <f>IF(ISNA(VLOOKUP(AC1990,#REF!,1)),"//","")</f>
        <v/>
      </c>
      <c r="R1990"/>
      <c r="S1990" s="43">
        <f t="shared" si="590"/>
        <v>612</v>
      </c>
      <c r="T1990" s="94" t="s">
        <v>3043</v>
      </c>
      <c r="U1990" s="72" t="s">
        <v>2489</v>
      </c>
      <c r="V1990" s="72" t="s">
        <v>2489</v>
      </c>
      <c r="W1990" s="44" t="str">
        <f t="shared" si="591"/>
        <v/>
      </c>
      <c r="X1990" s="25" t="str">
        <f t="shared" si="592"/>
        <v/>
      </c>
      <c r="Y1990" s="1">
        <f t="shared" si="593"/>
        <v>1942</v>
      </c>
      <c r="Z1990" t="str">
        <f t="shared" si="594"/>
        <v>ITM_CLK12</v>
      </c>
      <c r="AA1990" s="177" t="str">
        <f>IF(ISNA(VLOOKUP(AC1990,Sheet2!J:J,1,0)),"//","")</f>
        <v/>
      </c>
      <c r="AC1990" s="113" t="str">
        <f t="shared" si="608"/>
        <v/>
      </c>
      <c r="AD1990" t="b">
        <f t="shared" si="597"/>
        <v>1</v>
      </c>
    </row>
    <row r="1991" spans="1:30">
      <c r="A1991" s="58">
        <f t="shared" si="596"/>
        <v>1991</v>
      </c>
      <c r="B1991" s="55">
        <f t="shared" si="595"/>
        <v>1943</v>
      </c>
      <c r="C1991" s="99" t="s">
        <v>4393</v>
      </c>
      <c r="D1991" s="99" t="s">
        <v>47</v>
      </c>
      <c r="E1991" s="100" t="s">
        <v>48</v>
      </c>
      <c r="F1991" s="100" t="s">
        <v>48</v>
      </c>
      <c r="G1991" s="104">
        <v>0</v>
      </c>
      <c r="H1991" s="104">
        <v>0</v>
      </c>
      <c r="I1991" s="100" t="s">
        <v>1</v>
      </c>
      <c r="J1991" s="100" t="s">
        <v>1598</v>
      </c>
      <c r="K1991" s="102" t="s">
        <v>4544</v>
      </c>
      <c r="L1991" s="111" t="s">
        <v>2762</v>
      </c>
      <c r="M1991" s="104" t="s">
        <v>1686</v>
      </c>
      <c r="N1991" s="104"/>
      <c r="O1991"/>
      <c r="P1991" t="str">
        <f t="shared" si="589"/>
        <v/>
      </c>
      <c r="Q1991" t="str">
        <f>IF(ISNA(VLOOKUP(AC1991,#REF!,1)),"//","")</f>
        <v/>
      </c>
      <c r="R1991"/>
      <c r="S1991" s="43">
        <f t="shared" si="590"/>
        <v>612</v>
      </c>
      <c r="T1991" s="94" t="s">
        <v>3043</v>
      </c>
      <c r="U1991" s="72" t="s">
        <v>2489</v>
      </c>
      <c r="V1991" s="72" t="s">
        <v>2489</v>
      </c>
      <c r="W1991" s="44" t="str">
        <f t="shared" si="591"/>
        <v/>
      </c>
      <c r="X1991" s="25" t="str">
        <f t="shared" si="592"/>
        <v/>
      </c>
      <c r="Y1991" s="1">
        <f t="shared" si="593"/>
        <v>1943</v>
      </c>
      <c r="Z1991" t="str">
        <f t="shared" si="594"/>
        <v>ITM_CLK24</v>
      </c>
      <c r="AA1991" s="177" t="str">
        <f>IF(ISNA(VLOOKUP(AC1991,Sheet2!J:J,1,0)),"//","")</f>
        <v/>
      </c>
      <c r="AC1991" s="113" t="str">
        <f t="shared" si="608"/>
        <v/>
      </c>
      <c r="AD1991" t="b">
        <f t="shared" si="597"/>
        <v>1</v>
      </c>
    </row>
    <row r="1992" spans="1:30">
      <c r="A1992" s="58">
        <f t="shared" si="596"/>
        <v>1992</v>
      </c>
      <c r="B1992" s="55">
        <f t="shared" si="595"/>
        <v>1944</v>
      </c>
      <c r="C1992" s="99" t="s">
        <v>4393</v>
      </c>
      <c r="D1992" s="99" t="s">
        <v>2769</v>
      </c>
      <c r="E1992" s="100" t="s">
        <v>215</v>
      </c>
      <c r="F1992" s="100" t="s">
        <v>215</v>
      </c>
      <c r="G1992" s="104">
        <v>0</v>
      </c>
      <c r="H1992" s="104">
        <v>0</v>
      </c>
      <c r="I1992" s="100" t="s">
        <v>1</v>
      </c>
      <c r="J1992" s="100" t="s">
        <v>1598</v>
      </c>
      <c r="K1992" s="102" t="s">
        <v>4544</v>
      </c>
      <c r="L1992" s="111"/>
      <c r="M1992" s="104" t="s">
        <v>2770</v>
      </c>
      <c r="N1992" s="104"/>
      <c r="O1992"/>
      <c r="P1992" t="str">
        <f t="shared" ref="P1992:P2055" si="615">IF(E1992=F1992,"","NOT EQUAL")</f>
        <v/>
      </c>
      <c r="Q1992" t="str">
        <f>IF(ISNA(VLOOKUP(AC1992,#REF!,1)),"//","")</f>
        <v/>
      </c>
      <c r="R1992"/>
      <c r="S1992" s="43">
        <f t="shared" ref="S1992:S2055" si="616">IF(X1992&lt;&gt;"",S1991+1,S1991)</f>
        <v>612</v>
      </c>
      <c r="T1992" s="94" t="s">
        <v>3043</v>
      </c>
      <c r="U1992" s="72" t="s">
        <v>2489</v>
      </c>
      <c r="V1992" s="72" t="s">
        <v>2489</v>
      </c>
      <c r="W1992" s="44" t="str">
        <f t="shared" ref="W1992:W2055" si="617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18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19">B1992</f>
        <v>1944</v>
      </c>
      <c r="Z1992" t="str">
        <f t="shared" ref="Z1992:Z2055" si="620">M1992</f>
        <v>ITM_MULTCR</v>
      </c>
      <c r="AA1992" s="177" t="str">
        <f>IF(ISNA(VLOOKUP(AC1992,Sheet2!J:J,1,0)),"//","")</f>
        <v/>
      </c>
      <c r="AC1992" s="113" t="str">
        <f t="shared" si="608"/>
        <v/>
      </c>
      <c r="AD1992" t="b">
        <f t="shared" si="597"/>
        <v>1</v>
      </c>
    </row>
    <row r="1993" spans="1:30">
      <c r="A1993" s="58">
        <f t="shared" si="596"/>
        <v>1993</v>
      </c>
      <c r="B1993" s="55">
        <f t="shared" si="595"/>
        <v>1945</v>
      </c>
      <c r="C1993" s="99" t="s">
        <v>4393</v>
      </c>
      <c r="D1993" s="99" t="s">
        <v>2771</v>
      </c>
      <c r="E1993" s="100" t="s">
        <v>2772</v>
      </c>
      <c r="F1993" s="100" t="s">
        <v>2772</v>
      </c>
      <c r="G1993" s="104">
        <v>0</v>
      </c>
      <c r="H1993" s="104">
        <v>0</v>
      </c>
      <c r="I1993" s="100" t="s">
        <v>1</v>
      </c>
      <c r="J1993" s="100" t="s">
        <v>1598</v>
      </c>
      <c r="K1993" s="102" t="s">
        <v>4544</v>
      </c>
      <c r="L1993" s="103"/>
      <c r="M1993" s="104" t="s">
        <v>2773</v>
      </c>
      <c r="N1993" s="104"/>
      <c r="O1993"/>
      <c r="P1993" t="str">
        <f t="shared" si="615"/>
        <v/>
      </c>
      <c r="Q1993" t="str">
        <f>IF(ISNA(VLOOKUP(AC1993,#REF!,1)),"//","")</f>
        <v/>
      </c>
      <c r="R1993"/>
      <c r="S1993" s="43">
        <f t="shared" si="616"/>
        <v>612</v>
      </c>
      <c r="T1993" s="94" t="s">
        <v>3043</v>
      </c>
      <c r="U1993" s="72" t="s">
        <v>2489</v>
      </c>
      <c r="V1993" s="72" t="s">
        <v>2489</v>
      </c>
      <c r="W1993" s="44" t="str">
        <f t="shared" si="617"/>
        <v/>
      </c>
      <c r="X1993" s="25" t="str">
        <f t="shared" si="618"/>
        <v/>
      </c>
      <c r="Y1993" s="1">
        <f t="shared" si="619"/>
        <v>1945</v>
      </c>
      <c r="Z1993" t="str">
        <f t="shared" si="620"/>
        <v>ITM_MULTDOT</v>
      </c>
      <c r="AA1993" s="177" t="str">
        <f>IF(ISNA(VLOOKUP(AC1993,Sheet2!J:J,1,0)),"//","")</f>
        <v/>
      </c>
      <c r="AC1993" s="113" t="str">
        <f t="shared" si="608"/>
        <v/>
      </c>
      <c r="AD1993" t="b">
        <f t="shared" si="597"/>
        <v>1</v>
      </c>
    </row>
    <row r="1994" spans="1:30">
      <c r="A1994" s="58">
        <f t="shared" si="596"/>
        <v>1994</v>
      </c>
      <c r="B1994" s="55">
        <f t="shared" si="595"/>
        <v>1946</v>
      </c>
      <c r="C1994" s="99" t="s">
        <v>4393</v>
      </c>
      <c r="D1994" s="99" t="s">
        <v>1145</v>
      </c>
      <c r="E1994" s="100" t="s">
        <v>265</v>
      </c>
      <c r="F1994" s="100" t="s">
        <v>265</v>
      </c>
      <c r="G1994" s="104">
        <v>0</v>
      </c>
      <c r="H1994" s="104">
        <v>0</v>
      </c>
      <c r="I1994" s="100" t="s">
        <v>1</v>
      </c>
      <c r="J1994" s="100" t="s">
        <v>1597</v>
      </c>
      <c r="K1994" s="102" t="s">
        <v>4544</v>
      </c>
      <c r="L1994" s="103" t="s">
        <v>2762</v>
      </c>
      <c r="M1994" s="104" t="s">
        <v>2006</v>
      </c>
      <c r="N1994" s="104"/>
      <c r="O1994"/>
      <c r="P1994" t="str">
        <f t="shared" si="615"/>
        <v/>
      </c>
      <c r="Q1994" t="str">
        <f>IF(ISNA(VLOOKUP(AC1994,#REF!,1)),"//","")</f>
        <v/>
      </c>
      <c r="R1994"/>
      <c r="S1994" s="43">
        <f t="shared" si="616"/>
        <v>612</v>
      </c>
      <c r="T1994" s="94" t="s">
        <v>3043</v>
      </c>
      <c r="U1994" s="72" t="s">
        <v>2489</v>
      </c>
      <c r="V1994" s="72" t="s">
        <v>2489</v>
      </c>
      <c r="W1994" s="44" t="str">
        <f t="shared" si="617"/>
        <v/>
      </c>
      <c r="X1994" s="25" t="str">
        <f t="shared" si="618"/>
        <v/>
      </c>
      <c r="Y1994" s="1">
        <f t="shared" si="619"/>
        <v>1946</v>
      </c>
      <c r="Z1994" t="str">
        <f t="shared" si="620"/>
        <v>ITM_POLAR</v>
      </c>
      <c r="AA1994" s="177" t="str">
        <f>IF(ISNA(VLOOKUP(AC1994,Sheet2!J:J,1,0)),"//","")</f>
        <v/>
      </c>
      <c r="AC1994" s="113" t="str">
        <f t="shared" si="608"/>
        <v/>
      </c>
      <c r="AD1994" t="b">
        <f t="shared" si="597"/>
        <v>1</v>
      </c>
    </row>
    <row r="1995" spans="1:30">
      <c r="A1995" s="58">
        <f t="shared" si="596"/>
        <v>1995</v>
      </c>
      <c r="B1995" s="55">
        <f t="shared" ref="B1995:B2058" si="621">IF(AND(MID(C1995,2,1)&lt;&gt;"/",MID(C1995,1,1)="/"),INT(B1994)+1,B1994+0.01)</f>
        <v>1947</v>
      </c>
      <c r="C1995" s="99" t="s">
        <v>4393</v>
      </c>
      <c r="D1995" s="99" t="s">
        <v>2793</v>
      </c>
      <c r="E1995" s="100" t="s">
        <v>1134</v>
      </c>
      <c r="F1995" s="100" t="s">
        <v>1134</v>
      </c>
      <c r="G1995" s="104">
        <v>0</v>
      </c>
      <c r="H1995" s="104">
        <v>0</v>
      </c>
      <c r="I1995" s="100" t="s">
        <v>1</v>
      </c>
      <c r="J1995" s="100" t="s">
        <v>1598</v>
      </c>
      <c r="K1995" s="102" t="s">
        <v>4544</v>
      </c>
      <c r="L1995" s="111" t="s">
        <v>2762</v>
      </c>
      <c r="M1995" s="104" t="s">
        <v>2035</v>
      </c>
      <c r="N1995" s="104"/>
      <c r="O1995"/>
      <c r="P1995" t="str">
        <f t="shared" si="615"/>
        <v/>
      </c>
      <c r="Q1995" t="str">
        <f>IF(ISNA(VLOOKUP(AC1995,#REF!,1)),"//","")</f>
        <v/>
      </c>
      <c r="R1995"/>
      <c r="S1995" s="43">
        <f t="shared" si="616"/>
        <v>612</v>
      </c>
      <c r="T1995" s="94" t="s">
        <v>3043</v>
      </c>
      <c r="U1995" s="72" t="s">
        <v>2489</v>
      </c>
      <c r="V1995" s="72" t="s">
        <v>2489</v>
      </c>
      <c r="W1995" s="44" t="str">
        <f t="shared" si="617"/>
        <v/>
      </c>
      <c r="X1995" s="25" t="str">
        <f t="shared" si="618"/>
        <v/>
      </c>
      <c r="Y1995" s="1">
        <f t="shared" si="619"/>
        <v>1947</v>
      </c>
      <c r="Z1995" t="str">
        <f t="shared" si="620"/>
        <v>ITM_RDXCOM</v>
      </c>
      <c r="AA1995" s="177" t="str">
        <f>IF(ISNA(VLOOKUP(AC1995,Sheet2!J:J,1,0)),"//","")</f>
        <v/>
      </c>
      <c r="AC1995" s="113" t="str">
        <f t="shared" si="608"/>
        <v/>
      </c>
      <c r="AD1995" t="b">
        <f t="shared" si="597"/>
        <v>1</v>
      </c>
    </row>
    <row r="1996" spans="1:30">
      <c r="A1996" s="58">
        <f t="shared" si="596"/>
        <v>1996</v>
      </c>
      <c r="B1996" s="55">
        <f t="shared" si="621"/>
        <v>1948</v>
      </c>
      <c r="C1996" s="99" t="s">
        <v>4393</v>
      </c>
      <c r="D1996" s="99" t="s">
        <v>2794</v>
      </c>
      <c r="E1996" s="100" t="s">
        <v>289</v>
      </c>
      <c r="F1996" s="100" t="s">
        <v>289</v>
      </c>
      <c r="G1996" s="101">
        <v>0</v>
      </c>
      <c r="H1996" s="101">
        <v>0</v>
      </c>
      <c r="I1996" s="100" t="s">
        <v>1</v>
      </c>
      <c r="J1996" s="104" t="s">
        <v>1598</v>
      </c>
      <c r="K1996" s="102" t="s">
        <v>4544</v>
      </c>
      <c r="L1996" s="111" t="s">
        <v>2762</v>
      </c>
      <c r="M1996" s="104" t="s">
        <v>2036</v>
      </c>
      <c r="N1996" s="104"/>
      <c r="O1996"/>
      <c r="P1996" t="str">
        <f t="shared" si="615"/>
        <v/>
      </c>
      <c r="Q1996" t="str">
        <f>IF(ISNA(VLOOKUP(AC1996,#REF!,1)),"//","")</f>
        <v/>
      </c>
      <c r="R1996"/>
      <c r="S1996" s="43">
        <f t="shared" si="616"/>
        <v>612</v>
      </c>
      <c r="T1996" s="94" t="s">
        <v>3043</v>
      </c>
      <c r="U1996" s="72" t="s">
        <v>2489</v>
      </c>
      <c r="V1996" s="72" t="s">
        <v>2489</v>
      </c>
      <c r="W1996" s="44" t="str">
        <f t="shared" si="617"/>
        <v/>
      </c>
      <c r="X1996" s="25" t="str">
        <f t="shared" si="618"/>
        <v/>
      </c>
      <c r="Y1996" s="1">
        <f t="shared" si="619"/>
        <v>1948</v>
      </c>
      <c r="Z1996" t="str">
        <f t="shared" si="620"/>
        <v>ITM_RDXPER</v>
      </c>
      <c r="AA1996" s="177" t="str">
        <f>IF(ISNA(VLOOKUP(AC1996,Sheet2!J:J,1,0)),"//","")</f>
        <v/>
      </c>
      <c r="AC1996" s="113" t="str">
        <f t="shared" si="608"/>
        <v/>
      </c>
      <c r="AD1996" t="b">
        <f t="shared" si="597"/>
        <v>1</v>
      </c>
    </row>
    <row r="1997" spans="1:30">
      <c r="A1997" s="58">
        <f t="shared" si="596"/>
        <v>1997</v>
      </c>
      <c r="B1997" s="55">
        <f t="shared" si="621"/>
        <v>1949</v>
      </c>
      <c r="C1997" s="99" t="s">
        <v>4393</v>
      </c>
      <c r="D1997" s="99" t="s">
        <v>1147</v>
      </c>
      <c r="E1997" s="100" t="s">
        <v>292</v>
      </c>
      <c r="F1997" s="100" t="s">
        <v>292</v>
      </c>
      <c r="G1997" s="104">
        <v>0</v>
      </c>
      <c r="H1997" s="104">
        <v>0</v>
      </c>
      <c r="I1997" s="100" t="s">
        <v>1</v>
      </c>
      <c r="J1997" s="100" t="s">
        <v>1597</v>
      </c>
      <c r="K1997" s="102" t="s">
        <v>4544</v>
      </c>
      <c r="L1997" s="111" t="s">
        <v>2762</v>
      </c>
      <c r="M1997" s="104" t="s">
        <v>2041</v>
      </c>
      <c r="N1997" s="104"/>
      <c r="O1997"/>
      <c r="P1997" t="str">
        <f t="shared" si="615"/>
        <v/>
      </c>
      <c r="Q1997" t="str">
        <f>IF(ISNA(VLOOKUP(AC1997,#REF!,1)),"//","")</f>
        <v/>
      </c>
      <c r="R1997"/>
      <c r="S1997" s="43">
        <f t="shared" si="616"/>
        <v>612</v>
      </c>
      <c r="T1997" s="94" t="s">
        <v>3043</v>
      </c>
      <c r="U1997" s="72" t="s">
        <v>2489</v>
      </c>
      <c r="V1997" s="72" t="s">
        <v>2489</v>
      </c>
      <c r="W1997" s="44" t="str">
        <f t="shared" si="617"/>
        <v/>
      </c>
      <c r="X1997" s="25" t="str">
        <f t="shared" si="618"/>
        <v/>
      </c>
      <c r="Y1997" s="1">
        <f t="shared" si="619"/>
        <v>1949</v>
      </c>
      <c r="Z1997" t="str">
        <f t="shared" si="620"/>
        <v>ITM_RECT</v>
      </c>
      <c r="AA1997" s="177" t="str">
        <f>IF(ISNA(VLOOKUP(AC1997,Sheet2!J:J,1,0)),"//","")</f>
        <v/>
      </c>
      <c r="AC1997" s="113" t="str">
        <f t="shared" si="608"/>
        <v/>
      </c>
      <c r="AD1997" t="b">
        <f t="shared" si="597"/>
        <v>1</v>
      </c>
    </row>
    <row r="1998" spans="1:30">
      <c r="A1998" s="58">
        <f t="shared" si="596"/>
        <v>1998</v>
      </c>
      <c r="B1998" s="55">
        <f t="shared" si="621"/>
        <v>1950</v>
      </c>
      <c r="C1998" s="99" t="s">
        <v>4393</v>
      </c>
      <c r="D1998" s="99" t="s">
        <v>2795</v>
      </c>
      <c r="E1998" s="100" t="s">
        <v>2797</v>
      </c>
      <c r="F1998" s="100" t="s">
        <v>2797</v>
      </c>
      <c r="G1998" s="104">
        <v>0</v>
      </c>
      <c r="H1998" s="104">
        <v>0</v>
      </c>
      <c r="I1998" s="100" t="s">
        <v>1</v>
      </c>
      <c r="J1998" s="100" t="s">
        <v>1598</v>
      </c>
      <c r="K1998" s="102" t="s">
        <v>4544</v>
      </c>
      <c r="L1998" s="111" t="s">
        <v>2762</v>
      </c>
      <c r="M1998" s="104" t="s">
        <v>2799</v>
      </c>
      <c r="N1998" s="104"/>
      <c r="O1998"/>
      <c r="P1998" t="str">
        <f t="shared" si="615"/>
        <v/>
      </c>
      <c r="Q1998" t="str">
        <f>IF(ISNA(VLOOKUP(AC1998,#REF!,1)),"//","")</f>
        <v/>
      </c>
      <c r="R1998"/>
      <c r="S1998" s="43">
        <f t="shared" si="616"/>
        <v>612</v>
      </c>
      <c r="T1998" s="94" t="s">
        <v>3043</v>
      </c>
      <c r="U1998" s="72" t="s">
        <v>2489</v>
      </c>
      <c r="V1998" s="72" t="s">
        <v>2489</v>
      </c>
      <c r="W1998" s="44" t="str">
        <f t="shared" si="617"/>
        <v/>
      </c>
      <c r="X1998" s="25" t="str">
        <f t="shared" si="618"/>
        <v/>
      </c>
      <c r="Y1998" s="1">
        <f t="shared" si="619"/>
        <v>1950</v>
      </c>
      <c r="Z1998" t="str">
        <f t="shared" si="620"/>
        <v>ITM_SCIOVR</v>
      </c>
      <c r="AA1998" s="177" t="str">
        <f>IF(ISNA(VLOOKUP(AC1998,Sheet2!J:J,1,0)),"//","")</f>
        <v/>
      </c>
      <c r="AC1998" s="113" t="str">
        <f t="shared" si="608"/>
        <v/>
      </c>
      <c r="AD1998" t="b">
        <f t="shared" si="597"/>
        <v>1</v>
      </c>
    </row>
    <row r="1999" spans="1:30">
      <c r="A1999" s="58">
        <f t="shared" si="596"/>
        <v>1999</v>
      </c>
      <c r="B1999" s="55">
        <f t="shared" si="621"/>
        <v>1951</v>
      </c>
      <c r="C1999" s="99" t="s">
        <v>4393</v>
      </c>
      <c r="D1999" s="99" t="s">
        <v>2796</v>
      </c>
      <c r="E1999" s="100" t="s">
        <v>2798</v>
      </c>
      <c r="F1999" s="100" t="s">
        <v>2798</v>
      </c>
      <c r="G1999" s="104">
        <v>0</v>
      </c>
      <c r="H1999" s="104">
        <v>0</v>
      </c>
      <c r="I1999" s="112" t="s">
        <v>1</v>
      </c>
      <c r="J1999" s="100" t="s">
        <v>1598</v>
      </c>
      <c r="K1999" s="102" t="s">
        <v>4544</v>
      </c>
      <c r="L1999" s="111" t="s">
        <v>2762</v>
      </c>
      <c r="M1999" s="104" t="s">
        <v>2800</v>
      </c>
      <c r="N1999" s="104"/>
      <c r="O1999"/>
      <c r="P1999" t="str">
        <f t="shared" si="615"/>
        <v/>
      </c>
      <c r="Q1999" t="str">
        <f>IF(ISNA(VLOOKUP(AC1999,#REF!,1)),"//","")</f>
        <v/>
      </c>
      <c r="R1999"/>
      <c r="S1999" s="43">
        <f t="shared" si="616"/>
        <v>612</v>
      </c>
      <c r="T1999" s="94" t="s">
        <v>3043</v>
      </c>
      <c r="U1999" s="72" t="s">
        <v>2489</v>
      </c>
      <c r="V1999" s="72" t="s">
        <v>2489</v>
      </c>
      <c r="W1999" s="44" t="str">
        <f t="shared" si="617"/>
        <v/>
      </c>
      <c r="X1999" s="25" t="str">
        <f t="shared" si="618"/>
        <v/>
      </c>
      <c r="Y1999" s="1">
        <f t="shared" si="619"/>
        <v>1951</v>
      </c>
      <c r="Z1999" t="str">
        <f t="shared" si="620"/>
        <v>ITM_ENGOVR</v>
      </c>
      <c r="AA1999" s="177" t="str">
        <f>IF(ISNA(VLOOKUP(AC1999,Sheet2!J:J,1,0)),"//","")</f>
        <v/>
      </c>
      <c r="AC1999" s="113" t="str">
        <f t="shared" si="608"/>
        <v/>
      </c>
      <c r="AD1999" t="b">
        <f t="shared" si="597"/>
        <v>1</v>
      </c>
    </row>
    <row r="2000" spans="1:30">
      <c r="A2000" s="58">
        <f t="shared" si="596"/>
        <v>2000</v>
      </c>
      <c r="B2000" s="55">
        <f t="shared" si="621"/>
        <v>1952</v>
      </c>
      <c r="C2000" s="99" t="s">
        <v>4424</v>
      </c>
      <c r="D2000" s="99" t="s">
        <v>2939</v>
      </c>
      <c r="E2000" s="100" t="s">
        <v>920</v>
      </c>
      <c r="F2000" s="100" t="s">
        <v>920</v>
      </c>
      <c r="G2000" s="104">
        <v>0</v>
      </c>
      <c r="H2000" s="104">
        <v>0</v>
      </c>
      <c r="I2000" s="112" t="s">
        <v>1</v>
      </c>
      <c r="J2000" s="100" t="s">
        <v>1598</v>
      </c>
      <c r="K2000" s="102" t="s">
        <v>4544</v>
      </c>
      <c r="L2000" s="111"/>
      <c r="M2000" s="104" t="s">
        <v>2939</v>
      </c>
      <c r="N2000" s="104"/>
      <c r="O2000"/>
      <c r="P2000" t="str">
        <f t="shared" si="615"/>
        <v/>
      </c>
      <c r="Q2000" t="str">
        <f>IF(ISNA(VLOOKUP(AC2000,#REF!,1)),"//","")</f>
        <v/>
      </c>
      <c r="R2000"/>
      <c r="S2000" s="43">
        <f t="shared" si="616"/>
        <v>612</v>
      </c>
      <c r="T2000" s="94" t="s">
        <v>3059</v>
      </c>
      <c r="U2000" s="72" t="s">
        <v>2489</v>
      </c>
      <c r="V2000" s="72" t="s">
        <v>2489</v>
      </c>
      <c r="W2000" s="44" t="str">
        <f t="shared" si="617"/>
        <v/>
      </c>
      <c r="X2000" s="25" t="str">
        <f t="shared" si="618"/>
        <v/>
      </c>
      <c r="Y2000" s="1">
        <f t="shared" si="619"/>
        <v>1952</v>
      </c>
      <c r="Z2000" t="str">
        <f t="shared" si="620"/>
        <v>ITM_T_LEFT_ARROW</v>
      </c>
      <c r="AA2000" s="177" t="str">
        <f>IF(ISNA(VLOOKUP(AC2000,Sheet2!J:J,1,0)),"//","")</f>
        <v/>
      </c>
      <c r="AC2000" s="113" t="str">
        <f t="shared" si="608"/>
        <v/>
      </c>
      <c r="AD2000" t="b">
        <f t="shared" si="597"/>
        <v>1</v>
      </c>
    </row>
    <row r="2001" spans="1:30">
      <c r="A2001" s="58">
        <f t="shared" ref="A2001:A2064" si="622">IF(B2001=INT(B2001),ROW(),"")</f>
        <v>2001</v>
      </c>
      <c r="B2001" s="55">
        <f t="shared" si="621"/>
        <v>1953</v>
      </c>
      <c r="C2001" s="99" t="s">
        <v>4424</v>
      </c>
      <c r="D2001" s="99" t="s">
        <v>2940</v>
      </c>
      <c r="E2001" s="102" t="s">
        <v>922</v>
      </c>
      <c r="F2001" s="102" t="s">
        <v>922</v>
      </c>
      <c r="G2001" s="106">
        <v>0</v>
      </c>
      <c r="H2001" s="106">
        <v>0</v>
      </c>
      <c r="I2001" s="100" t="s">
        <v>1</v>
      </c>
      <c r="J2001" s="100" t="s">
        <v>1598</v>
      </c>
      <c r="K2001" s="102" t="s">
        <v>4544</v>
      </c>
      <c r="L2001" s="99"/>
      <c r="M2001" s="104" t="s">
        <v>2940</v>
      </c>
      <c r="N2001" s="104"/>
      <c r="O2001"/>
      <c r="P2001" t="str">
        <f t="shared" si="615"/>
        <v/>
      </c>
      <c r="Q2001" t="str">
        <f>IF(ISNA(VLOOKUP(AC2001,#REF!,1)),"//","")</f>
        <v/>
      </c>
      <c r="R2001"/>
      <c r="S2001" s="43">
        <f t="shared" si="616"/>
        <v>612</v>
      </c>
      <c r="T2001" s="94" t="s">
        <v>3059</v>
      </c>
      <c r="U2001" s="72" t="s">
        <v>2489</v>
      </c>
      <c r="V2001" s="72" t="s">
        <v>2489</v>
      </c>
      <c r="W2001" s="44" t="str">
        <f t="shared" si="617"/>
        <v/>
      </c>
      <c r="X2001" s="25" t="str">
        <f t="shared" si="618"/>
        <v/>
      </c>
      <c r="Y2001" s="1">
        <f t="shared" si="619"/>
        <v>1953</v>
      </c>
      <c r="Z2001" t="str">
        <f t="shared" si="620"/>
        <v>ITM_T_RIGHT_ARROW</v>
      </c>
      <c r="AA2001" s="177" t="str">
        <f>IF(ISNA(VLOOKUP(AC2001,Sheet2!J:J,1,0)),"//","")</f>
        <v/>
      </c>
      <c r="AC2001" s="113" t="str">
        <f t="shared" si="608"/>
        <v/>
      </c>
      <c r="AD2001" t="b">
        <f t="shared" si="597"/>
        <v>1</v>
      </c>
    </row>
    <row r="2002" spans="1:30">
      <c r="A2002" s="58">
        <f t="shared" si="622"/>
        <v>2002</v>
      </c>
      <c r="B2002" s="55">
        <f t="shared" si="621"/>
        <v>1954</v>
      </c>
      <c r="C2002" s="99" t="s">
        <v>4424</v>
      </c>
      <c r="D2002" s="99" t="s">
        <v>2959</v>
      </c>
      <c r="E2002" s="102" t="s">
        <v>2961</v>
      </c>
      <c r="F2002" s="102" t="s">
        <v>2961</v>
      </c>
      <c r="G2002" s="106">
        <v>0</v>
      </c>
      <c r="H2002" s="106">
        <v>0</v>
      </c>
      <c r="I2002" s="100" t="s">
        <v>1</v>
      </c>
      <c r="J2002" s="100" t="s">
        <v>1598</v>
      </c>
      <c r="K2002" s="102" t="s">
        <v>4544</v>
      </c>
      <c r="L2002" s="99"/>
      <c r="M2002" s="104" t="s">
        <v>2959</v>
      </c>
      <c r="N2002" s="104"/>
      <c r="O2002"/>
      <c r="P2002" t="str">
        <f t="shared" si="615"/>
        <v/>
      </c>
      <c r="Q2002" t="str">
        <f>IF(ISNA(VLOOKUP(AC2002,#REF!,1)),"//","")</f>
        <v/>
      </c>
      <c r="R2002"/>
      <c r="S2002" s="43">
        <f t="shared" si="616"/>
        <v>612</v>
      </c>
      <c r="T2002" s="94" t="s">
        <v>3059</v>
      </c>
      <c r="U2002" s="72" t="s">
        <v>2489</v>
      </c>
      <c r="V2002" s="72" t="s">
        <v>2489</v>
      </c>
      <c r="W2002" s="44" t="str">
        <f t="shared" si="617"/>
        <v/>
      </c>
      <c r="X2002" s="25" t="str">
        <f t="shared" si="618"/>
        <v/>
      </c>
      <c r="Y2002" s="1">
        <f t="shared" si="619"/>
        <v>1954</v>
      </c>
      <c r="Z2002" t="str">
        <f t="shared" si="620"/>
        <v>ITM_T_LLEFT_ARROW</v>
      </c>
      <c r="AA2002" s="177" t="str">
        <f>IF(ISNA(VLOOKUP(AC2002,Sheet2!J:J,1,0)),"//","")</f>
        <v/>
      </c>
      <c r="AC2002" s="113" t="str">
        <f t="shared" si="608"/>
        <v/>
      </c>
      <c r="AD2002" t="b">
        <f t="shared" si="597"/>
        <v>1</v>
      </c>
    </row>
    <row r="2003" spans="1:30">
      <c r="A2003" s="58">
        <f t="shared" si="622"/>
        <v>2003</v>
      </c>
      <c r="B2003" s="55">
        <f t="shared" si="621"/>
        <v>1955</v>
      </c>
      <c r="C2003" s="99" t="s">
        <v>4424</v>
      </c>
      <c r="D2003" s="99" t="s">
        <v>2960</v>
      </c>
      <c r="E2003" s="102" t="s">
        <v>2962</v>
      </c>
      <c r="F2003" s="102" t="s">
        <v>2962</v>
      </c>
      <c r="G2003" s="106">
        <v>0</v>
      </c>
      <c r="H2003" s="106">
        <v>0</v>
      </c>
      <c r="I2003" s="100" t="s">
        <v>1</v>
      </c>
      <c r="J2003" s="100" t="s">
        <v>1598</v>
      </c>
      <c r="K2003" s="102" t="s">
        <v>4544</v>
      </c>
      <c r="L2003" s="99"/>
      <c r="M2003" s="104" t="s">
        <v>2960</v>
      </c>
      <c r="N2003" s="104"/>
      <c r="O2003"/>
      <c r="P2003" t="str">
        <f t="shared" si="615"/>
        <v/>
      </c>
      <c r="Q2003" t="str">
        <f>IF(ISNA(VLOOKUP(AC2003,#REF!,1)),"//","")</f>
        <v/>
      </c>
      <c r="R2003"/>
      <c r="S2003" s="43">
        <f t="shared" si="616"/>
        <v>612</v>
      </c>
      <c r="T2003" s="94" t="s">
        <v>3059</v>
      </c>
      <c r="U2003" s="72" t="s">
        <v>2489</v>
      </c>
      <c r="V2003" s="72" t="s">
        <v>2489</v>
      </c>
      <c r="W2003" s="44" t="str">
        <f t="shared" si="617"/>
        <v/>
      </c>
      <c r="X2003" s="25" t="str">
        <f t="shared" si="618"/>
        <v/>
      </c>
      <c r="Y2003" s="1">
        <f t="shared" si="619"/>
        <v>1955</v>
      </c>
      <c r="Z2003" t="str">
        <f t="shared" si="620"/>
        <v>ITM_T_RRIGHT_ARROW</v>
      </c>
      <c r="AA2003" s="177" t="str">
        <f>IF(ISNA(VLOOKUP(AC2003,Sheet2!J:J,1,0)),"//","")</f>
        <v/>
      </c>
      <c r="AC2003" s="113" t="str">
        <f t="shared" si="608"/>
        <v/>
      </c>
      <c r="AD2003" t="b">
        <f t="shared" si="597"/>
        <v>1</v>
      </c>
    </row>
    <row r="2004" spans="1:30">
      <c r="A2004" s="58">
        <f t="shared" si="622"/>
        <v>2004</v>
      </c>
      <c r="B2004" s="55">
        <f t="shared" si="621"/>
        <v>1956</v>
      </c>
      <c r="C2004" s="99" t="s">
        <v>4426</v>
      </c>
      <c r="D2004" s="99" t="s">
        <v>7</v>
      </c>
      <c r="E2004" s="102" t="s">
        <v>2957</v>
      </c>
      <c r="F2004" s="102" t="s">
        <v>2957</v>
      </c>
      <c r="G2004" s="106">
        <v>0</v>
      </c>
      <c r="H2004" s="106">
        <v>0</v>
      </c>
      <c r="I2004" s="100" t="s">
        <v>1</v>
      </c>
      <c r="J2004" s="100" t="s">
        <v>1597</v>
      </c>
      <c r="K2004" s="102" t="s">
        <v>4544</v>
      </c>
      <c r="L2004" s="99"/>
      <c r="M2004" s="104" t="s">
        <v>2958</v>
      </c>
      <c r="N2004" s="104"/>
      <c r="O2004"/>
      <c r="P2004" t="str">
        <f t="shared" si="615"/>
        <v/>
      </c>
      <c r="Q2004" t="str">
        <f>IF(ISNA(VLOOKUP(AC2004,#REF!,1)),"//","")</f>
        <v/>
      </c>
      <c r="R2004"/>
      <c r="S2004" s="43">
        <f t="shared" si="616"/>
        <v>612</v>
      </c>
      <c r="T2004" s="94" t="s">
        <v>3059</v>
      </c>
      <c r="U2004" s="72" t="s">
        <v>2489</v>
      </c>
      <c r="V2004" s="72" t="s">
        <v>2489</v>
      </c>
      <c r="W2004" s="44" t="str">
        <f t="shared" si="617"/>
        <v/>
      </c>
      <c r="X2004" s="25" t="str">
        <f t="shared" si="618"/>
        <v/>
      </c>
      <c r="Y2004" s="1">
        <f t="shared" si="619"/>
        <v>1956</v>
      </c>
      <c r="Z2004" t="str">
        <f t="shared" si="620"/>
        <v>ITM_XNEW</v>
      </c>
      <c r="AA2004" s="177" t="str">
        <f>IF(ISNA(VLOOKUP(AC2004,Sheet2!J:J,1,0)),"//","")</f>
        <v/>
      </c>
      <c r="AC2004" s="113" t="str">
        <f t="shared" si="608"/>
        <v/>
      </c>
      <c r="AD2004" t="b">
        <f t="shared" si="597"/>
        <v>1</v>
      </c>
    </row>
    <row r="2005" spans="1:30">
      <c r="A2005" s="58">
        <f t="shared" si="622"/>
        <v>2005</v>
      </c>
      <c r="B2005" s="55">
        <f t="shared" si="621"/>
        <v>1957</v>
      </c>
      <c r="C2005" s="99" t="s">
        <v>4427</v>
      </c>
      <c r="D2005" s="99" t="s">
        <v>7</v>
      </c>
      <c r="E2005" s="102" t="s">
        <v>2950</v>
      </c>
      <c r="F2005" s="102" t="s">
        <v>2950</v>
      </c>
      <c r="G2005" s="106">
        <v>0</v>
      </c>
      <c r="H2005" s="106">
        <v>0</v>
      </c>
      <c r="I2005" s="100" t="s">
        <v>1</v>
      </c>
      <c r="J2005" s="100" t="s">
        <v>1597</v>
      </c>
      <c r="K2005" s="102" t="s">
        <v>4544</v>
      </c>
      <c r="L2005" s="99"/>
      <c r="M2005" s="104" t="s">
        <v>2952</v>
      </c>
      <c r="N2005" s="104"/>
      <c r="O2005"/>
      <c r="P2005" t="str">
        <f t="shared" si="615"/>
        <v/>
      </c>
      <c r="Q2005" t="str">
        <f>IF(ISNA(VLOOKUP(AC2005,#REF!,1)),"//","")</f>
        <v/>
      </c>
      <c r="R2005"/>
      <c r="S2005" s="43">
        <f t="shared" si="616"/>
        <v>612</v>
      </c>
      <c r="T2005" s="94" t="s">
        <v>3059</v>
      </c>
      <c r="U2005" s="72" t="s">
        <v>2489</v>
      </c>
      <c r="V2005" s="72" t="s">
        <v>2489</v>
      </c>
      <c r="W2005" s="44" t="str">
        <f t="shared" si="617"/>
        <v/>
      </c>
      <c r="X2005" s="25" t="str">
        <f t="shared" si="618"/>
        <v/>
      </c>
      <c r="Y2005" s="1">
        <f t="shared" si="619"/>
        <v>1957</v>
      </c>
      <c r="Z2005" t="str">
        <f t="shared" si="620"/>
        <v>ITM_XEDIT</v>
      </c>
      <c r="AA2005" s="177" t="str">
        <f>IF(ISNA(VLOOKUP(AC2005,Sheet2!J:J,1,0)),"//","")</f>
        <v/>
      </c>
      <c r="AC2005" s="113" t="str">
        <f t="shared" si="608"/>
        <v/>
      </c>
      <c r="AD2005" t="b">
        <f t="shared" si="597"/>
        <v>1</v>
      </c>
    </row>
    <row r="2006" spans="1:30">
      <c r="A2006" s="58">
        <f t="shared" si="622"/>
        <v>2006</v>
      </c>
      <c r="B2006" s="55">
        <f t="shared" si="621"/>
        <v>1958</v>
      </c>
      <c r="C2006" s="99" t="s">
        <v>4428</v>
      </c>
      <c r="D2006" s="99" t="s">
        <v>7</v>
      </c>
      <c r="E2006" s="102" t="s">
        <v>2503</v>
      </c>
      <c r="F2006" s="102" t="s">
        <v>2503</v>
      </c>
      <c r="G2006" s="106">
        <v>0</v>
      </c>
      <c r="H2006" s="106">
        <v>0</v>
      </c>
      <c r="I2006" s="100" t="s">
        <v>3</v>
      </c>
      <c r="J2006" s="100" t="s">
        <v>1597</v>
      </c>
      <c r="K2006" s="102" t="s">
        <v>4709</v>
      </c>
      <c r="L2006" s="99" t="s">
        <v>2504</v>
      </c>
      <c r="M2006" s="104" t="s">
        <v>2505</v>
      </c>
      <c r="N2006" s="104"/>
      <c r="O2006"/>
      <c r="P2006" t="str">
        <f t="shared" si="615"/>
        <v/>
      </c>
      <c r="Q2006" t="str">
        <f>IF(ISNA(VLOOKUP(AC2006,#REF!,1)),"//","")</f>
        <v/>
      </c>
      <c r="R2006"/>
      <c r="S2006" s="43">
        <f t="shared" si="616"/>
        <v>613</v>
      </c>
      <c r="T2006" s="94" t="s">
        <v>2984</v>
      </c>
      <c r="U2006" s="72" t="s">
        <v>2489</v>
      </c>
      <c r="V2006" s="72" t="s">
        <v>2489</v>
      </c>
      <c r="W2006" s="44" t="str">
        <f t="shared" si="617"/>
        <v>".MS"</v>
      </c>
      <c r="X2006" s="25" t="str">
        <f t="shared" si="618"/>
        <v>.MS</v>
      </c>
      <c r="Y2006" s="1">
        <f t="shared" si="619"/>
        <v>1958</v>
      </c>
      <c r="Z2006" t="str">
        <f t="shared" si="620"/>
        <v>ITM_ms</v>
      </c>
      <c r="AA2006" s="177" t="str">
        <f>IF(ISNA(VLOOKUP(AC2006,Sheet2!J:J,1,0)),"//","")</f>
        <v>//</v>
      </c>
      <c r="AC2006" s="113" t="str">
        <f t="shared" si="608"/>
        <v>.MS</v>
      </c>
      <c r="AD2006" t="b">
        <f t="shared" si="597"/>
        <v>1</v>
      </c>
    </row>
    <row r="2007" spans="1:30">
      <c r="A2007" s="58">
        <f t="shared" si="622"/>
        <v>2007</v>
      </c>
      <c r="B2007" s="55">
        <f t="shared" si="621"/>
        <v>1959</v>
      </c>
      <c r="C2007" s="99" t="s">
        <v>4429</v>
      </c>
      <c r="D2007" s="99" t="s">
        <v>1137</v>
      </c>
      <c r="E2007" s="100" t="s">
        <v>2992</v>
      </c>
      <c r="F2007" s="100" t="s">
        <v>2992</v>
      </c>
      <c r="G2007" s="101">
        <v>0</v>
      </c>
      <c r="H2007" s="101">
        <v>0</v>
      </c>
      <c r="I2007" s="100" t="s">
        <v>3</v>
      </c>
      <c r="J2007" s="100" t="s">
        <v>1597</v>
      </c>
      <c r="K2007" s="102" t="s">
        <v>4709</v>
      </c>
      <c r="L2007" s="99"/>
      <c r="M2007" s="104" t="s">
        <v>2971</v>
      </c>
      <c r="N2007" s="104"/>
      <c r="O2007"/>
      <c r="P2007" t="str">
        <f t="shared" si="615"/>
        <v/>
      </c>
      <c r="Q2007" t="str">
        <f>IF(ISNA(VLOOKUP(AC2007,#REF!,1)),"//","")</f>
        <v/>
      </c>
      <c r="R2007"/>
      <c r="S2007" s="43">
        <f t="shared" si="616"/>
        <v>614</v>
      </c>
      <c r="T2007" s="94" t="s">
        <v>2984</v>
      </c>
      <c r="U2007" s="72" t="s">
        <v>2919</v>
      </c>
      <c r="V2007" s="72" t="s">
        <v>3000</v>
      </c>
      <c r="W2007" s="44" t="str">
        <f t="shared" si="617"/>
        <v>STD_RIGHT_DOUBLE_ANGLE "DEG"</v>
      </c>
      <c r="X2007" s="25" t="str">
        <f t="shared" si="618"/>
        <v>&gt;&gt;DEG</v>
      </c>
      <c r="Y2007" s="1">
        <f t="shared" si="619"/>
        <v>1959</v>
      </c>
      <c r="Z2007" t="str">
        <f t="shared" si="620"/>
        <v>ITM_DEG2</v>
      </c>
      <c r="AA2007" s="177" t="str">
        <f>IF(ISNA(VLOOKUP(AC2007,Sheet2!J:J,1,0)),"//","")</f>
        <v>//</v>
      </c>
      <c r="AC2007" s="113" t="str">
        <f t="shared" si="608"/>
        <v>&gt;&gt;DEG</v>
      </c>
      <c r="AD2007" t="b">
        <f t="shared" si="597"/>
        <v>1</v>
      </c>
    </row>
    <row r="2008" spans="1:30">
      <c r="A2008" s="58">
        <f t="shared" si="622"/>
        <v>2008</v>
      </c>
      <c r="B2008" s="55">
        <f t="shared" si="621"/>
        <v>1960</v>
      </c>
      <c r="C2008" s="99" t="s">
        <v>4429</v>
      </c>
      <c r="D2008" s="99" t="s">
        <v>1138</v>
      </c>
      <c r="E2008" s="100" t="s">
        <v>2993</v>
      </c>
      <c r="F2008" s="100" t="s">
        <v>2999</v>
      </c>
      <c r="G2008" s="101">
        <v>0</v>
      </c>
      <c r="H2008" s="101">
        <v>0</v>
      </c>
      <c r="I2008" s="100" t="s">
        <v>3</v>
      </c>
      <c r="J2008" s="100" t="s">
        <v>1597</v>
      </c>
      <c r="K2008" s="102" t="s">
        <v>4709</v>
      </c>
      <c r="L2008" s="99"/>
      <c r="M2008" s="104" t="s">
        <v>2973</v>
      </c>
      <c r="N2008" s="104"/>
      <c r="O2008"/>
      <c r="P2008" t="str">
        <f t="shared" si="615"/>
        <v/>
      </c>
      <c r="Q2008" t="str">
        <f>IF(ISNA(VLOOKUP(AC2008,#REF!,1)),"//","")</f>
        <v/>
      </c>
      <c r="R2008"/>
      <c r="S2008" s="43">
        <f t="shared" si="616"/>
        <v>615</v>
      </c>
      <c r="T2008" s="94" t="s">
        <v>2984</v>
      </c>
      <c r="U2008" s="72" t="s">
        <v>2919</v>
      </c>
      <c r="V2008" s="72" t="s">
        <v>3001</v>
      </c>
      <c r="W2008" s="44" t="str">
        <f t="shared" si="617"/>
        <v>STD_RIGHT_DOUBLE_ANGLE "D.MS"</v>
      </c>
      <c r="X2008" s="25" t="str">
        <f t="shared" si="618"/>
        <v>&gt;&gt;D.MS</v>
      </c>
      <c r="Y2008" s="1">
        <f t="shared" si="619"/>
        <v>1960</v>
      </c>
      <c r="Z2008" t="str">
        <f t="shared" si="620"/>
        <v>ITM_DMS2</v>
      </c>
      <c r="AA2008" s="177" t="str">
        <f>IF(ISNA(VLOOKUP(AC2008,Sheet2!J:J,1,0)),"//","")</f>
        <v>//</v>
      </c>
      <c r="AC2008" s="113" t="str">
        <f t="shared" si="608"/>
        <v>&gt;&gt;D.MS</v>
      </c>
      <c r="AD2008" t="b">
        <f t="shared" si="597"/>
        <v>1</v>
      </c>
    </row>
    <row r="2009" spans="1:30">
      <c r="A2009" s="58">
        <f t="shared" si="622"/>
        <v>2009</v>
      </c>
      <c r="B2009" s="55">
        <f t="shared" si="621"/>
        <v>1961</v>
      </c>
      <c r="C2009" s="99" t="s">
        <v>4429</v>
      </c>
      <c r="D2009" s="99" t="s">
        <v>1139</v>
      </c>
      <c r="E2009" s="100" t="s">
        <v>2994</v>
      </c>
      <c r="F2009" s="100" t="s">
        <v>2994</v>
      </c>
      <c r="G2009" s="101">
        <v>0</v>
      </c>
      <c r="H2009" s="101">
        <v>0</v>
      </c>
      <c r="I2009" s="100" t="s">
        <v>3</v>
      </c>
      <c r="J2009" s="100" t="s">
        <v>1597</v>
      </c>
      <c r="K2009" s="102" t="s">
        <v>4709</v>
      </c>
      <c r="L2009" s="99"/>
      <c r="M2009" s="104" t="s">
        <v>2976</v>
      </c>
      <c r="N2009" s="104"/>
      <c r="O2009"/>
      <c r="P2009" t="str">
        <f t="shared" si="615"/>
        <v/>
      </c>
      <c r="Q2009" t="str">
        <f>IF(ISNA(VLOOKUP(AC2009,#REF!,1)),"//","")</f>
        <v/>
      </c>
      <c r="R2009"/>
      <c r="S2009" s="43">
        <f t="shared" si="616"/>
        <v>616</v>
      </c>
      <c r="T2009" s="94" t="s">
        <v>2984</v>
      </c>
      <c r="U2009" s="72" t="s">
        <v>2919</v>
      </c>
      <c r="V2009" s="72" t="s">
        <v>3002</v>
      </c>
      <c r="W2009" s="44" t="str">
        <f t="shared" si="617"/>
        <v>STD_RIGHT_DOUBLE_ANGLE "GRAD"</v>
      </c>
      <c r="X2009" s="25" t="str">
        <f t="shared" si="618"/>
        <v>&gt;&gt;GRAD</v>
      </c>
      <c r="Y2009" s="1">
        <f t="shared" si="619"/>
        <v>1961</v>
      </c>
      <c r="Z2009" t="str">
        <f t="shared" si="620"/>
        <v>ITM_GRAD2</v>
      </c>
      <c r="AA2009" s="177" t="str">
        <f>IF(ISNA(VLOOKUP(AC2009,Sheet2!J:J,1,0)),"//","")</f>
        <v>//</v>
      </c>
      <c r="AC2009" s="113" t="str">
        <f t="shared" si="608"/>
        <v>&gt;&gt;GRAD</v>
      </c>
      <c r="AD2009" t="b">
        <f t="shared" si="597"/>
        <v>1</v>
      </c>
    </row>
    <row r="2010" spans="1:30">
      <c r="A2010" s="58">
        <f t="shared" si="622"/>
        <v>2010</v>
      </c>
      <c r="B2010" s="55">
        <f t="shared" si="621"/>
        <v>1962</v>
      </c>
      <c r="C2010" s="99" t="s">
        <v>4429</v>
      </c>
      <c r="D2010" s="99" t="s">
        <v>1144</v>
      </c>
      <c r="E2010" s="100" t="s">
        <v>2995</v>
      </c>
      <c r="F2010" s="100" t="s">
        <v>2995</v>
      </c>
      <c r="G2010" s="101">
        <v>0</v>
      </c>
      <c r="H2010" s="101">
        <v>0</v>
      </c>
      <c r="I2010" s="100" t="s">
        <v>3</v>
      </c>
      <c r="J2010" s="100" t="s">
        <v>1597</v>
      </c>
      <c r="K2010" s="102" t="s">
        <v>4709</v>
      </c>
      <c r="L2010" s="99"/>
      <c r="M2010" s="104" t="s">
        <v>2972</v>
      </c>
      <c r="N2010" s="104"/>
      <c r="O2010"/>
      <c r="P2010" t="str">
        <f t="shared" si="615"/>
        <v/>
      </c>
      <c r="Q2010" t="str">
        <f>IF(ISNA(VLOOKUP(AC2010,#REF!,1)),"//","")</f>
        <v/>
      </c>
      <c r="R2010"/>
      <c r="S2010" s="43">
        <f t="shared" si="616"/>
        <v>617</v>
      </c>
      <c r="T2010" s="94" t="s">
        <v>2984</v>
      </c>
      <c r="U2010" s="72" t="s">
        <v>2919</v>
      </c>
      <c r="V2010" s="72" t="s">
        <v>3005</v>
      </c>
      <c r="W2010" s="44" t="str">
        <f t="shared" si="617"/>
        <v>STD_RIGHT_DOUBLE_ANGLE "MUL" STD_PI</v>
      </c>
      <c r="X2010" s="25" t="str">
        <f t="shared" si="618"/>
        <v>&gt;&gt;MULPI</v>
      </c>
      <c r="Y2010" s="1">
        <f t="shared" si="619"/>
        <v>1962</v>
      </c>
      <c r="Z2010" t="str">
        <f t="shared" si="620"/>
        <v>ITM_MULPI2</v>
      </c>
      <c r="AA2010" s="177" t="str">
        <f>IF(ISNA(VLOOKUP(AC2010,Sheet2!J:J,1,0)),"//","")</f>
        <v>//</v>
      </c>
      <c r="AC2010" s="113" t="str">
        <f t="shared" si="608"/>
        <v>&gt;&gt;MULPI</v>
      </c>
      <c r="AD2010" t="b">
        <f t="shared" si="597"/>
        <v>1</v>
      </c>
    </row>
    <row r="2011" spans="1:30">
      <c r="A2011" s="58">
        <f t="shared" si="622"/>
        <v>2011</v>
      </c>
      <c r="B2011" s="55">
        <f t="shared" si="621"/>
        <v>1963</v>
      </c>
      <c r="C2011" s="99" t="s">
        <v>4429</v>
      </c>
      <c r="D2011" s="99" t="s">
        <v>1146</v>
      </c>
      <c r="E2011" s="100" t="s">
        <v>2996</v>
      </c>
      <c r="F2011" s="100" t="s">
        <v>2996</v>
      </c>
      <c r="G2011" s="101">
        <v>0</v>
      </c>
      <c r="H2011" s="101">
        <v>0</v>
      </c>
      <c r="I2011" s="100" t="s">
        <v>3</v>
      </c>
      <c r="J2011" s="100" t="s">
        <v>1597</v>
      </c>
      <c r="K2011" s="102" t="s">
        <v>4709</v>
      </c>
      <c r="L2011" s="99"/>
      <c r="M2011" s="104" t="s">
        <v>2974</v>
      </c>
      <c r="N2011" s="104"/>
      <c r="O2011"/>
      <c r="P2011" t="str">
        <f t="shared" si="615"/>
        <v/>
      </c>
      <c r="Q2011" t="str">
        <f>IF(ISNA(VLOOKUP(AC2011,#REF!,1)),"//","")</f>
        <v/>
      </c>
      <c r="R2011"/>
      <c r="S2011" s="43">
        <f t="shared" si="616"/>
        <v>618</v>
      </c>
      <c r="T2011" s="94" t="s">
        <v>2984</v>
      </c>
      <c r="U2011" s="72" t="s">
        <v>2919</v>
      </c>
      <c r="V2011" s="72" t="s">
        <v>3003</v>
      </c>
      <c r="W2011" s="44" t="str">
        <f t="shared" si="617"/>
        <v>STD_RIGHT_DOUBLE_ANGLE "RAD"</v>
      </c>
      <c r="X2011" s="25" t="str">
        <f t="shared" si="618"/>
        <v>&gt;&gt;RAD</v>
      </c>
      <c r="Y2011" s="1">
        <f t="shared" si="619"/>
        <v>1963</v>
      </c>
      <c r="Z2011" t="str">
        <f t="shared" si="620"/>
        <v>ITM_RAD2</v>
      </c>
      <c r="AA2011" s="177" t="str">
        <f>IF(ISNA(VLOOKUP(AC2011,Sheet2!J:J,1,0)),"//","")</f>
        <v>//</v>
      </c>
      <c r="AC2011" s="113" t="str">
        <f t="shared" si="608"/>
        <v>&gt;&gt;RAD</v>
      </c>
      <c r="AD2011" t="b">
        <f t="shared" si="597"/>
        <v>1</v>
      </c>
    </row>
    <row r="2012" spans="1:30">
      <c r="A2012" s="58">
        <f t="shared" si="622"/>
        <v>2012</v>
      </c>
      <c r="B2012" s="55">
        <f t="shared" si="621"/>
        <v>1964</v>
      </c>
      <c r="C2012" s="99" t="s">
        <v>4429</v>
      </c>
      <c r="D2012" s="99" t="s">
        <v>5032</v>
      </c>
      <c r="E2012" s="100" t="s">
        <v>2997</v>
      </c>
      <c r="F2012" s="100" t="s">
        <v>2998</v>
      </c>
      <c r="G2012" s="101">
        <v>0</v>
      </c>
      <c r="H2012" s="101">
        <v>0</v>
      </c>
      <c r="I2012" s="100" t="s">
        <v>3</v>
      </c>
      <c r="J2012" s="100" t="s">
        <v>1597</v>
      </c>
      <c r="K2012" s="102" t="s">
        <v>4709</v>
      </c>
      <c r="L2012" s="99"/>
      <c r="M2012" s="104" t="s">
        <v>2975</v>
      </c>
      <c r="N2012" s="104"/>
      <c r="O2012"/>
      <c r="P2012" t="str">
        <f t="shared" si="615"/>
        <v/>
      </c>
      <c r="Q2012" t="str">
        <f>IF(ISNA(VLOOKUP(AC2012,#REF!,1)),"//","")</f>
        <v/>
      </c>
      <c r="R2012"/>
      <c r="S2012" s="43">
        <f t="shared" si="616"/>
        <v>619</v>
      </c>
      <c r="T2012" s="94" t="s">
        <v>2984</v>
      </c>
      <c r="U2012" s="72" t="s">
        <v>2919</v>
      </c>
      <c r="V2012" s="72" t="s">
        <v>3004</v>
      </c>
      <c r="W2012" s="44" t="str">
        <f t="shared" si="617"/>
        <v>STD_RIGHT_DOUBLE_ANGLE "H.MS"</v>
      </c>
      <c r="X2012" s="25" t="str">
        <f t="shared" si="618"/>
        <v>&gt;&gt;H.MS</v>
      </c>
      <c r="Y2012" s="1">
        <f t="shared" si="619"/>
        <v>1964</v>
      </c>
      <c r="Z2012" t="str">
        <f t="shared" si="620"/>
        <v>ITM_HMS2</v>
      </c>
      <c r="AA2012" s="177" t="str">
        <f>IF(ISNA(VLOOKUP(AC2012,Sheet2!J:J,1,0)),"//","")</f>
        <v>//</v>
      </c>
      <c r="AC2012" s="113" t="str">
        <f t="shared" si="608"/>
        <v>&gt;&gt;H.MS</v>
      </c>
      <c r="AD2012" t="b">
        <f t="shared" si="597"/>
        <v>1</v>
      </c>
    </row>
    <row r="2013" spans="1:30">
      <c r="A2013" s="58">
        <f t="shared" si="622"/>
        <v>2013</v>
      </c>
      <c r="B2013" s="55">
        <f t="shared" si="621"/>
        <v>1965</v>
      </c>
      <c r="C2013" s="99" t="s">
        <v>4430</v>
      </c>
      <c r="D2013" s="99" t="s">
        <v>1100</v>
      </c>
      <c r="E2013" s="100" t="s">
        <v>539</v>
      </c>
      <c r="F2013" s="100" t="s">
        <v>3676</v>
      </c>
      <c r="G2013" s="101">
        <v>0</v>
      </c>
      <c r="H2013" s="101">
        <v>0</v>
      </c>
      <c r="I2013" s="100" t="s">
        <v>1</v>
      </c>
      <c r="J2013" s="100" t="s">
        <v>1597</v>
      </c>
      <c r="K2013" s="102" t="s">
        <v>4544</v>
      </c>
      <c r="L2013" s="99" t="s">
        <v>1605</v>
      </c>
      <c r="M2013" s="104" t="s">
        <v>4012</v>
      </c>
      <c r="N2013" s="104"/>
      <c r="O2013"/>
      <c r="P2013" t="str">
        <f t="shared" si="615"/>
        <v>NOT EQUAL</v>
      </c>
      <c r="Q2013" t="str">
        <f>IF(ISNA(VLOOKUP(AC2013,#REF!,1)),"//","")</f>
        <v/>
      </c>
      <c r="R2013"/>
      <c r="S2013" s="43">
        <f t="shared" si="616"/>
        <v>619</v>
      </c>
      <c r="T2013" s="94"/>
      <c r="U2013" s="72"/>
      <c r="V2013" s="72"/>
      <c r="W2013" s="44" t="str">
        <f t="shared" si="617"/>
        <v/>
      </c>
      <c r="X2013" s="25" t="str">
        <f t="shared" si="618"/>
        <v/>
      </c>
      <c r="Y2013" s="1">
        <f t="shared" si="619"/>
        <v>1965</v>
      </c>
      <c r="Z2013" t="str">
        <f t="shared" si="620"/>
        <v>USER_PRIM00U</v>
      </c>
      <c r="AA2013" s="177" t="str">
        <f>IF(ISNA(VLOOKUP(AC2013,Sheet2!J:J,1,0)),"//","")</f>
        <v/>
      </c>
      <c r="AC2013" s="113" t="str">
        <f t="shared" si="608"/>
        <v/>
      </c>
      <c r="AD2013" t="b">
        <f t="shared" si="597"/>
        <v>1</v>
      </c>
    </row>
    <row r="2014" spans="1:30">
      <c r="A2014" s="58">
        <f t="shared" si="622"/>
        <v>2014</v>
      </c>
      <c r="B2014" s="55">
        <f t="shared" si="621"/>
        <v>1966</v>
      </c>
      <c r="C2014" s="99" t="s">
        <v>4431</v>
      </c>
      <c r="D2014" s="99" t="s">
        <v>1100</v>
      </c>
      <c r="E2014" s="100" t="s">
        <v>539</v>
      </c>
      <c r="F2014" s="100" t="s">
        <v>3677</v>
      </c>
      <c r="G2014" s="101">
        <v>0</v>
      </c>
      <c r="H2014" s="101">
        <v>0</v>
      </c>
      <c r="I2014" s="100" t="s">
        <v>1</v>
      </c>
      <c r="J2014" s="100" t="s">
        <v>1597</v>
      </c>
      <c r="K2014" s="102" t="s">
        <v>4544</v>
      </c>
      <c r="L2014" s="99" t="s">
        <v>1605</v>
      </c>
      <c r="M2014" s="104" t="s">
        <v>4013</v>
      </c>
      <c r="N2014" s="104"/>
      <c r="O2014"/>
      <c r="P2014" t="str">
        <f t="shared" si="615"/>
        <v>NOT EQUAL</v>
      </c>
      <c r="Q2014" t="str">
        <f>IF(ISNA(VLOOKUP(AC2014,#REF!,1)),"//","")</f>
        <v/>
      </c>
      <c r="R2014"/>
      <c r="S2014" s="43">
        <f t="shared" si="616"/>
        <v>619</v>
      </c>
      <c r="T2014" s="94"/>
      <c r="U2014" s="72"/>
      <c r="V2014" s="72"/>
      <c r="W2014" s="44" t="str">
        <f t="shared" si="617"/>
        <v/>
      </c>
      <c r="X2014" s="25" t="str">
        <f t="shared" si="618"/>
        <v/>
      </c>
      <c r="Y2014" s="1">
        <f t="shared" si="619"/>
        <v>1966</v>
      </c>
      <c r="Z2014" t="str">
        <f t="shared" si="620"/>
        <v>USER_SFTf00U</v>
      </c>
      <c r="AA2014" s="177" t="str">
        <f>IF(ISNA(VLOOKUP(AC2014,Sheet2!J:J,1,0)),"//","")</f>
        <v/>
      </c>
      <c r="AC2014" s="113" t="str">
        <f t="shared" si="608"/>
        <v/>
      </c>
      <c r="AD2014" t="b">
        <f t="shared" si="597"/>
        <v>1</v>
      </c>
    </row>
    <row r="2015" spans="1:30">
      <c r="A2015" s="58">
        <f t="shared" si="622"/>
        <v>2015</v>
      </c>
      <c r="B2015" s="55">
        <f t="shared" si="621"/>
        <v>1967</v>
      </c>
      <c r="C2015" s="99" t="s">
        <v>4432</v>
      </c>
      <c r="D2015" s="99" t="s">
        <v>1100</v>
      </c>
      <c r="E2015" s="100" t="s">
        <v>539</v>
      </c>
      <c r="F2015" s="100" t="s">
        <v>4462</v>
      </c>
      <c r="G2015" s="101">
        <v>0</v>
      </c>
      <c r="H2015" s="101">
        <v>0</v>
      </c>
      <c r="I2015" s="100" t="s">
        <v>1</v>
      </c>
      <c r="J2015" s="100" t="s">
        <v>1597</v>
      </c>
      <c r="K2015" s="102" t="s">
        <v>4544</v>
      </c>
      <c r="L2015" s="99" t="s">
        <v>1605</v>
      </c>
      <c r="M2015" s="104" t="s">
        <v>4503</v>
      </c>
      <c r="N2015" s="104"/>
      <c r="O2015"/>
      <c r="P2015" t="str">
        <f t="shared" si="615"/>
        <v>NOT EQUAL</v>
      </c>
      <c r="Q2015" t="str">
        <f>IF(ISNA(VLOOKUP(AC2015,#REF!,1)),"//","")</f>
        <v/>
      </c>
      <c r="R2015"/>
      <c r="S2015" s="43">
        <f t="shared" si="616"/>
        <v>619</v>
      </c>
      <c r="T2015" s="94"/>
      <c r="U2015" s="72"/>
      <c r="V2015" s="72"/>
      <c r="W2015" s="44" t="str">
        <f t="shared" si="617"/>
        <v/>
      </c>
      <c r="X2015" s="25" t="str">
        <f t="shared" si="618"/>
        <v/>
      </c>
      <c r="Y2015" s="1">
        <f t="shared" si="619"/>
        <v>1967</v>
      </c>
      <c r="Z2015" t="str">
        <f t="shared" si="620"/>
        <v>USER_SFTg00U</v>
      </c>
      <c r="AA2015" s="177" t="str">
        <f>IF(ISNA(VLOOKUP(AC2015,Sheet2!J:J,1,0)),"//","")</f>
        <v/>
      </c>
      <c r="AC2015" s="113" t="str">
        <f t="shared" si="608"/>
        <v/>
      </c>
      <c r="AD2015" t="b">
        <f t="shared" si="597"/>
        <v>1</v>
      </c>
    </row>
    <row r="2016" spans="1:30">
      <c r="A2016" s="58">
        <f t="shared" si="622"/>
        <v>2016</v>
      </c>
      <c r="B2016" s="55">
        <f t="shared" si="621"/>
        <v>1968</v>
      </c>
      <c r="C2016" s="99" t="s">
        <v>4430</v>
      </c>
      <c r="D2016" s="99" t="s">
        <v>1101</v>
      </c>
      <c r="E2016" s="100" t="s">
        <v>539</v>
      </c>
      <c r="F2016" s="100" t="s">
        <v>3678</v>
      </c>
      <c r="G2016" s="101">
        <v>0</v>
      </c>
      <c r="H2016" s="101">
        <v>0</v>
      </c>
      <c r="I2016" s="100" t="s">
        <v>1</v>
      </c>
      <c r="J2016" s="100" t="s">
        <v>1597</v>
      </c>
      <c r="K2016" s="102" t="s">
        <v>4544</v>
      </c>
      <c r="L2016" s="99" t="s">
        <v>1605</v>
      </c>
      <c r="M2016" s="104" t="s">
        <v>4014</v>
      </c>
      <c r="N2016" s="104"/>
      <c r="O2016"/>
      <c r="P2016" t="str">
        <f t="shared" si="615"/>
        <v>NOT EQUAL</v>
      </c>
      <c r="Q2016" t="str">
        <f>IF(ISNA(VLOOKUP(AC2016,#REF!,1)),"//","")</f>
        <v/>
      </c>
      <c r="R2016"/>
      <c r="S2016" s="43">
        <f t="shared" si="616"/>
        <v>619</v>
      </c>
      <c r="T2016" s="94"/>
      <c r="U2016" s="72"/>
      <c r="V2016" s="72"/>
      <c r="W2016" s="44" t="str">
        <f t="shared" si="617"/>
        <v/>
      </c>
      <c r="X2016" s="25" t="str">
        <f t="shared" si="618"/>
        <v/>
      </c>
      <c r="Y2016" s="1">
        <f t="shared" si="619"/>
        <v>1968</v>
      </c>
      <c r="Z2016" t="str">
        <f t="shared" si="620"/>
        <v>USER_PRIM01U</v>
      </c>
      <c r="AA2016" s="177" t="str">
        <f>IF(ISNA(VLOOKUP(AC2016,Sheet2!J:J,1,0)),"//","")</f>
        <v/>
      </c>
      <c r="AC2016" s="113" t="str">
        <f t="shared" si="608"/>
        <v/>
      </c>
      <c r="AD2016" t="b">
        <f t="shared" si="597"/>
        <v>1</v>
      </c>
    </row>
    <row r="2017" spans="1:30">
      <c r="A2017" s="58">
        <f t="shared" si="622"/>
        <v>2017</v>
      </c>
      <c r="B2017" s="55">
        <f t="shared" si="621"/>
        <v>1969</v>
      </c>
      <c r="C2017" s="99" t="s">
        <v>4431</v>
      </c>
      <c r="D2017" s="99" t="s">
        <v>1101</v>
      </c>
      <c r="E2017" s="100" t="s">
        <v>539</v>
      </c>
      <c r="F2017" s="100" t="s">
        <v>3679</v>
      </c>
      <c r="G2017" s="101">
        <v>0</v>
      </c>
      <c r="H2017" s="101">
        <v>0</v>
      </c>
      <c r="I2017" s="100" t="s">
        <v>1</v>
      </c>
      <c r="J2017" s="100" t="s">
        <v>1597</v>
      </c>
      <c r="K2017" s="102" t="s">
        <v>4544</v>
      </c>
      <c r="L2017" s="99" t="s">
        <v>1605</v>
      </c>
      <c r="M2017" s="104" t="s">
        <v>4015</v>
      </c>
      <c r="N2017" s="104"/>
      <c r="O2017"/>
      <c r="P2017" t="str">
        <f t="shared" si="615"/>
        <v>NOT EQUAL</v>
      </c>
      <c r="Q2017" t="str">
        <f>IF(ISNA(VLOOKUP(AC2017,#REF!,1)),"//","")</f>
        <v/>
      </c>
      <c r="R2017"/>
      <c r="S2017" s="43">
        <f t="shared" si="616"/>
        <v>619</v>
      </c>
      <c r="T2017" s="94"/>
      <c r="U2017" s="72"/>
      <c r="V2017" s="72"/>
      <c r="W2017" s="44" t="str">
        <f t="shared" si="617"/>
        <v/>
      </c>
      <c r="X2017" s="25" t="str">
        <f t="shared" si="618"/>
        <v/>
      </c>
      <c r="Y2017" s="1">
        <f t="shared" si="619"/>
        <v>1969</v>
      </c>
      <c r="Z2017" t="str">
        <f t="shared" si="620"/>
        <v>USER_SFTf01U</v>
      </c>
      <c r="AA2017" s="177" t="str">
        <f>IF(ISNA(VLOOKUP(AC2017,Sheet2!J:J,1,0)),"//","")</f>
        <v/>
      </c>
      <c r="AC2017" s="113" t="str">
        <f t="shared" si="608"/>
        <v/>
      </c>
      <c r="AD2017" t="b">
        <f t="shared" si="597"/>
        <v>1</v>
      </c>
    </row>
    <row r="2018" spans="1:30">
      <c r="A2018" s="58">
        <f t="shared" si="622"/>
        <v>2018</v>
      </c>
      <c r="B2018" s="55">
        <f t="shared" si="621"/>
        <v>1970</v>
      </c>
      <c r="C2018" s="99" t="s">
        <v>4432</v>
      </c>
      <c r="D2018" s="99" t="s">
        <v>1101</v>
      </c>
      <c r="E2018" s="100" t="s">
        <v>539</v>
      </c>
      <c r="F2018" s="100" t="s">
        <v>4463</v>
      </c>
      <c r="G2018" s="101">
        <v>0</v>
      </c>
      <c r="H2018" s="101">
        <v>0</v>
      </c>
      <c r="I2018" s="100" t="s">
        <v>1</v>
      </c>
      <c r="J2018" s="100" t="s">
        <v>1597</v>
      </c>
      <c r="K2018" s="102" t="s">
        <v>4544</v>
      </c>
      <c r="L2018" s="99" t="s">
        <v>1605</v>
      </c>
      <c r="M2018" s="104" t="s">
        <v>4504</v>
      </c>
      <c r="N2018" s="104"/>
      <c r="O2018"/>
      <c r="P2018" t="str">
        <f t="shared" si="615"/>
        <v>NOT EQUAL</v>
      </c>
      <c r="Q2018" t="str">
        <f>IF(ISNA(VLOOKUP(AC2018,#REF!,1)),"//","")</f>
        <v/>
      </c>
      <c r="R2018"/>
      <c r="S2018" s="43">
        <f t="shared" si="616"/>
        <v>619</v>
      </c>
      <c r="T2018" s="94"/>
      <c r="U2018" s="72"/>
      <c r="V2018" s="72"/>
      <c r="W2018" s="44" t="str">
        <f t="shared" si="617"/>
        <v/>
      </c>
      <c r="X2018" s="25" t="str">
        <f t="shared" si="618"/>
        <v/>
      </c>
      <c r="Y2018" s="1">
        <f t="shared" si="619"/>
        <v>1970</v>
      </c>
      <c r="Z2018" t="str">
        <f t="shared" si="620"/>
        <v>USER_SFTg01U</v>
      </c>
      <c r="AA2018" s="177" t="str">
        <f>IF(ISNA(VLOOKUP(AC2018,Sheet2!J:J,1,0)),"//","")</f>
        <v/>
      </c>
      <c r="AC2018" s="113" t="str">
        <f t="shared" si="608"/>
        <v/>
      </c>
      <c r="AD2018" t="b">
        <f t="shared" si="597"/>
        <v>1</v>
      </c>
    </row>
    <row r="2019" spans="1:30">
      <c r="A2019" s="58">
        <f t="shared" si="622"/>
        <v>2019</v>
      </c>
      <c r="B2019" s="55">
        <f t="shared" si="621"/>
        <v>1971</v>
      </c>
      <c r="C2019" s="99" t="s">
        <v>4430</v>
      </c>
      <c r="D2019" s="99" t="s">
        <v>1102</v>
      </c>
      <c r="E2019" s="100" t="s">
        <v>539</v>
      </c>
      <c r="F2019" s="100" t="s">
        <v>3680</v>
      </c>
      <c r="G2019" s="101">
        <v>0</v>
      </c>
      <c r="H2019" s="101">
        <v>0</v>
      </c>
      <c r="I2019" s="100" t="s">
        <v>1</v>
      </c>
      <c r="J2019" s="100" t="s">
        <v>1597</v>
      </c>
      <c r="K2019" s="102" t="s">
        <v>4544</v>
      </c>
      <c r="L2019" s="99" t="s">
        <v>1605</v>
      </c>
      <c r="M2019" s="104" t="s">
        <v>4016</v>
      </c>
      <c r="N2019" s="104"/>
      <c r="O2019"/>
      <c r="P2019" t="str">
        <f t="shared" si="615"/>
        <v>NOT EQUAL</v>
      </c>
      <c r="Q2019" t="str">
        <f>IF(ISNA(VLOOKUP(AC2019,#REF!,1)),"//","")</f>
        <v/>
      </c>
      <c r="R2019"/>
      <c r="S2019" s="43">
        <f t="shared" si="616"/>
        <v>619</v>
      </c>
      <c r="T2019" s="94"/>
      <c r="U2019" s="72"/>
      <c r="V2019" s="72"/>
      <c r="W2019" s="44" t="str">
        <f t="shared" si="617"/>
        <v/>
      </c>
      <c r="X2019" s="25" t="str">
        <f t="shared" si="618"/>
        <v/>
      </c>
      <c r="Y2019" s="1">
        <f t="shared" si="619"/>
        <v>1971</v>
      </c>
      <c r="Z2019" t="str">
        <f t="shared" si="620"/>
        <v>USER_PRIM02U</v>
      </c>
      <c r="AA2019" s="177" t="str">
        <f>IF(ISNA(VLOOKUP(AC2019,Sheet2!J:J,1,0)),"//","")</f>
        <v/>
      </c>
      <c r="AC2019" s="113" t="str">
        <f t="shared" si="608"/>
        <v/>
      </c>
      <c r="AD2019" t="b">
        <f t="shared" si="597"/>
        <v>1</v>
      </c>
    </row>
    <row r="2020" spans="1:30">
      <c r="A2020" s="58">
        <f t="shared" si="622"/>
        <v>2020</v>
      </c>
      <c r="B2020" s="55">
        <f t="shared" si="621"/>
        <v>1972</v>
      </c>
      <c r="C2020" s="99" t="s">
        <v>4431</v>
      </c>
      <c r="D2020" s="99" t="s">
        <v>1102</v>
      </c>
      <c r="E2020" s="100" t="s">
        <v>539</v>
      </c>
      <c r="F2020" s="100" t="s">
        <v>3681</v>
      </c>
      <c r="G2020" s="101">
        <v>0</v>
      </c>
      <c r="H2020" s="101">
        <v>0</v>
      </c>
      <c r="I2020" s="100" t="s">
        <v>1</v>
      </c>
      <c r="J2020" s="100" t="s">
        <v>1597</v>
      </c>
      <c r="K2020" s="102" t="s">
        <v>4544</v>
      </c>
      <c r="L2020" s="99" t="s">
        <v>1605</v>
      </c>
      <c r="M2020" s="104" t="s">
        <v>4017</v>
      </c>
      <c r="N2020" s="104"/>
      <c r="O2020"/>
      <c r="P2020" t="str">
        <f t="shared" si="615"/>
        <v>NOT EQUAL</v>
      </c>
      <c r="Q2020" t="str">
        <f>IF(ISNA(VLOOKUP(AC2020,#REF!,1)),"//","")</f>
        <v/>
      </c>
      <c r="R2020"/>
      <c r="S2020" s="43">
        <f t="shared" si="616"/>
        <v>619</v>
      </c>
      <c r="T2020" s="94"/>
      <c r="U2020" s="72"/>
      <c r="V2020" s="72"/>
      <c r="W2020" s="44" t="str">
        <f t="shared" si="617"/>
        <v/>
      </c>
      <c r="X2020" s="25" t="str">
        <f t="shared" si="618"/>
        <v/>
      </c>
      <c r="Y2020" s="1">
        <f t="shared" si="619"/>
        <v>1972</v>
      </c>
      <c r="Z2020" t="str">
        <f t="shared" si="620"/>
        <v>USER_SFTf02U</v>
      </c>
      <c r="AA2020" s="177" t="str">
        <f>IF(ISNA(VLOOKUP(AC2020,Sheet2!J:J,1,0)),"//","")</f>
        <v/>
      </c>
      <c r="AC2020" s="113" t="str">
        <f t="shared" si="608"/>
        <v/>
      </c>
      <c r="AD2020" t="b">
        <f t="shared" si="597"/>
        <v>1</v>
      </c>
    </row>
    <row r="2021" spans="1:30">
      <c r="A2021" s="58">
        <f t="shared" si="622"/>
        <v>2021</v>
      </c>
      <c r="B2021" s="55">
        <f t="shared" si="621"/>
        <v>1973</v>
      </c>
      <c r="C2021" s="99" t="s">
        <v>4432</v>
      </c>
      <c r="D2021" s="99" t="s">
        <v>1102</v>
      </c>
      <c r="E2021" s="100" t="s">
        <v>539</v>
      </c>
      <c r="F2021" s="100" t="s">
        <v>4464</v>
      </c>
      <c r="G2021" s="101">
        <v>0</v>
      </c>
      <c r="H2021" s="101">
        <v>0</v>
      </c>
      <c r="I2021" s="100" t="s">
        <v>1</v>
      </c>
      <c r="J2021" s="100" t="s">
        <v>1597</v>
      </c>
      <c r="K2021" s="102" t="s">
        <v>4544</v>
      </c>
      <c r="L2021" s="99" t="s">
        <v>1605</v>
      </c>
      <c r="M2021" s="104" t="s">
        <v>4505</v>
      </c>
      <c r="N2021" s="104"/>
      <c r="O2021"/>
      <c r="P2021" t="str">
        <f t="shared" si="615"/>
        <v>NOT EQUAL</v>
      </c>
      <c r="Q2021" t="str">
        <f>IF(ISNA(VLOOKUP(AC2021,#REF!,1)),"//","")</f>
        <v/>
      </c>
      <c r="R2021"/>
      <c r="S2021" s="43">
        <f t="shared" si="616"/>
        <v>619</v>
      </c>
      <c r="T2021" s="94"/>
      <c r="U2021" s="72"/>
      <c r="V2021" s="72"/>
      <c r="W2021" s="44" t="str">
        <f t="shared" si="617"/>
        <v/>
      </c>
      <c r="X2021" s="25" t="str">
        <f t="shared" si="618"/>
        <v/>
      </c>
      <c r="Y2021" s="1">
        <f t="shared" si="619"/>
        <v>1973</v>
      </c>
      <c r="Z2021" t="str">
        <f t="shared" si="620"/>
        <v>USER_SFTg02U</v>
      </c>
      <c r="AA2021" s="177" t="str">
        <f>IF(ISNA(VLOOKUP(AC2021,Sheet2!J:J,1,0)),"//","")</f>
        <v/>
      </c>
      <c r="AC2021" s="113" t="str">
        <f t="shared" si="608"/>
        <v/>
      </c>
      <c r="AD2021" t="b">
        <f t="shared" si="597"/>
        <v>1</v>
      </c>
    </row>
    <row r="2022" spans="1:30">
      <c r="A2022" s="58">
        <f t="shared" si="622"/>
        <v>2022</v>
      </c>
      <c r="B2022" s="55">
        <f t="shared" si="621"/>
        <v>1974</v>
      </c>
      <c r="C2022" s="99" t="s">
        <v>4430</v>
      </c>
      <c r="D2022" s="99" t="s">
        <v>1103</v>
      </c>
      <c r="E2022" s="100" t="s">
        <v>539</v>
      </c>
      <c r="F2022" s="100" t="s">
        <v>3682</v>
      </c>
      <c r="G2022" s="101">
        <v>0</v>
      </c>
      <c r="H2022" s="101">
        <v>0</v>
      </c>
      <c r="I2022" s="100" t="s">
        <v>1</v>
      </c>
      <c r="J2022" s="100" t="s">
        <v>1597</v>
      </c>
      <c r="K2022" s="102" t="s">
        <v>4544</v>
      </c>
      <c r="L2022" s="99" t="s">
        <v>1605</v>
      </c>
      <c r="M2022" s="104" t="s">
        <v>4018</v>
      </c>
      <c r="N2022" s="104"/>
      <c r="O2022"/>
      <c r="P2022" t="str">
        <f t="shared" si="615"/>
        <v>NOT EQUAL</v>
      </c>
      <c r="Q2022" t="str">
        <f>IF(ISNA(VLOOKUP(AC2022,#REF!,1)),"//","")</f>
        <v/>
      </c>
      <c r="R2022"/>
      <c r="S2022" s="43">
        <f t="shared" si="616"/>
        <v>619</v>
      </c>
      <c r="T2022" s="94"/>
      <c r="U2022" s="72"/>
      <c r="V2022" s="72"/>
      <c r="W2022" s="44" t="str">
        <f t="shared" si="617"/>
        <v/>
      </c>
      <c r="X2022" s="25" t="str">
        <f t="shared" si="618"/>
        <v/>
      </c>
      <c r="Y2022" s="1">
        <f t="shared" si="619"/>
        <v>1974</v>
      </c>
      <c r="Z2022" t="str">
        <f t="shared" si="620"/>
        <v>USER_PRIM03U</v>
      </c>
      <c r="AA2022" s="177" t="str">
        <f>IF(ISNA(VLOOKUP(AC2022,Sheet2!J:J,1,0)),"//","")</f>
        <v/>
      </c>
      <c r="AC2022" s="113" t="str">
        <f t="shared" si="608"/>
        <v/>
      </c>
      <c r="AD2022" t="b">
        <f t="shared" si="597"/>
        <v>1</v>
      </c>
    </row>
    <row r="2023" spans="1:30">
      <c r="A2023" s="58">
        <f t="shared" si="622"/>
        <v>2023</v>
      </c>
      <c r="B2023" s="55">
        <f t="shared" si="621"/>
        <v>1975</v>
      </c>
      <c r="C2023" s="99" t="s">
        <v>4431</v>
      </c>
      <c r="D2023" s="99" t="s">
        <v>1103</v>
      </c>
      <c r="E2023" s="100" t="s">
        <v>539</v>
      </c>
      <c r="F2023" s="100" t="s">
        <v>3683</v>
      </c>
      <c r="G2023" s="101">
        <v>0</v>
      </c>
      <c r="H2023" s="101">
        <v>0</v>
      </c>
      <c r="I2023" s="100" t="s">
        <v>1</v>
      </c>
      <c r="J2023" s="100" t="s">
        <v>1597</v>
      </c>
      <c r="K2023" s="102" t="s">
        <v>4544</v>
      </c>
      <c r="L2023" s="99" t="s">
        <v>1605</v>
      </c>
      <c r="M2023" s="104" t="s">
        <v>4019</v>
      </c>
      <c r="N2023" s="104"/>
      <c r="O2023"/>
      <c r="P2023" t="str">
        <f t="shared" si="615"/>
        <v>NOT EQUAL</v>
      </c>
      <c r="Q2023" t="str">
        <f>IF(ISNA(VLOOKUP(AC2023,#REF!,1)),"//","")</f>
        <v/>
      </c>
      <c r="R2023"/>
      <c r="S2023" s="43">
        <f t="shared" si="616"/>
        <v>619</v>
      </c>
      <c r="T2023" s="94"/>
      <c r="U2023" s="72"/>
      <c r="V2023" s="72"/>
      <c r="W2023" s="44" t="str">
        <f t="shared" si="617"/>
        <v/>
      </c>
      <c r="X2023" s="25" t="str">
        <f t="shared" si="618"/>
        <v/>
      </c>
      <c r="Y2023" s="1">
        <f t="shared" si="619"/>
        <v>1975</v>
      </c>
      <c r="Z2023" t="str">
        <f t="shared" si="620"/>
        <v>USER_SFTf03U</v>
      </c>
      <c r="AA2023" s="177" t="str">
        <f>IF(ISNA(VLOOKUP(AC2023,Sheet2!J:J,1,0)),"//","")</f>
        <v/>
      </c>
      <c r="AC2023" s="113" t="str">
        <f t="shared" si="608"/>
        <v/>
      </c>
      <c r="AD2023" t="b">
        <f t="shared" si="597"/>
        <v>1</v>
      </c>
    </row>
    <row r="2024" spans="1:30">
      <c r="A2024" s="58">
        <f t="shared" si="622"/>
        <v>2024</v>
      </c>
      <c r="B2024" s="55">
        <f t="shared" si="621"/>
        <v>1976</v>
      </c>
      <c r="C2024" s="99" t="s">
        <v>4432</v>
      </c>
      <c r="D2024" s="99" t="s">
        <v>1103</v>
      </c>
      <c r="E2024" s="100" t="s">
        <v>539</v>
      </c>
      <c r="F2024" s="100" t="s">
        <v>4465</v>
      </c>
      <c r="G2024" s="101">
        <v>0</v>
      </c>
      <c r="H2024" s="101">
        <v>0</v>
      </c>
      <c r="I2024" s="100" t="s">
        <v>1</v>
      </c>
      <c r="J2024" s="100" t="s">
        <v>1597</v>
      </c>
      <c r="K2024" s="102" t="s">
        <v>4544</v>
      </c>
      <c r="L2024" s="99" t="s">
        <v>1605</v>
      </c>
      <c r="M2024" s="104" t="s">
        <v>4506</v>
      </c>
      <c r="N2024" s="104"/>
      <c r="O2024"/>
      <c r="P2024" t="str">
        <f t="shared" si="615"/>
        <v>NOT EQUAL</v>
      </c>
      <c r="Q2024" t="str">
        <f>IF(ISNA(VLOOKUP(AC2024,#REF!,1)),"//","")</f>
        <v/>
      </c>
      <c r="R2024"/>
      <c r="S2024" s="43">
        <f t="shared" si="616"/>
        <v>619</v>
      </c>
      <c r="T2024" s="94"/>
      <c r="U2024" s="72"/>
      <c r="V2024" s="72"/>
      <c r="W2024" s="44" t="str">
        <f t="shared" si="617"/>
        <v/>
      </c>
      <c r="X2024" s="25" t="str">
        <f t="shared" si="618"/>
        <v/>
      </c>
      <c r="Y2024" s="1">
        <f t="shared" si="619"/>
        <v>1976</v>
      </c>
      <c r="Z2024" t="str">
        <f t="shared" si="620"/>
        <v>USER_SFTg03U</v>
      </c>
      <c r="AA2024" s="177" t="str">
        <f>IF(ISNA(VLOOKUP(AC2024,Sheet2!J:J,1,0)),"//","")</f>
        <v/>
      </c>
      <c r="AC2024" s="113" t="str">
        <f t="shared" si="608"/>
        <v/>
      </c>
      <c r="AD2024" t="b">
        <f t="shared" si="597"/>
        <v>1</v>
      </c>
    </row>
    <row r="2025" spans="1:30">
      <c r="A2025" s="58">
        <f t="shared" si="622"/>
        <v>2025</v>
      </c>
      <c r="B2025" s="55">
        <f t="shared" si="621"/>
        <v>1977</v>
      </c>
      <c r="C2025" s="99" t="s">
        <v>4430</v>
      </c>
      <c r="D2025" s="99" t="s">
        <v>1104</v>
      </c>
      <c r="E2025" s="100" t="s">
        <v>539</v>
      </c>
      <c r="F2025" s="100" t="s">
        <v>3684</v>
      </c>
      <c r="G2025" s="101">
        <v>0</v>
      </c>
      <c r="H2025" s="101">
        <v>0</v>
      </c>
      <c r="I2025" s="100" t="s">
        <v>1</v>
      </c>
      <c r="J2025" s="100" t="s">
        <v>1597</v>
      </c>
      <c r="K2025" s="102" t="s">
        <v>4544</v>
      </c>
      <c r="L2025" s="99" t="s">
        <v>1605</v>
      </c>
      <c r="M2025" s="104" t="s">
        <v>4020</v>
      </c>
      <c r="N2025" s="104"/>
      <c r="O2025"/>
      <c r="P2025" t="str">
        <f t="shared" si="615"/>
        <v>NOT EQUAL</v>
      </c>
      <c r="Q2025" t="str">
        <f>IF(ISNA(VLOOKUP(AC2025,#REF!,1)),"//","")</f>
        <v/>
      </c>
      <c r="R2025"/>
      <c r="S2025" s="43">
        <f t="shared" si="616"/>
        <v>619</v>
      </c>
      <c r="T2025" s="94"/>
      <c r="U2025" s="72"/>
      <c r="V2025" s="72"/>
      <c r="W2025" s="44" t="str">
        <f t="shared" si="617"/>
        <v/>
      </c>
      <c r="X2025" s="25" t="str">
        <f t="shared" si="618"/>
        <v/>
      </c>
      <c r="Y2025" s="1">
        <f t="shared" si="619"/>
        <v>1977</v>
      </c>
      <c r="Z2025" t="str">
        <f t="shared" si="620"/>
        <v>USER_PRIM04U</v>
      </c>
      <c r="AA2025" s="177" t="str">
        <f>IF(ISNA(VLOOKUP(AC2025,Sheet2!J:J,1,0)),"//","")</f>
        <v/>
      </c>
      <c r="AC2025" s="113" t="str">
        <f t="shared" si="608"/>
        <v/>
      </c>
      <c r="AD2025" t="b">
        <f t="shared" si="597"/>
        <v>1</v>
      </c>
    </row>
    <row r="2026" spans="1:30">
      <c r="A2026" s="58">
        <f t="shared" si="622"/>
        <v>2026</v>
      </c>
      <c r="B2026" s="55">
        <f t="shared" si="621"/>
        <v>1978</v>
      </c>
      <c r="C2026" s="99" t="s">
        <v>4431</v>
      </c>
      <c r="D2026" s="99" t="s">
        <v>1104</v>
      </c>
      <c r="E2026" s="100" t="s">
        <v>539</v>
      </c>
      <c r="F2026" s="100" t="s">
        <v>3685</v>
      </c>
      <c r="G2026" s="101">
        <v>0</v>
      </c>
      <c r="H2026" s="101">
        <v>0</v>
      </c>
      <c r="I2026" s="100" t="s">
        <v>1</v>
      </c>
      <c r="J2026" s="100" t="s">
        <v>1597</v>
      </c>
      <c r="K2026" s="102" t="s">
        <v>4544</v>
      </c>
      <c r="L2026" s="99" t="s">
        <v>1605</v>
      </c>
      <c r="M2026" s="104" t="s">
        <v>4021</v>
      </c>
      <c r="N2026" s="104"/>
      <c r="O2026"/>
      <c r="P2026" t="str">
        <f t="shared" si="615"/>
        <v>NOT EQUAL</v>
      </c>
      <c r="Q2026" t="str">
        <f>IF(ISNA(VLOOKUP(AC2026,#REF!,1)),"//","")</f>
        <v/>
      </c>
      <c r="R2026"/>
      <c r="S2026" s="43">
        <f t="shared" si="616"/>
        <v>619</v>
      </c>
      <c r="T2026" s="94"/>
      <c r="U2026" s="72"/>
      <c r="V2026" s="72"/>
      <c r="W2026" s="44" t="str">
        <f t="shared" si="617"/>
        <v/>
      </c>
      <c r="X2026" s="25" t="str">
        <f t="shared" si="618"/>
        <v/>
      </c>
      <c r="Y2026" s="1">
        <f t="shared" si="619"/>
        <v>1978</v>
      </c>
      <c r="Z2026" t="str">
        <f t="shared" si="620"/>
        <v>USER_SFTf04U</v>
      </c>
      <c r="AA2026" s="177" t="str">
        <f>IF(ISNA(VLOOKUP(AC2026,Sheet2!J:J,1,0)),"//","")</f>
        <v/>
      </c>
      <c r="AC2026" s="113" t="str">
        <f t="shared" si="608"/>
        <v/>
      </c>
      <c r="AD2026" t="b">
        <f t="shared" ref="AD2026:AD2089" si="623">X2026=AC2026</f>
        <v>1</v>
      </c>
    </row>
    <row r="2027" spans="1:30">
      <c r="A2027" s="58">
        <f t="shared" si="622"/>
        <v>2027</v>
      </c>
      <c r="B2027" s="55">
        <f t="shared" si="621"/>
        <v>1979</v>
      </c>
      <c r="C2027" s="99" t="s">
        <v>4432</v>
      </c>
      <c r="D2027" s="99" t="s">
        <v>1104</v>
      </c>
      <c r="E2027" s="100" t="s">
        <v>539</v>
      </c>
      <c r="F2027" s="100" t="s">
        <v>4466</v>
      </c>
      <c r="G2027" s="101">
        <v>0</v>
      </c>
      <c r="H2027" s="101">
        <v>0</v>
      </c>
      <c r="I2027" s="100" t="s">
        <v>1</v>
      </c>
      <c r="J2027" s="100" t="s">
        <v>1597</v>
      </c>
      <c r="K2027" s="102" t="s">
        <v>4544</v>
      </c>
      <c r="L2027" s="99" t="s">
        <v>1605</v>
      </c>
      <c r="M2027" s="104" t="s">
        <v>4507</v>
      </c>
      <c r="N2027" s="104"/>
      <c r="O2027"/>
      <c r="P2027" t="str">
        <f t="shared" si="615"/>
        <v>NOT EQUAL</v>
      </c>
      <c r="Q2027" t="str">
        <f>IF(ISNA(VLOOKUP(AC2027,#REF!,1)),"//","")</f>
        <v/>
      </c>
      <c r="R2027"/>
      <c r="S2027" s="43">
        <f t="shared" si="616"/>
        <v>619</v>
      </c>
      <c r="T2027" s="94"/>
      <c r="U2027" s="72"/>
      <c r="V2027" s="72"/>
      <c r="W2027" s="44" t="str">
        <f t="shared" si="617"/>
        <v/>
      </c>
      <c r="X2027" s="25" t="str">
        <f t="shared" si="618"/>
        <v/>
      </c>
      <c r="Y2027" s="1">
        <f t="shared" si="619"/>
        <v>1979</v>
      </c>
      <c r="Z2027" t="str">
        <f t="shared" si="620"/>
        <v>USER_SFTg04U</v>
      </c>
      <c r="AA2027" s="177" t="str">
        <f>IF(ISNA(VLOOKUP(AC2027,Sheet2!J:J,1,0)),"//","")</f>
        <v/>
      </c>
      <c r="AC2027" s="113" t="str">
        <f t="shared" si="608"/>
        <v/>
      </c>
      <c r="AD2027" t="b">
        <f t="shared" si="623"/>
        <v>1</v>
      </c>
    </row>
    <row r="2028" spans="1:30">
      <c r="A2028" s="58">
        <f t="shared" si="622"/>
        <v>2028</v>
      </c>
      <c r="B2028" s="55">
        <f t="shared" si="621"/>
        <v>1980</v>
      </c>
      <c r="C2028" s="99" t="s">
        <v>4430</v>
      </c>
      <c r="D2028" s="99" t="s">
        <v>1105</v>
      </c>
      <c r="E2028" s="100" t="s">
        <v>539</v>
      </c>
      <c r="F2028" s="100" t="s">
        <v>3686</v>
      </c>
      <c r="G2028" s="101">
        <v>0</v>
      </c>
      <c r="H2028" s="101">
        <v>0</v>
      </c>
      <c r="I2028" s="100" t="s">
        <v>1</v>
      </c>
      <c r="J2028" s="100" t="s">
        <v>1597</v>
      </c>
      <c r="K2028" s="102" t="s">
        <v>4544</v>
      </c>
      <c r="L2028" s="99" t="s">
        <v>1605</v>
      </c>
      <c r="M2028" s="104" t="s">
        <v>4022</v>
      </c>
      <c r="N2028" s="104"/>
      <c r="O2028"/>
      <c r="P2028" t="str">
        <f t="shared" si="615"/>
        <v>NOT EQUAL</v>
      </c>
      <c r="Q2028" t="str">
        <f>IF(ISNA(VLOOKUP(AC2028,#REF!,1)),"//","")</f>
        <v/>
      </c>
      <c r="R2028"/>
      <c r="S2028" s="43">
        <f t="shared" si="616"/>
        <v>619</v>
      </c>
      <c r="T2028" s="94"/>
      <c r="U2028" s="72"/>
      <c r="V2028" s="72"/>
      <c r="W2028" s="44" t="str">
        <f t="shared" si="617"/>
        <v/>
      </c>
      <c r="X2028" s="25" t="str">
        <f t="shared" si="618"/>
        <v/>
      </c>
      <c r="Y2028" s="1">
        <f t="shared" si="619"/>
        <v>1980</v>
      </c>
      <c r="Z2028" t="str">
        <f t="shared" si="620"/>
        <v>USER_PRIM05U</v>
      </c>
      <c r="AA2028" s="177" t="str">
        <f>IF(ISNA(VLOOKUP(AC2028,Sheet2!J:J,1,0)),"//","")</f>
        <v/>
      </c>
      <c r="AC2028" s="113" t="str">
        <f t="shared" si="608"/>
        <v/>
      </c>
      <c r="AD2028" t="b">
        <f t="shared" si="623"/>
        <v>1</v>
      </c>
    </row>
    <row r="2029" spans="1:30">
      <c r="A2029" s="58">
        <f t="shared" si="622"/>
        <v>2029</v>
      </c>
      <c r="B2029" s="55">
        <f t="shared" si="621"/>
        <v>1981</v>
      </c>
      <c r="C2029" s="99" t="s">
        <v>4431</v>
      </c>
      <c r="D2029" s="99" t="s">
        <v>1105</v>
      </c>
      <c r="E2029" s="100" t="s">
        <v>539</v>
      </c>
      <c r="F2029" s="100" t="s">
        <v>3687</v>
      </c>
      <c r="G2029" s="101">
        <v>0</v>
      </c>
      <c r="H2029" s="101">
        <v>0</v>
      </c>
      <c r="I2029" s="100" t="s">
        <v>1</v>
      </c>
      <c r="J2029" s="100" t="s">
        <v>1597</v>
      </c>
      <c r="K2029" s="102" t="s">
        <v>4544</v>
      </c>
      <c r="L2029" s="99" t="s">
        <v>1605</v>
      </c>
      <c r="M2029" s="104" t="s">
        <v>4023</v>
      </c>
      <c r="N2029" s="104"/>
      <c r="O2029"/>
      <c r="P2029" t="str">
        <f t="shared" si="615"/>
        <v>NOT EQUAL</v>
      </c>
      <c r="Q2029" t="str">
        <f>IF(ISNA(VLOOKUP(AC2029,#REF!,1)),"//","")</f>
        <v/>
      </c>
      <c r="R2029"/>
      <c r="S2029" s="43">
        <f t="shared" si="616"/>
        <v>619</v>
      </c>
      <c r="T2029" s="94"/>
      <c r="U2029" s="72"/>
      <c r="V2029" s="72"/>
      <c r="W2029" s="44" t="str">
        <f t="shared" si="617"/>
        <v/>
      </c>
      <c r="X2029" s="25" t="str">
        <f t="shared" si="618"/>
        <v/>
      </c>
      <c r="Y2029" s="1">
        <f t="shared" si="619"/>
        <v>1981</v>
      </c>
      <c r="Z2029" t="str">
        <f t="shared" si="620"/>
        <v>USER_SFTf05U</v>
      </c>
      <c r="AA2029" s="177" t="str">
        <f>IF(ISNA(VLOOKUP(AC2029,Sheet2!J:J,1,0)),"//","")</f>
        <v/>
      </c>
      <c r="AC2029" s="113" t="str">
        <f t="shared" si="608"/>
        <v/>
      </c>
      <c r="AD2029" t="b">
        <f t="shared" si="623"/>
        <v>1</v>
      </c>
    </row>
    <row r="2030" spans="1:30">
      <c r="A2030" s="58">
        <f t="shared" si="622"/>
        <v>2030</v>
      </c>
      <c r="B2030" s="55">
        <f t="shared" si="621"/>
        <v>1982</v>
      </c>
      <c r="C2030" s="99" t="s">
        <v>4432</v>
      </c>
      <c r="D2030" s="99" t="s">
        <v>1105</v>
      </c>
      <c r="E2030" s="100" t="s">
        <v>539</v>
      </c>
      <c r="F2030" s="100" t="s">
        <v>4467</v>
      </c>
      <c r="G2030" s="101">
        <v>0</v>
      </c>
      <c r="H2030" s="101">
        <v>0</v>
      </c>
      <c r="I2030" s="100" t="s">
        <v>1</v>
      </c>
      <c r="J2030" s="100" t="s">
        <v>1597</v>
      </c>
      <c r="K2030" s="102" t="s">
        <v>4544</v>
      </c>
      <c r="L2030" s="99" t="s">
        <v>1605</v>
      </c>
      <c r="M2030" s="104" t="s">
        <v>4508</v>
      </c>
      <c r="N2030" s="104"/>
      <c r="O2030"/>
      <c r="P2030" t="str">
        <f t="shared" si="615"/>
        <v>NOT EQUAL</v>
      </c>
      <c r="Q2030" t="str">
        <f>IF(ISNA(VLOOKUP(AC2030,#REF!,1)),"//","")</f>
        <v/>
      </c>
      <c r="R2030"/>
      <c r="S2030" s="43">
        <f t="shared" si="616"/>
        <v>619</v>
      </c>
      <c r="T2030" s="94"/>
      <c r="U2030" s="72"/>
      <c r="V2030" s="72"/>
      <c r="W2030" s="44" t="str">
        <f t="shared" si="617"/>
        <v/>
      </c>
      <c r="X2030" s="25" t="str">
        <f t="shared" si="618"/>
        <v/>
      </c>
      <c r="Y2030" s="1">
        <f t="shared" si="619"/>
        <v>1982</v>
      </c>
      <c r="Z2030" t="str">
        <f t="shared" si="620"/>
        <v>USER_SFTg05U</v>
      </c>
      <c r="AA2030" s="177" t="str">
        <f>IF(ISNA(VLOOKUP(AC2030,Sheet2!J:J,1,0)),"//","")</f>
        <v/>
      </c>
      <c r="AC2030" s="113" t="str">
        <f t="shared" si="608"/>
        <v/>
      </c>
      <c r="AD2030" t="b">
        <f t="shared" si="623"/>
        <v>1</v>
      </c>
    </row>
    <row r="2031" spans="1:30">
      <c r="A2031" s="58">
        <f t="shared" si="622"/>
        <v>2031</v>
      </c>
      <c r="B2031" s="55">
        <f t="shared" si="621"/>
        <v>1983</v>
      </c>
      <c r="C2031" s="99" t="s">
        <v>4430</v>
      </c>
      <c r="D2031" s="99" t="s">
        <v>1106</v>
      </c>
      <c r="E2031" s="100" t="s">
        <v>539</v>
      </c>
      <c r="F2031" s="100" t="s">
        <v>3688</v>
      </c>
      <c r="G2031" s="101">
        <v>0</v>
      </c>
      <c r="H2031" s="101">
        <v>0</v>
      </c>
      <c r="I2031" s="100" t="s">
        <v>1</v>
      </c>
      <c r="J2031" s="100" t="s">
        <v>1597</v>
      </c>
      <c r="K2031" s="102" t="s">
        <v>4544</v>
      </c>
      <c r="L2031" s="99" t="s">
        <v>1605</v>
      </c>
      <c r="M2031" s="104" t="s">
        <v>4024</v>
      </c>
      <c r="N2031" s="104"/>
      <c r="O2031"/>
      <c r="P2031" t="str">
        <f t="shared" si="615"/>
        <v>NOT EQUAL</v>
      </c>
      <c r="Q2031" t="str">
        <f>IF(ISNA(VLOOKUP(AC2031,#REF!,1)),"//","")</f>
        <v/>
      </c>
      <c r="R2031"/>
      <c r="S2031" s="43">
        <f t="shared" si="616"/>
        <v>619</v>
      </c>
      <c r="T2031" s="94"/>
      <c r="U2031" s="72"/>
      <c r="V2031" s="72"/>
      <c r="W2031" s="44" t="str">
        <f t="shared" si="617"/>
        <v/>
      </c>
      <c r="X2031" s="25" t="str">
        <f t="shared" si="618"/>
        <v/>
      </c>
      <c r="Y2031" s="1">
        <f t="shared" si="619"/>
        <v>1983</v>
      </c>
      <c r="Z2031" t="str">
        <f t="shared" si="620"/>
        <v>USER_PRIM06U</v>
      </c>
      <c r="AA2031" s="177" t="str">
        <f>IF(ISNA(VLOOKUP(AC2031,Sheet2!J:J,1,0)),"//","")</f>
        <v/>
      </c>
      <c r="AC2031" s="113" t="str">
        <f t="shared" si="608"/>
        <v/>
      </c>
      <c r="AD2031" t="b">
        <f t="shared" si="623"/>
        <v>1</v>
      </c>
    </row>
    <row r="2032" spans="1:30">
      <c r="A2032" s="58">
        <f t="shared" si="622"/>
        <v>2032</v>
      </c>
      <c r="B2032" s="55">
        <f t="shared" si="621"/>
        <v>1984</v>
      </c>
      <c r="C2032" s="99" t="s">
        <v>4431</v>
      </c>
      <c r="D2032" s="99" t="s">
        <v>1106</v>
      </c>
      <c r="E2032" s="100" t="s">
        <v>539</v>
      </c>
      <c r="F2032" s="100" t="s">
        <v>3689</v>
      </c>
      <c r="G2032" s="101">
        <v>0</v>
      </c>
      <c r="H2032" s="101">
        <v>0</v>
      </c>
      <c r="I2032" s="100" t="s">
        <v>1</v>
      </c>
      <c r="J2032" s="100" t="s">
        <v>1597</v>
      </c>
      <c r="K2032" s="102" t="s">
        <v>4544</v>
      </c>
      <c r="L2032" s="99" t="s">
        <v>1605</v>
      </c>
      <c r="M2032" s="104" t="s">
        <v>4025</v>
      </c>
      <c r="N2032" s="104"/>
      <c r="O2032"/>
      <c r="P2032" t="str">
        <f t="shared" si="615"/>
        <v>NOT EQUAL</v>
      </c>
      <c r="Q2032" t="str">
        <f>IF(ISNA(VLOOKUP(AC2032,#REF!,1)),"//","")</f>
        <v/>
      </c>
      <c r="R2032"/>
      <c r="S2032" s="43">
        <f t="shared" si="616"/>
        <v>619</v>
      </c>
      <c r="T2032" s="94"/>
      <c r="U2032" s="72"/>
      <c r="V2032" s="72"/>
      <c r="W2032" s="44" t="str">
        <f t="shared" si="617"/>
        <v/>
      </c>
      <c r="X2032" s="25" t="str">
        <f t="shared" si="618"/>
        <v/>
      </c>
      <c r="Y2032" s="1">
        <f t="shared" si="619"/>
        <v>1984</v>
      </c>
      <c r="Z2032" t="str">
        <f t="shared" si="620"/>
        <v>USER_SFTf06U</v>
      </c>
      <c r="AA2032" s="177" t="str">
        <f>IF(ISNA(VLOOKUP(AC2032,Sheet2!J:J,1,0)),"//","")</f>
        <v/>
      </c>
      <c r="AC2032" s="113" t="str">
        <f t="shared" si="608"/>
        <v/>
      </c>
      <c r="AD2032" t="b">
        <f t="shared" si="623"/>
        <v>1</v>
      </c>
    </row>
    <row r="2033" spans="1:30">
      <c r="A2033" s="58">
        <f t="shared" si="622"/>
        <v>2033</v>
      </c>
      <c r="B2033" s="55">
        <f t="shared" si="621"/>
        <v>1985</v>
      </c>
      <c r="C2033" s="99" t="s">
        <v>4432</v>
      </c>
      <c r="D2033" s="99" t="s">
        <v>1106</v>
      </c>
      <c r="E2033" s="100" t="s">
        <v>539</v>
      </c>
      <c r="F2033" s="100" t="s">
        <v>4468</v>
      </c>
      <c r="G2033" s="101">
        <v>0</v>
      </c>
      <c r="H2033" s="101">
        <v>0</v>
      </c>
      <c r="I2033" s="100" t="s">
        <v>1</v>
      </c>
      <c r="J2033" s="100" t="s">
        <v>1597</v>
      </c>
      <c r="K2033" s="102" t="s">
        <v>4544</v>
      </c>
      <c r="L2033" s="99" t="s">
        <v>1605</v>
      </c>
      <c r="M2033" s="104" t="s">
        <v>4509</v>
      </c>
      <c r="N2033" s="104"/>
      <c r="O2033"/>
      <c r="P2033" t="str">
        <f t="shared" si="615"/>
        <v>NOT EQUAL</v>
      </c>
      <c r="Q2033" t="str">
        <f>IF(ISNA(VLOOKUP(AC2033,#REF!,1)),"//","")</f>
        <v/>
      </c>
      <c r="R2033"/>
      <c r="S2033" s="43">
        <f t="shared" si="616"/>
        <v>619</v>
      </c>
      <c r="T2033" s="94"/>
      <c r="U2033" s="72"/>
      <c r="V2033" s="72"/>
      <c r="W2033" s="44" t="str">
        <f t="shared" si="617"/>
        <v/>
      </c>
      <c r="X2033" s="25" t="str">
        <f t="shared" si="618"/>
        <v/>
      </c>
      <c r="Y2033" s="1">
        <f t="shared" si="619"/>
        <v>1985</v>
      </c>
      <c r="Z2033" t="str">
        <f t="shared" si="620"/>
        <v>USER_SFTg06U</v>
      </c>
      <c r="AA2033" s="177" t="str">
        <f>IF(ISNA(VLOOKUP(AC2033,Sheet2!J:J,1,0)),"//","")</f>
        <v/>
      </c>
      <c r="AC2033" s="113" t="str">
        <f t="shared" si="608"/>
        <v/>
      </c>
      <c r="AD2033" t="b">
        <f t="shared" si="623"/>
        <v>1</v>
      </c>
    </row>
    <row r="2034" spans="1:30">
      <c r="A2034" s="58">
        <f t="shared" si="622"/>
        <v>2034</v>
      </c>
      <c r="B2034" s="55">
        <f t="shared" si="621"/>
        <v>1986</v>
      </c>
      <c r="C2034" s="99" t="s">
        <v>4430</v>
      </c>
      <c r="D2034" s="99" t="s">
        <v>1107</v>
      </c>
      <c r="E2034" s="100" t="s">
        <v>539</v>
      </c>
      <c r="F2034" s="100" t="s">
        <v>3690</v>
      </c>
      <c r="G2034" s="101">
        <v>0</v>
      </c>
      <c r="H2034" s="101">
        <v>0</v>
      </c>
      <c r="I2034" s="100" t="s">
        <v>1</v>
      </c>
      <c r="J2034" s="100" t="s">
        <v>1597</v>
      </c>
      <c r="K2034" s="102" t="s">
        <v>4544</v>
      </c>
      <c r="L2034" s="99" t="s">
        <v>1605</v>
      </c>
      <c r="M2034" s="104" t="s">
        <v>4026</v>
      </c>
      <c r="N2034" s="104"/>
      <c r="O2034"/>
      <c r="P2034" t="str">
        <f t="shared" si="615"/>
        <v>NOT EQUAL</v>
      </c>
      <c r="Q2034" t="str">
        <f>IF(ISNA(VLOOKUP(AC2034,#REF!,1)),"//","")</f>
        <v/>
      </c>
      <c r="R2034"/>
      <c r="S2034" s="43">
        <f t="shared" si="616"/>
        <v>619</v>
      </c>
      <c r="T2034" s="94"/>
      <c r="U2034" s="72"/>
      <c r="V2034" s="72"/>
      <c r="W2034" s="44" t="str">
        <f t="shared" si="617"/>
        <v/>
      </c>
      <c r="X2034" s="25" t="str">
        <f t="shared" si="618"/>
        <v/>
      </c>
      <c r="Y2034" s="1">
        <f t="shared" si="619"/>
        <v>1986</v>
      </c>
      <c r="Z2034" t="str">
        <f t="shared" si="620"/>
        <v>USER_PRIM07U</v>
      </c>
      <c r="AA2034" s="177" t="str">
        <f>IF(ISNA(VLOOKUP(AC2034,Sheet2!J:J,1,0)),"//","")</f>
        <v/>
      </c>
      <c r="AC2034" s="113" t="str">
        <f t="shared" ref="AC2034:AC2097" si="624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23"/>
        <v>1</v>
      </c>
    </row>
    <row r="2035" spans="1:30">
      <c r="A2035" s="58">
        <f t="shared" si="622"/>
        <v>2035</v>
      </c>
      <c r="B2035" s="55">
        <f t="shared" si="621"/>
        <v>1987</v>
      </c>
      <c r="C2035" s="99" t="s">
        <v>4431</v>
      </c>
      <c r="D2035" s="99" t="s">
        <v>1107</v>
      </c>
      <c r="E2035" s="100" t="s">
        <v>539</v>
      </c>
      <c r="F2035" s="100" t="s">
        <v>3691</v>
      </c>
      <c r="G2035" s="101">
        <v>0</v>
      </c>
      <c r="H2035" s="101">
        <v>0</v>
      </c>
      <c r="I2035" s="100" t="s">
        <v>1</v>
      </c>
      <c r="J2035" s="100" t="s">
        <v>1597</v>
      </c>
      <c r="K2035" s="102" t="s">
        <v>4544</v>
      </c>
      <c r="L2035" s="99" t="s">
        <v>1605</v>
      </c>
      <c r="M2035" s="104" t="s">
        <v>4027</v>
      </c>
      <c r="N2035" s="104"/>
      <c r="O2035"/>
      <c r="P2035" t="str">
        <f t="shared" si="615"/>
        <v>NOT EQUAL</v>
      </c>
      <c r="Q2035" t="str">
        <f>IF(ISNA(VLOOKUP(AC2035,#REF!,1)),"//","")</f>
        <v/>
      </c>
      <c r="R2035"/>
      <c r="S2035" s="43">
        <f t="shared" si="616"/>
        <v>619</v>
      </c>
      <c r="T2035" s="94"/>
      <c r="U2035" s="72"/>
      <c r="V2035" s="72"/>
      <c r="W2035" s="44" t="str">
        <f t="shared" si="617"/>
        <v/>
      </c>
      <c r="X2035" s="25" t="str">
        <f t="shared" si="618"/>
        <v/>
      </c>
      <c r="Y2035" s="1">
        <f t="shared" si="619"/>
        <v>1987</v>
      </c>
      <c r="Z2035" t="str">
        <f t="shared" si="620"/>
        <v>USER_SFTf07U</v>
      </c>
      <c r="AA2035" s="177" t="str">
        <f>IF(ISNA(VLOOKUP(AC2035,Sheet2!J:J,1,0)),"//","")</f>
        <v/>
      </c>
      <c r="AC2035" s="113" t="str">
        <f t="shared" si="624"/>
        <v/>
      </c>
      <c r="AD2035" t="b">
        <f t="shared" si="623"/>
        <v>1</v>
      </c>
    </row>
    <row r="2036" spans="1:30">
      <c r="A2036" s="58">
        <f t="shared" si="622"/>
        <v>2036</v>
      </c>
      <c r="B2036" s="55">
        <f t="shared" si="621"/>
        <v>1988</v>
      </c>
      <c r="C2036" s="99" t="s">
        <v>4432</v>
      </c>
      <c r="D2036" s="99" t="s">
        <v>1107</v>
      </c>
      <c r="E2036" s="100" t="s">
        <v>539</v>
      </c>
      <c r="F2036" s="100" t="s">
        <v>4469</v>
      </c>
      <c r="G2036" s="101">
        <v>0</v>
      </c>
      <c r="H2036" s="101">
        <v>0</v>
      </c>
      <c r="I2036" s="100" t="s">
        <v>1</v>
      </c>
      <c r="J2036" s="100" t="s">
        <v>1597</v>
      </c>
      <c r="K2036" s="102" t="s">
        <v>4544</v>
      </c>
      <c r="L2036" s="99" t="s">
        <v>1605</v>
      </c>
      <c r="M2036" s="104" t="s">
        <v>4510</v>
      </c>
      <c r="N2036" s="104"/>
      <c r="O2036"/>
      <c r="P2036" t="str">
        <f t="shared" si="615"/>
        <v>NOT EQUAL</v>
      </c>
      <c r="Q2036" t="str">
        <f>IF(ISNA(VLOOKUP(AC2036,#REF!,1)),"//","")</f>
        <v/>
      </c>
      <c r="R2036"/>
      <c r="S2036" s="43">
        <f t="shared" si="616"/>
        <v>619</v>
      </c>
      <c r="T2036" s="94"/>
      <c r="U2036" s="72"/>
      <c r="V2036" s="72"/>
      <c r="W2036" s="44" t="str">
        <f t="shared" si="617"/>
        <v/>
      </c>
      <c r="X2036" s="25" t="str">
        <f t="shared" si="618"/>
        <v/>
      </c>
      <c r="Y2036" s="1">
        <f t="shared" si="619"/>
        <v>1988</v>
      </c>
      <c r="Z2036" t="str">
        <f t="shared" si="620"/>
        <v>USER_SFTg07U</v>
      </c>
      <c r="AA2036" s="177" t="str">
        <f>IF(ISNA(VLOOKUP(AC2036,Sheet2!J:J,1,0)),"//","")</f>
        <v/>
      </c>
      <c r="AC2036" s="113" t="str">
        <f t="shared" si="624"/>
        <v/>
      </c>
      <c r="AD2036" t="b">
        <f t="shared" si="623"/>
        <v>1</v>
      </c>
    </row>
    <row r="2037" spans="1:30">
      <c r="A2037" s="58">
        <f t="shared" si="622"/>
        <v>2037</v>
      </c>
      <c r="B2037" s="55">
        <f t="shared" si="621"/>
        <v>1989</v>
      </c>
      <c r="C2037" s="99" t="s">
        <v>4430</v>
      </c>
      <c r="D2037" s="99" t="s">
        <v>1108</v>
      </c>
      <c r="E2037" s="100" t="s">
        <v>539</v>
      </c>
      <c r="F2037" s="100" t="s">
        <v>3692</v>
      </c>
      <c r="G2037" s="101">
        <v>0</v>
      </c>
      <c r="H2037" s="101">
        <v>0</v>
      </c>
      <c r="I2037" s="100" t="s">
        <v>1</v>
      </c>
      <c r="J2037" s="100" t="s">
        <v>1597</v>
      </c>
      <c r="K2037" s="102" t="s">
        <v>4544</v>
      </c>
      <c r="L2037" s="99" t="s">
        <v>1605</v>
      </c>
      <c r="M2037" s="104" t="s">
        <v>4028</v>
      </c>
      <c r="N2037" s="104"/>
      <c r="O2037"/>
      <c r="P2037" t="str">
        <f t="shared" si="615"/>
        <v>NOT EQUAL</v>
      </c>
      <c r="Q2037" t="str">
        <f>IF(ISNA(VLOOKUP(AC2037,#REF!,1)),"//","")</f>
        <v/>
      </c>
      <c r="R2037"/>
      <c r="S2037" s="43">
        <f t="shared" si="616"/>
        <v>619</v>
      </c>
      <c r="T2037" s="94"/>
      <c r="U2037" s="72"/>
      <c r="V2037" s="72"/>
      <c r="W2037" s="44" t="str">
        <f t="shared" si="617"/>
        <v/>
      </c>
      <c r="X2037" s="25" t="str">
        <f t="shared" si="618"/>
        <v/>
      </c>
      <c r="Y2037" s="1">
        <f t="shared" si="619"/>
        <v>1989</v>
      </c>
      <c r="Z2037" t="str">
        <f t="shared" si="620"/>
        <v>USER_PRIM08U</v>
      </c>
      <c r="AA2037" s="177" t="str">
        <f>IF(ISNA(VLOOKUP(AC2037,Sheet2!J:J,1,0)),"//","")</f>
        <v/>
      </c>
      <c r="AC2037" s="113" t="str">
        <f t="shared" si="624"/>
        <v/>
      </c>
      <c r="AD2037" t="b">
        <f t="shared" si="623"/>
        <v>1</v>
      </c>
    </row>
    <row r="2038" spans="1:30">
      <c r="A2038" s="58">
        <f t="shared" si="622"/>
        <v>2038</v>
      </c>
      <c r="B2038" s="55">
        <f t="shared" si="621"/>
        <v>1990</v>
      </c>
      <c r="C2038" s="99" t="s">
        <v>4431</v>
      </c>
      <c r="D2038" s="99" t="s">
        <v>1108</v>
      </c>
      <c r="E2038" s="100" t="s">
        <v>539</v>
      </c>
      <c r="F2038" s="100" t="s">
        <v>3693</v>
      </c>
      <c r="G2038" s="101">
        <v>0</v>
      </c>
      <c r="H2038" s="101">
        <v>0</v>
      </c>
      <c r="I2038" s="100" t="s">
        <v>1</v>
      </c>
      <c r="J2038" s="100" t="s">
        <v>1597</v>
      </c>
      <c r="K2038" s="102" t="s">
        <v>4544</v>
      </c>
      <c r="L2038" s="99" t="s">
        <v>1605</v>
      </c>
      <c r="M2038" s="104" t="s">
        <v>4029</v>
      </c>
      <c r="N2038" s="104"/>
      <c r="O2038"/>
      <c r="P2038" t="str">
        <f t="shared" si="615"/>
        <v>NOT EQUAL</v>
      </c>
      <c r="Q2038" t="str">
        <f>IF(ISNA(VLOOKUP(AC2038,#REF!,1)),"//","")</f>
        <v/>
      </c>
      <c r="R2038"/>
      <c r="S2038" s="43">
        <f t="shared" si="616"/>
        <v>619</v>
      </c>
      <c r="T2038" s="94"/>
      <c r="U2038" s="72"/>
      <c r="V2038" s="72"/>
      <c r="W2038" s="44" t="str">
        <f t="shared" si="617"/>
        <v/>
      </c>
      <c r="X2038" s="25" t="str">
        <f t="shared" si="618"/>
        <v/>
      </c>
      <c r="Y2038" s="1">
        <f t="shared" si="619"/>
        <v>1990</v>
      </c>
      <c r="Z2038" t="str">
        <f t="shared" si="620"/>
        <v>USER_SFTf08U</v>
      </c>
      <c r="AA2038" s="177" t="str">
        <f>IF(ISNA(VLOOKUP(AC2038,Sheet2!J:J,1,0)),"//","")</f>
        <v/>
      </c>
      <c r="AC2038" s="113" t="str">
        <f t="shared" si="624"/>
        <v/>
      </c>
      <c r="AD2038" t="b">
        <f t="shared" si="623"/>
        <v>1</v>
      </c>
    </row>
    <row r="2039" spans="1:30">
      <c r="A2039" s="58">
        <f t="shared" si="622"/>
        <v>2039</v>
      </c>
      <c r="B2039" s="55">
        <f t="shared" si="621"/>
        <v>1991</v>
      </c>
      <c r="C2039" s="99" t="s">
        <v>4432</v>
      </c>
      <c r="D2039" s="99" t="s">
        <v>1108</v>
      </c>
      <c r="E2039" s="100" t="s">
        <v>539</v>
      </c>
      <c r="F2039" s="100" t="s">
        <v>4470</v>
      </c>
      <c r="G2039" s="101">
        <v>0</v>
      </c>
      <c r="H2039" s="101">
        <v>0</v>
      </c>
      <c r="I2039" s="100" t="s">
        <v>1</v>
      </c>
      <c r="J2039" s="100" t="s">
        <v>1597</v>
      </c>
      <c r="K2039" s="102" t="s">
        <v>4544</v>
      </c>
      <c r="L2039" s="99" t="s">
        <v>1605</v>
      </c>
      <c r="M2039" s="104" t="s">
        <v>4511</v>
      </c>
      <c r="N2039" s="104"/>
      <c r="O2039"/>
      <c r="P2039" t="str">
        <f t="shared" si="615"/>
        <v>NOT EQUAL</v>
      </c>
      <c r="Q2039" t="str">
        <f>IF(ISNA(VLOOKUP(AC2039,#REF!,1)),"//","")</f>
        <v/>
      </c>
      <c r="R2039"/>
      <c r="S2039" s="43">
        <f t="shared" si="616"/>
        <v>619</v>
      </c>
      <c r="T2039" s="94"/>
      <c r="U2039" s="72"/>
      <c r="V2039" s="72"/>
      <c r="W2039" s="44" t="str">
        <f t="shared" si="617"/>
        <v/>
      </c>
      <c r="X2039" s="25" t="str">
        <f t="shared" si="618"/>
        <v/>
      </c>
      <c r="Y2039" s="1">
        <f t="shared" si="619"/>
        <v>1991</v>
      </c>
      <c r="Z2039" t="str">
        <f t="shared" si="620"/>
        <v>USER_SFTg08U</v>
      </c>
      <c r="AA2039" s="177" t="str">
        <f>IF(ISNA(VLOOKUP(AC2039,Sheet2!J:J,1,0)),"//","")</f>
        <v/>
      </c>
      <c r="AC2039" s="113" t="str">
        <f t="shared" si="624"/>
        <v/>
      </c>
      <c r="AD2039" t="b">
        <f t="shared" si="623"/>
        <v>1</v>
      </c>
    </row>
    <row r="2040" spans="1:30">
      <c r="A2040" s="58">
        <f t="shared" si="622"/>
        <v>2040</v>
      </c>
      <c r="B2040" s="55">
        <f t="shared" si="621"/>
        <v>1992</v>
      </c>
      <c r="C2040" s="99" t="s">
        <v>4430</v>
      </c>
      <c r="D2040" s="99" t="s">
        <v>1109</v>
      </c>
      <c r="E2040" s="100" t="s">
        <v>539</v>
      </c>
      <c r="F2040" s="100" t="s">
        <v>3694</v>
      </c>
      <c r="G2040" s="101">
        <v>0</v>
      </c>
      <c r="H2040" s="101">
        <v>0</v>
      </c>
      <c r="I2040" s="100" t="s">
        <v>1</v>
      </c>
      <c r="J2040" s="100" t="s">
        <v>1597</v>
      </c>
      <c r="K2040" s="102" t="s">
        <v>4544</v>
      </c>
      <c r="L2040" s="99" t="s">
        <v>1605</v>
      </c>
      <c r="M2040" s="104" t="s">
        <v>4030</v>
      </c>
      <c r="N2040" s="104"/>
      <c r="O2040"/>
      <c r="P2040" t="str">
        <f t="shared" si="615"/>
        <v>NOT EQUAL</v>
      </c>
      <c r="Q2040" t="str">
        <f>IF(ISNA(VLOOKUP(AC2040,#REF!,1)),"//","")</f>
        <v/>
      </c>
      <c r="R2040"/>
      <c r="S2040" s="43">
        <f t="shared" si="616"/>
        <v>619</v>
      </c>
      <c r="T2040" s="94"/>
      <c r="U2040" s="72"/>
      <c r="V2040" s="72"/>
      <c r="W2040" s="44" t="str">
        <f t="shared" si="617"/>
        <v/>
      </c>
      <c r="X2040" s="25" t="str">
        <f t="shared" si="618"/>
        <v/>
      </c>
      <c r="Y2040" s="1">
        <f t="shared" si="619"/>
        <v>1992</v>
      </c>
      <c r="Z2040" t="str">
        <f t="shared" si="620"/>
        <v>USER_PRIM09U</v>
      </c>
      <c r="AA2040" s="177" t="str">
        <f>IF(ISNA(VLOOKUP(AC2040,Sheet2!J:J,1,0)),"//","")</f>
        <v/>
      </c>
      <c r="AC2040" s="113" t="str">
        <f t="shared" si="624"/>
        <v/>
      </c>
      <c r="AD2040" t="b">
        <f t="shared" si="623"/>
        <v>1</v>
      </c>
    </row>
    <row r="2041" spans="1:30">
      <c r="A2041" s="58">
        <f t="shared" si="622"/>
        <v>2041</v>
      </c>
      <c r="B2041" s="55">
        <f t="shared" si="621"/>
        <v>1993</v>
      </c>
      <c r="C2041" s="99" t="s">
        <v>4431</v>
      </c>
      <c r="D2041" s="99" t="s">
        <v>1109</v>
      </c>
      <c r="E2041" s="100" t="s">
        <v>539</v>
      </c>
      <c r="F2041" s="100" t="s">
        <v>3695</v>
      </c>
      <c r="G2041" s="101">
        <v>0</v>
      </c>
      <c r="H2041" s="101">
        <v>0</v>
      </c>
      <c r="I2041" s="100" t="s">
        <v>1</v>
      </c>
      <c r="J2041" s="100" t="s">
        <v>1597</v>
      </c>
      <c r="K2041" s="102" t="s">
        <v>4544</v>
      </c>
      <c r="L2041" s="99" t="s">
        <v>1605</v>
      </c>
      <c r="M2041" s="104" t="s">
        <v>4031</v>
      </c>
      <c r="N2041" s="104"/>
      <c r="O2041"/>
      <c r="P2041" t="str">
        <f t="shared" si="615"/>
        <v>NOT EQUAL</v>
      </c>
      <c r="Q2041" t="str">
        <f>IF(ISNA(VLOOKUP(AC2041,#REF!,1)),"//","")</f>
        <v/>
      </c>
      <c r="R2041"/>
      <c r="S2041" s="43">
        <f t="shared" si="616"/>
        <v>619</v>
      </c>
      <c r="T2041" s="94"/>
      <c r="U2041" s="72"/>
      <c r="V2041" s="72"/>
      <c r="W2041" s="44" t="str">
        <f t="shared" si="617"/>
        <v/>
      </c>
      <c r="X2041" s="25" t="str">
        <f t="shared" si="618"/>
        <v/>
      </c>
      <c r="Y2041" s="1">
        <f t="shared" si="619"/>
        <v>1993</v>
      </c>
      <c r="Z2041" t="str">
        <f t="shared" si="620"/>
        <v>USER_SFTf09U</v>
      </c>
      <c r="AA2041" s="177" t="str">
        <f>IF(ISNA(VLOOKUP(AC2041,Sheet2!J:J,1,0)),"//","")</f>
        <v/>
      </c>
      <c r="AC2041" s="113" t="str">
        <f t="shared" si="624"/>
        <v/>
      </c>
      <c r="AD2041" t="b">
        <f t="shared" si="623"/>
        <v>1</v>
      </c>
    </row>
    <row r="2042" spans="1:30">
      <c r="A2042" s="58">
        <f t="shared" si="622"/>
        <v>2042</v>
      </c>
      <c r="B2042" s="55">
        <f t="shared" si="621"/>
        <v>1994</v>
      </c>
      <c r="C2042" s="99" t="s">
        <v>4432</v>
      </c>
      <c r="D2042" s="99" t="s">
        <v>1109</v>
      </c>
      <c r="E2042" s="100" t="s">
        <v>539</v>
      </c>
      <c r="F2042" s="100" t="s">
        <v>4471</v>
      </c>
      <c r="G2042" s="101">
        <v>0</v>
      </c>
      <c r="H2042" s="101">
        <v>0</v>
      </c>
      <c r="I2042" s="100" t="s">
        <v>1</v>
      </c>
      <c r="J2042" s="100" t="s">
        <v>1597</v>
      </c>
      <c r="K2042" s="102" t="s">
        <v>4544</v>
      </c>
      <c r="L2042" s="99" t="s">
        <v>1605</v>
      </c>
      <c r="M2042" s="104" t="s">
        <v>4512</v>
      </c>
      <c r="N2042" s="104"/>
      <c r="O2042"/>
      <c r="P2042" t="str">
        <f t="shared" si="615"/>
        <v>NOT EQUAL</v>
      </c>
      <c r="Q2042" t="str">
        <f>IF(ISNA(VLOOKUP(AC2042,#REF!,1)),"//","")</f>
        <v/>
      </c>
      <c r="R2042"/>
      <c r="S2042" s="43">
        <f t="shared" si="616"/>
        <v>619</v>
      </c>
      <c r="T2042" s="94"/>
      <c r="U2042" s="72"/>
      <c r="V2042" s="72"/>
      <c r="W2042" s="44" t="str">
        <f t="shared" si="617"/>
        <v/>
      </c>
      <c r="X2042" s="25" t="str">
        <f t="shared" si="618"/>
        <v/>
      </c>
      <c r="Y2042" s="1">
        <f t="shared" si="619"/>
        <v>1994</v>
      </c>
      <c r="Z2042" t="str">
        <f t="shared" si="620"/>
        <v>USER_SFTg09U</v>
      </c>
      <c r="AA2042" s="177" t="str">
        <f>IF(ISNA(VLOOKUP(AC2042,Sheet2!J:J,1,0)),"//","")</f>
        <v/>
      </c>
      <c r="AC2042" s="113" t="str">
        <f t="shared" si="624"/>
        <v/>
      </c>
      <c r="AD2042" t="b">
        <f t="shared" si="623"/>
        <v>1</v>
      </c>
    </row>
    <row r="2043" spans="1:30">
      <c r="A2043" s="58">
        <f t="shared" si="622"/>
        <v>2043</v>
      </c>
      <c r="B2043" s="55">
        <f t="shared" si="621"/>
        <v>1995</v>
      </c>
      <c r="C2043" s="99" t="s">
        <v>4430</v>
      </c>
      <c r="D2043" s="99" t="s">
        <v>1167</v>
      </c>
      <c r="E2043" s="100" t="s">
        <v>539</v>
      </c>
      <c r="F2043" s="100" t="s">
        <v>3696</v>
      </c>
      <c r="G2043" s="101">
        <v>0</v>
      </c>
      <c r="H2043" s="101">
        <v>0</v>
      </c>
      <c r="I2043" s="100" t="s">
        <v>1</v>
      </c>
      <c r="J2043" s="100" t="s">
        <v>1597</v>
      </c>
      <c r="K2043" s="102" t="s">
        <v>4544</v>
      </c>
      <c r="L2043" s="99" t="s">
        <v>1605</v>
      </c>
      <c r="M2043" s="104" t="s">
        <v>4032</v>
      </c>
      <c r="N2043" s="104"/>
      <c r="O2043"/>
      <c r="P2043" t="str">
        <f t="shared" si="615"/>
        <v>NOT EQUAL</v>
      </c>
      <c r="Q2043" t="str">
        <f>IF(ISNA(VLOOKUP(AC2043,#REF!,1)),"//","")</f>
        <v/>
      </c>
      <c r="R2043"/>
      <c r="S2043" s="43">
        <f t="shared" si="616"/>
        <v>619</v>
      </c>
      <c r="T2043" s="94"/>
      <c r="U2043" s="72"/>
      <c r="V2043" s="72"/>
      <c r="W2043" s="44" t="str">
        <f t="shared" si="617"/>
        <v/>
      </c>
      <c r="X2043" s="25" t="str">
        <f t="shared" si="618"/>
        <v/>
      </c>
      <c r="Y2043" s="1">
        <f t="shared" si="619"/>
        <v>1995</v>
      </c>
      <c r="Z2043" t="str">
        <f t="shared" si="620"/>
        <v>USER_PRIM10U</v>
      </c>
      <c r="AA2043" s="177" t="str">
        <f>IF(ISNA(VLOOKUP(AC2043,Sheet2!J:J,1,0)),"//","")</f>
        <v/>
      </c>
      <c r="AC2043" s="113" t="str">
        <f t="shared" si="624"/>
        <v/>
      </c>
      <c r="AD2043" t="b">
        <f t="shared" si="623"/>
        <v>1</v>
      </c>
    </row>
    <row r="2044" spans="1:30">
      <c r="A2044" s="58">
        <f t="shared" si="622"/>
        <v>2044</v>
      </c>
      <c r="B2044" s="55">
        <f t="shared" si="621"/>
        <v>1996</v>
      </c>
      <c r="C2044" s="99" t="s">
        <v>4431</v>
      </c>
      <c r="D2044" s="99" t="s">
        <v>1167</v>
      </c>
      <c r="E2044" s="100" t="s">
        <v>539</v>
      </c>
      <c r="F2044" s="100" t="s">
        <v>3697</v>
      </c>
      <c r="G2044" s="101">
        <v>0</v>
      </c>
      <c r="H2044" s="101">
        <v>0</v>
      </c>
      <c r="I2044" s="100" t="s">
        <v>1</v>
      </c>
      <c r="J2044" s="100" t="s">
        <v>1597</v>
      </c>
      <c r="K2044" s="102" t="s">
        <v>4544</v>
      </c>
      <c r="L2044" s="99" t="s">
        <v>1605</v>
      </c>
      <c r="M2044" s="104" t="s">
        <v>4033</v>
      </c>
      <c r="N2044" s="104"/>
      <c r="O2044"/>
      <c r="P2044" t="str">
        <f t="shared" si="615"/>
        <v>NOT EQUAL</v>
      </c>
      <c r="Q2044" t="str">
        <f>IF(ISNA(VLOOKUP(AC2044,#REF!,1)),"//","")</f>
        <v/>
      </c>
      <c r="R2044"/>
      <c r="S2044" s="43">
        <f t="shared" si="616"/>
        <v>619</v>
      </c>
      <c r="T2044" s="94"/>
      <c r="U2044" s="72"/>
      <c r="V2044" s="72"/>
      <c r="W2044" s="44" t="str">
        <f t="shared" si="617"/>
        <v/>
      </c>
      <c r="X2044" s="25" t="str">
        <f t="shared" si="618"/>
        <v/>
      </c>
      <c r="Y2044" s="1">
        <f t="shared" si="619"/>
        <v>1996</v>
      </c>
      <c r="Z2044" t="str">
        <f t="shared" si="620"/>
        <v>USER_SFTf10U</v>
      </c>
      <c r="AA2044" s="177" t="str">
        <f>IF(ISNA(VLOOKUP(AC2044,Sheet2!J:J,1,0)),"//","")</f>
        <v/>
      </c>
      <c r="AC2044" s="113" t="str">
        <f t="shared" si="624"/>
        <v/>
      </c>
      <c r="AD2044" t="b">
        <f t="shared" si="623"/>
        <v>1</v>
      </c>
    </row>
    <row r="2045" spans="1:30">
      <c r="A2045" s="58">
        <f t="shared" si="622"/>
        <v>2045</v>
      </c>
      <c r="B2045" s="55">
        <f t="shared" si="621"/>
        <v>1997</v>
      </c>
      <c r="C2045" s="99" t="s">
        <v>4432</v>
      </c>
      <c r="D2045" s="99" t="s">
        <v>1167</v>
      </c>
      <c r="E2045" s="100" t="s">
        <v>539</v>
      </c>
      <c r="F2045" s="100" t="s">
        <v>4472</v>
      </c>
      <c r="G2045" s="101">
        <v>0</v>
      </c>
      <c r="H2045" s="101">
        <v>0</v>
      </c>
      <c r="I2045" s="100" t="s">
        <v>1</v>
      </c>
      <c r="J2045" s="100" t="s">
        <v>1597</v>
      </c>
      <c r="K2045" s="102" t="s">
        <v>4544</v>
      </c>
      <c r="L2045" s="99" t="s">
        <v>1605</v>
      </c>
      <c r="M2045" s="104" t="s">
        <v>4513</v>
      </c>
      <c r="N2045" s="104"/>
      <c r="O2045"/>
      <c r="P2045" t="str">
        <f t="shared" si="615"/>
        <v>NOT EQUAL</v>
      </c>
      <c r="Q2045" t="str">
        <f>IF(ISNA(VLOOKUP(AC2045,#REF!,1)),"//","")</f>
        <v/>
      </c>
      <c r="R2045"/>
      <c r="S2045" s="43">
        <f t="shared" si="616"/>
        <v>619</v>
      </c>
      <c r="T2045" s="94"/>
      <c r="U2045" s="72"/>
      <c r="V2045" s="72"/>
      <c r="W2045" s="44" t="str">
        <f t="shared" si="617"/>
        <v/>
      </c>
      <c r="X2045" s="25" t="str">
        <f t="shared" si="618"/>
        <v/>
      </c>
      <c r="Y2045" s="1">
        <f t="shared" si="619"/>
        <v>1997</v>
      </c>
      <c r="Z2045" t="str">
        <f t="shared" si="620"/>
        <v>USER_SFTg10U</v>
      </c>
      <c r="AA2045" s="177" t="str">
        <f>IF(ISNA(VLOOKUP(AC2045,Sheet2!J:J,1,0)),"//","")</f>
        <v/>
      </c>
      <c r="AC2045" s="113" t="str">
        <f t="shared" si="624"/>
        <v/>
      </c>
      <c r="AD2045" t="b">
        <f t="shared" si="623"/>
        <v>1</v>
      </c>
    </row>
    <row r="2046" spans="1:30">
      <c r="A2046" s="58">
        <f t="shared" si="622"/>
        <v>2046</v>
      </c>
      <c r="B2046" s="55">
        <f t="shared" si="621"/>
        <v>1998</v>
      </c>
      <c r="C2046" s="99" t="s">
        <v>4430</v>
      </c>
      <c r="D2046" s="99" t="s">
        <v>1168</v>
      </c>
      <c r="E2046" s="100" t="s">
        <v>539</v>
      </c>
      <c r="F2046" s="100" t="s">
        <v>3698</v>
      </c>
      <c r="G2046" s="101">
        <v>0</v>
      </c>
      <c r="H2046" s="101">
        <v>0</v>
      </c>
      <c r="I2046" s="100" t="s">
        <v>1</v>
      </c>
      <c r="J2046" s="100" t="s">
        <v>1597</v>
      </c>
      <c r="K2046" s="102" t="s">
        <v>4544</v>
      </c>
      <c r="L2046" s="99" t="s">
        <v>1605</v>
      </c>
      <c r="M2046" s="104" t="s">
        <v>4034</v>
      </c>
      <c r="N2046" s="104"/>
      <c r="O2046"/>
      <c r="P2046" t="str">
        <f t="shared" si="615"/>
        <v>NOT EQUAL</v>
      </c>
      <c r="Q2046" t="str">
        <f>IF(ISNA(VLOOKUP(AC2046,#REF!,1)),"//","")</f>
        <v/>
      </c>
      <c r="R2046"/>
      <c r="S2046" s="43">
        <f t="shared" si="616"/>
        <v>619</v>
      </c>
      <c r="T2046" s="94"/>
      <c r="U2046" s="72"/>
      <c r="V2046" s="72"/>
      <c r="W2046" s="44" t="str">
        <f t="shared" si="617"/>
        <v/>
      </c>
      <c r="X2046" s="25" t="str">
        <f t="shared" si="618"/>
        <v/>
      </c>
      <c r="Y2046" s="1">
        <f t="shared" si="619"/>
        <v>1998</v>
      </c>
      <c r="Z2046" t="str">
        <f t="shared" si="620"/>
        <v>USER_PRIM11U</v>
      </c>
      <c r="AA2046" s="177" t="str">
        <f>IF(ISNA(VLOOKUP(AC2046,Sheet2!J:J,1,0)),"//","")</f>
        <v/>
      </c>
      <c r="AC2046" s="113" t="str">
        <f t="shared" si="624"/>
        <v/>
      </c>
      <c r="AD2046" t="b">
        <f t="shared" si="623"/>
        <v>1</v>
      </c>
    </row>
    <row r="2047" spans="1:30">
      <c r="A2047" s="58">
        <f t="shared" si="622"/>
        <v>2047</v>
      </c>
      <c r="B2047" s="55">
        <f t="shared" si="621"/>
        <v>1999</v>
      </c>
      <c r="C2047" s="99" t="s">
        <v>4431</v>
      </c>
      <c r="D2047" s="99" t="s">
        <v>1168</v>
      </c>
      <c r="E2047" s="100" t="s">
        <v>539</v>
      </c>
      <c r="F2047" s="100" t="s">
        <v>3699</v>
      </c>
      <c r="G2047" s="101">
        <v>0</v>
      </c>
      <c r="H2047" s="101">
        <v>0</v>
      </c>
      <c r="I2047" s="100" t="s">
        <v>1</v>
      </c>
      <c r="J2047" s="100" t="s">
        <v>1597</v>
      </c>
      <c r="K2047" s="102" t="s">
        <v>4544</v>
      </c>
      <c r="L2047" s="99" t="s">
        <v>1605</v>
      </c>
      <c r="M2047" s="104" t="s">
        <v>4035</v>
      </c>
      <c r="N2047" s="104"/>
      <c r="O2047"/>
      <c r="P2047" t="str">
        <f t="shared" si="615"/>
        <v>NOT EQUAL</v>
      </c>
      <c r="Q2047" t="str">
        <f>IF(ISNA(VLOOKUP(AC2047,#REF!,1)),"//","")</f>
        <v/>
      </c>
      <c r="R2047"/>
      <c r="S2047" s="43">
        <f t="shared" si="616"/>
        <v>619</v>
      </c>
      <c r="T2047" s="94"/>
      <c r="U2047" s="72"/>
      <c r="V2047" s="72"/>
      <c r="W2047" s="44" t="str">
        <f t="shared" si="617"/>
        <v/>
      </c>
      <c r="X2047" s="25" t="str">
        <f t="shared" si="618"/>
        <v/>
      </c>
      <c r="Y2047" s="1">
        <f t="shared" si="619"/>
        <v>1999</v>
      </c>
      <c r="Z2047" t="str">
        <f t="shared" si="620"/>
        <v>USER_SFTf11U</v>
      </c>
      <c r="AA2047" s="177" t="str">
        <f>IF(ISNA(VLOOKUP(AC2047,Sheet2!J:J,1,0)),"//","")</f>
        <v/>
      </c>
      <c r="AC2047" s="113" t="str">
        <f t="shared" si="624"/>
        <v/>
      </c>
      <c r="AD2047" t="b">
        <f t="shared" si="623"/>
        <v>1</v>
      </c>
    </row>
    <row r="2048" spans="1:30">
      <c r="A2048" s="58">
        <f t="shared" si="622"/>
        <v>2048</v>
      </c>
      <c r="B2048" s="55">
        <f t="shared" si="621"/>
        <v>2000</v>
      </c>
      <c r="C2048" s="99" t="s">
        <v>4432</v>
      </c>
      <c r="D2048" s="99" t="s">
        <v>1168</v>
      </c>
      <c r="E2048" s="100" t="s">
        <v>539</v>
      </c>
      <c r="F2048" s="100" t="s">
        <v>4473</v>
      </c>
      <c r="G2048" s="101">
        <v>0</v>
      </c>
      <c r="H2048" s="101">
        <v>0</v>
      </c>
      <c r="I2048" s="100" t="s">
        <v>1</v>
      </c>
      <c r="J2048" s="100" t="s">
        <v>1597</v>
      </c>
      <c r="K2048" s="102" t="s">
        <v>4544</v>
      </c>
      <c r="L2048" s="99" t="s">
        <v>1605</v>
      </c>
      <c r="M2048" s="104" t="s">
        <v>4514</v>
      </c>
      <c r="N2048" s="104"/>
      <c r="O2048"/>
      <c r="P2048" t="str">
        <f t="shared" si="615"/>
        <v>NOT EQUAL</v>
      </c>
      <c r="Q2048" t="str">
        <f>IF(ISNA(VLOOKUP(AC2048,#REF!,1)),"//","")</f>
        <v/>
      </c>
      <c r="R2048"/>
      <c r="S2048" s="43">
        <f t="shared" si="616"/>
        <v>619</v>
      </c>
      <c r="T2048" s="94"/>
      <c r="U2048" s="72"/>
      <c r="V2048" s="72"/>
      <c r="W2048" s="44" t="str">
        <f t="shared" si="617"/>
        <v/>
      </c>
      <c r="X2048" s="25" t="str">
        <f t="shared" si="618"/>
        <v/>
      </c>
      <c r="Y2048" s="1">
        <f t="shared" si="619"/>
        <v>2000</v>
      </c>
      <c r="Z2048" t="str">
        <f t="shared" si="620"/>
        <v>USER_SFTg11U</v>
      </c>
      <c r="AA2048" s="177" t="str">
        <f>IF(ISNA(VLOOKUP(AC2048,Sheet2!J:J,1,0)),"//","")</f>
        <v/>
      </c>
      <c r="AC2048" s="113" t="str">
        <f t="shared" si="624"/>
        <v/>
      </c>
      <c r="AD2048" t="b">
        <f t="shared" si="623"/>
        <v>1</v>
      </c>
    </row>
    <row r="2049" spans="1:30">
      <c r="A2049" s="58">
        <f t="shared" si="622"/>
        <v>2049</v>
      </c>
      <c r="B2049" s="55">
        <f t="shared" si="621"/>
        <v>2001</v>
      </c>
      <c r="C2049" s="99" t="s">
        <v>4430</v>
      </c>
      <c r="D2049" s="99" t="s">
        <v>1169</v>
      </c>
      <c r="E2049" s="100" t="s">
        <v>539</v>
      </c>
      <c r="F2049" s="100" t="s">
        <v>3700</v>
      </c>
      <c r="G2049" s="101">
        <v>0</v>
      </c>
      <c r="H2049" s="101">
        <v>0</v>
      </c>
      <c r="I2049" s="100" t="s">
        <v>1</v>
      </c>
      <c r="J2049" s="100" t="s">
        <v>1597</v>
      </c>
      <c r="K2049" s="102" t="s">
        <v>4544</v>
      </c>
      <c r="L2049" s="99" t="s">
        <v>1605</v>
      </c>
      <c r="M2049" s="104" t="s">
        <v>4036</v>
      </c>
      <c r="N2049" s="104"/>
      <c r="O2049"/>
      <c r="P2049" t="str">
        <f t="shared" si="615"/>
        <v>NOT EQUAL</v>
      </c>
      <c r="Q2049" t="str">
        <f>IF(ISNA(VLOOKUP(AC2049,#REF!,1)),"//","")</f>
        <v/>
      </c>
      <c r="R2049"/>
      <c r="S2049" s="43">
        <f t="shared" si="616"/>
        <v>619</v>
      </c>
      <c r="T2049" s="94"/>
      <c r="U2049" s="72"/>
      <c r="V2049" s="72"/>
      <c r="W2049" s="44" t="str">
        <f t="shared" si="617"/>
        <v/>
      </c>
      <c r="X2049" s="25" t="str">
        <f t="shared" si="618"/>
        <v/>
      </c>
      <c r="Y2049" s="1">
        <f t="shared" si="619"/>
        <v>2001</v>
      </c>
      <c r="Z2049" t="str">
        <f t="shared" si="620"/>
        <v>USER_PRIM12U</v>
      </c>
      <c r="AA2049" s="177" t="str">
        <f>IF(ISNA(VLOOKUP(AC2049,Sheet2!J:J,1,0)),"//","")</f>
        <v/>
      </c>
      <c r="AC2049" s="113" t="str">
        <f t="shared" si="624"/>
        <v/>
      </c>
      <c r="AD2049" t="b">
        <f t="shared" si="623"/>
        <v>1</v>
      </c>
    </row>
    <row r="2050" spans="1:30">
      <c r="A2050" s="58">
        <f t="shared" si="622"/>
        <v>2050</v>
      </c>
      <c r="B2050" s="55">
        <f t="shared" si="621"/>
        <v>2002</v>
      </c>
      <c r="C2050" s="99" t="s">
        <v>4431</v>
      </c>
      <c r="D2050" s="99" t="s">
        <v>1169</v>
      </c>
      <c r="E2050" s="100" t="s">
        <v>539</v>
      </c>
      <c r="F2050" s="100" t="s">
        <v>3701</v>
      </c>
      <c r="G2050" s="101">
        <v>0</v>
      </c>
      <c r="H2050" s="101">
        <v>0</v>
      </c>
      <c r="I2050" s="100" t="s">
        <v>1</v>
      </c>
      <c r="J2050" s="100" t="s">
        <v>1597</v>
      </c>
      <c r="K2050" s="102" t="s">
        <v>4544</v>
      </c>
      <c r="L2050" s="99" t="s">
        <v>1605</v>
      </c>
      <c r="M2050" s="104" t="s">
        <v>4037</v>
      </c>
      <c r="N2050" s="104"/>
      <c r="O2050"/>
      <c r="P2050" t="str">
        <f t="shared" si="615"/>
        <v>NOT EQUAL</v>
      </c>
      <c r="Q2050" t="str">
        <f>IF(ISNA(VLOOKUP(AC2050,#REF!,1)),"//","")</f>
        <v/>
      </c>
      <c r="R2050"/>
      <c r="S2050" s="43">
        <f t="shared" si="616"/>
        <v>619</v>
      </c>
      <c r="T2050" s="94"/>
      <c r="U2050" s="72"/>
      <c r="V2050" s="72"/>
      <c r="W2050" s="44" t="str">
        <f t="shared" si="617"/>
        <v/>
      </c>
      <c r="X2050" s="25" t="str">
        <f t="shared" si="618"/>
        <v/>
      </c>
      <c r="Y2050" s="1">
        <f t="shared" si="619"/>
        <v>2002</v>
      </c>
      <c r="Z2050" t="str">
        <f t="shared" si="620"/>
        <v>USER_SFTf12U</v>
      </c>
      <c r="AA2050" s="177" t="str">
        <f>IF(ISNA(VLOOKUP(AC2050,Sheet2!J:J,1,0)),"//","")</f>
        <v/>
      </c>
      <c r="AC2050" s="113" t="str">
        <f t="shared" si="624"/>
        <v/>
      </c>
      <c r="AD2050" t="b">
        <f t="shared" si="623"/>
        <v>1</v>
      </c>
    </row>
    <row r="2051" spans="1:30">
      <c r="A2051" s="58">
        <f t="shared" si="622"/>
        <v>2051</v>
      </c>
      <c r="B2051" s="55">
        <f t="shared" si="621"/>
        <v>2003</v>
      </c>
      <c r="C2051" s="99" t="s">
        <v>4432</v>
      </c>
      <c r="D2051" s="99" t="s">
        <v>1169</v>
      </c>
      <c r="E2051" s="100" t="s">
        <v>539</v>
      </c>
      <c r="F2051" s="100" t="s">
        <v>4474</v>
      </c>
      <c r="G2051" s="101">
        <v>0</v>
      </c>
      <c r="H2051" s="101">
        <v>0</v>
      </c>
      <c r="I2051" s="100" t="s">
        <v>1</v>
      </c>
      <c r="J2051" s="100" t="s">
        <v>1597</v>
      </c>
      <c r="K2051" s="102" t="s">
        <v>4544</v>
      </c>
      <c r="L2051" s="99" t="s">
        <v>1605</v>
      </c>
      <c r="M2051" s="104" t="s">
        <v>4515</v>
      </c>
      <c r="N2051" s="104"/>
      <c r="O2051"/>
      <c r="P2051" t="str">
        <f t="shared" si="615"/>
        <v>NOT EQUAL</v>
      </c>
      <c r="Q2051" t="str">
        <f>IF(ISNA(VLOOKUP(AC2051,#REF!,1)),"//","")</f>
        <v/>
      </c>
      <c r="R2051"/>
      <c r="S2051" s="43">
        <f t="shared" si="616"/>
        <v>619</v>
      </c>
      <c r="T2051" s="94"/>
      <c r="U2051" s="72"/>
      <c r="V2051" s="72"/>
      <c r="W2051" s="44" t="str">
        <f t="shared" si="617"/>
        <v/>
      </c>
      <c r="X2051" s="25" t="str">
        <f t="shared" si="618"/>
        <v/>
      </c>
      <c r="Y2051" s="1">
        <f t="shared" si="619"/>
        <v>2003</v>
      </c>
      <c r="Z2051" t="str">
        <f t="shared" si="620"/>
        <v>USER_SFTg12U</v>
      </c>
      <c r="AA2051" s="177" t="str">
        <f>IF(ISNA(VLOOKUP(AC2051,Sheet2!J:J,1,0)),"//","")</f>
        <v/>
      </c>
      <c r="AC2051" s="113" t="str">
        <f t="shared" si="624"/>
        <v/>
      </c>
      <c r="AD2051" t="b">
        <f t="shared" si="623"/>
        <v>1</v>
      </c>
    </row>
    <row r="2052" spans="1:30">
      <c r="A2052" s="58">
        <f t="shared" si="622"/>
        <v>2052</v>
      </c>
      <c r="B2052" s="55">
        <f t="shared" si="621"/>
        <v>2004</v>
      </c>
      <c r="C2052" s="99" t="s">
        <v>4430</v>
      </c>
      <c r="D2052" s="99" t="s">
        <v>1170</v>
      </c>
      <c r="E2052" s="100" t="s">
        <v>539</v>
      </c>
      <c r="F2052" s="100" t="s">
        <v>3702</v>
      </c>
      <c r="G2052" s="101">
        <v>0</v>
      </c>
      <c r="H2052" s="101">
        <v>0</v>
      </c>
      <c r="I2052" s="100" t="s">
        <v>1</v>
      </c>
      <c r="J2052" s="100" t="s">
        <v>1597</v>
      </c>
      <c r="K2052" s="102" t="s">
        <v>4544</v>
      </c>
      <c r="L2052" s="99" t="s">
        <v>1605</v>
      </c>
      <c r="M2052" s="104" t="s">
        <v>4038</v>
      </c>
      <c r="N2052" s="104"/>
      <c r="O2052"/>
      <c r="P2052" t="str">
        <f t="shared" si="615"/>
        <v>NOT EQUAL</v>
      </c>
      <c r="Q2052" t="str">
        <f>IF(ISNA(VLOOKUP(AC2052,#REF!,1)),"//","")</f>
        <v/>
      </c>
      <c r="R2052"/>
      <c r="S2052" s="43">
        <f t="shared" si="616"/>
        <v>619</v>
      </c>
      <c r="T2052" s="94"/>
      <c r="U2052" s="72"/>
      <c r="V2052" s="72"/>
      <c r="W2052" s="44" t="str">
        <f t="shared" si="617"/>
        <v/>
      </c>
      <c r="X2052" s="25" t="str">
        <f t="shared" si="618"/>
        <v/>
      </c>
      <c r="Y2052" s="1">
        <f t="shared" si="619"/>
        <v>2004</v>
      </c>
      <c r="Z2052" t="str">
        <f t="shared" si="620"/>
        <v>USER_PRIM13U</v>
      </c>
      <c r="AA2052" s="177" t="str">
        <f>IF(ISNA(VLOOKUP(AC2052,Sheet2!J:J,1,0)),"//","")</f>
        <v/>
      </c>
      <c r="AC2052" s="113" t="str">
        <f t="shared" si="624"/>
        <v/>
      </c>
      <c r="AD2052" t="b">
        <f t="shared" si="623"/>
        <v>1</v>
      </c>
    </row>
    <row r="2053" spans="1:30">
      <c r="A2053" s="58">
        <f t="shared" si="622"/>
        <v>2053</v>
      </c>
      <c r="B2053" s="55">
        <f t="shared" si="621"/>
        <v>2005</v>
      </c>
      <c r="C2053" s="99" t="s">
        <v>4431</v>
      </c>
      <c r="D2053" s="99" t="s">
        <v>1170</v>
      </c>
      <c r="E2053" s="100" t="s">
        <v>539</v>
      </c>
      <c r="F2053" s="100" t="s">
        <v>3703</v>
      </c>
      <c r="G2053" s="101">
        <v>0</v>
      </c>
      <c r="H2053" s="101">
        <v>0</v>
      </c>
      <c r="I2053" s="100" t="s">
        <v>1</v>
      </c>
      <c r="J2053" s="100" t="s">
        <v>1597</v>
      </c>
      <c r="K2053" s="102" t="s">
        <v>4544</v>
      </c>
      <c r="L2053" s="99" t="s">
        <v>1605</v>
      </c>
      <c r="M2053" s="104" t="s">
        <v>4039</v>
      </c>
      <c r="N2053" s="104"/>
      <c r="O2053"/>
      <c r="P2053" t="str">
        <f t="shared" si="615"/>
        <v>NOT EQUAL</v>
      </c>
      <c r="Q2053" t="str">
        <f>IF(ISNA(VLOOKUP(AC2053,#REF!,1)),"//","")</f>
        <v/>
      </c>
      <c r="R2053"/>
      <c r="S2053" s="43">
        <f t="shared" si="616"/>
        <v>619</v>
      </c>
      <c r="T2053" s="94"/>
      <c r="U2053" s="72"/>
      <c r="V2053" s="72"/>
      <c r="W2053" s="44" t="str">
        <f t="shared" si="617"/>
        <v/>
      </c>
      <c r="X2053" s="25" t="str">
        <f t="shared" si="618"/>
        <v/>
      </c>
      <c r="Y2053" s="1">
        <f t="shared" si="619"/>
        <v>2005</v>
      </c>
      <c r="Z2053" t="str">
        <f t="shared" si="620"/>
        <v>USER_SFTf13U</v>
      </c>
      <c r="AA2053" s="177" t="str">
        <f>IF(ISNA(VLOOKUP(AC2053,Sheet2!J:J,1,0)),"//","")</f>
        <v/>
      </c>
      <c r="AC2053" s="113" t="str">
        <f t="shared" si="624"/>
        <v/>
      </c>
      <c r="AD2053" t="b">
        <f t="shared" si="623"/>
        <v>1</v>
      </c>
    </row>
    <row r="2054" spans="1:30">
      <c r="A2054" s="58">
        <f t="shared" si="622"/>
        <v>2054</v>
      </c>
      <c r="B2054" s="55">
        <f t="shared" si="621"/>
        <v>2006</v>
      </c>
      <c r="C2054" s="99" t="s">
        <v>4432</v>
      </c>
      <c r="D2054" s="99" t="s">
        <v>1170</v>
      </c>
      <c r="E2054" s="100" t="s">
        <v>539</v>
      </c>
      <c r="F2054" s="100" t="s">
        <v>4475</v>
      </c>
      <c r="G2054" s="101">
        <v>0</v>
      </c>
      <c r="H2054" s="101">
        <v>0</v>
      </c>
      <c r="I2054" s="100" t="s">
        <v>1</v>
      </c>
      <c r="J2054" s="100" t="s">
        <v>1597</v>
      </c>
      <c r="K2054" s="102" t="s">
        <v>4544</v>
      </c>
      <c r="L2054" s="99" t="s">
        <v>1605</v>
      </c>
      <c r="M2054" s="104" t="s">
        <v>4516</v>
      </c>
      <c r="N2054" s="104"/>
      <c r="O2054"/>
      <c r="P2054" t="str">
        <f t="shared" si="615"/>
        <v>NOT EQUAL</v>
      </c>
      <c r="Q2054" t="str">
        <f>IF(ISNA(VLOOKUP(AC2054,#REF!,1)),"//","")</f>
        <v/>
      </c>
      <c r="R2054"/>
      <c r="S2054" s="43">
        <f t="shared" si="616"/>
        <v>619</v>
      </c>
      <c r="T2054" s="94"/>
      <c r="U2054" s="72"/>
      <c r="V2054" s="72"/>
      <c r="W2054" s="44" t="str">
        <f t="shared" si="617"/>
        <v/>
      </c>
      <c r="X2054" s="25" t="str">
        <f t="shared" si="618"/>
        <v/>
      </c>
      <c r="Y2054" s="1">
        <f t="shared" si="619"/>
        <v>2006</v>
      </c>
      <c r="Z2054" t="str">
        <f t="shared" si="620"/>
        <v>USER_SFTg13U</v>
      </c>
      <c r="AA2054" s="177" t="str">
        <f>IF(ISNA(VLOOKUP(AC2054,Sheet2!J:J,1,0)),"//","")</f>
        <v/>
      </c>
      <c r="AC2054" s="113" t="str">
        <f t="shared" si="624"/>
        <v/>
      </c>
      <c r="AD2054" t="b">
        <f t="shared" si="623"/>
        <v>1</v>
      </c>
    </row>
    <row r="2055" spans="1:30">
      <c r="A2055" s="58">
        <f t="shared" si="622"/>
        <v>2055</v>
      </c>
      <c r="B2055" s="55">
        <f t="shared" si="621"/>
        <v>2007</v>
      </c>
      <c r="C2055" s="99" t="s">
        <v>4430</v>
      </c>
      <c r="D2055" s="99" t="s">
        <v>1171</v>
      </c>
      <c r="E2055" s="100" t="s">
        <v>539</v>
      </c>
      <c r="F2055" s="100" t="s">
        <v>3704</v>
      </c>
      <c r="G2055" s="101">
        <v>0</v>
      </c>
      <c r="H2055" s="101">
        <v>0</v>
      </c>
      <c r="I2055" s="100" t="s">
        <v>1</v>
      </c>
      <c r="J2055" s="100" t="s">
        <v>1597</v>
      </c>
      <c r="K2055" s="102" t="s">
        <v>4544</v>
      </c>
      <c r="L2055" s="99" t="s">
        <v>1605</v>
      </c>
      <c r="M2055" s="104" t="s">
        <v>4040</v>
      </c>
      <c r="N2055" s="104"/>
      <c r="O2055"/>
      <c r="P2055" t="str">
        <f t="shared" si="615"/>
        <v>NOT EQUAL</v>
      </c>
      <c r="Q2055" t="str">
        <f>IF(ISNA(VLOOKUP(AC2055,#REF!,1)),"//","")</f>
        <v/>
      </c>
      <c r="R2055"/>
      <c r="S2055" s="43">
        <f t="shared" si="616"/>
        <v>619</v>
      </c>
      <c r="T2055" s="94"/>
      <c r="U2055" s="72"/>
      <c r="V2055" s="72"/>
      <c r="W2055" s="44" t="str">
        <f t="shared" si="617"/>
        <v/>
      </c>
      <c r="X2055" s="25" t="str">
        <f t="shared" si="618"/>
        <v/>
      </c>
      <c r="Y2055" s="1">
        <f t="shared" si="619"/>
        <v>2007</v>
      </c>
      <c r="Z2055" t="str">
        <f t="shared" si="620"/>
        <v>USER_PRIM14U</v>
      </c>
      <c r="AA2055" s="177" t="str">
        <f>IF(ISNA(VLOOKUP(AC2055,Sheet2!J:J,1,0)),"//","")</f>
        <v/>
      </c>
      <c r="AC2055" s="113" t="str">
        <f t="shared" si="624"/>
        <v/>
      </c>
      <c r="AD2055" t="b">
        <f t="shared" si="623"/>
        <v>1</v>
      </c>
    </row>
    <row r="2056" spans="1:30">
      <c r="A2056" s="58">
        <f t="shared" si="622"/>
        <v>2056</v>
      </c>
      <c r="B2056" s="55">
        <f t="shared" si="621"/>
        <v>2008</v>
      </c>
      <c r="C2056" s="99" t="s">
        <v>4431</v>
      </c>
      <c r="D2056" s="99" t="s">
        <v>1171</v>
      </c>
      <c r="E2056" s="100" t="s">
        <v>539</v>
      </c>
      <c r="F2056" s="100" t="s">
        <v>3705</v>
      </c>
      <c r="G2056" s="101">
        <v>0</v>
      </c>
      <c r="H2056" s="101">
        <v>0</v>
      </c>
      <c r="I2056" s="100" t="s">
        <v>1</v>
      </c>
      <c r="J2056" s="100" t="s">
        <v>1597</v>
      </c>
      <c r="K2056" s="102" t="s">
        <v>4544</v>
      </c>
      <c r="L2056" s="99" t="s">
        <v>1605</v>
      </c>
      <c r="M2056" s="104" t="s">
        <v>4041</v>
      </c>
      <c r="N2056" s="104"/>
      <c r="O2056"/>
      <c r="P2056" t="str">
        <f t="shared" ref="P2056:P2119" si="625">IF(E2056=F2056,"","NOT EQUAL")</f>
        <v>NOT EQUAL</v>
      </c>
      <c r="Q2056" t="str">
        <f>IF(ISNA(VLOOKUP(AC2056,#REF!,1)),"//","")</f>
        <v/>
      </c>
      <c r="R2056"/>
      <c r="S2056" s="43">
        <f t="shared" ref="S2056:S2119" si="626">IF(X2056&lt;&gt;"",S2055+1,S2055)</f>
        <v>619</v>
      </c>
      <c r="T2056" s="94"/>
      <c r="U2056" s="72"/>
      <c r="V2056" s="72"/>
      <c r="W2056" s="44" t="str">
        <f t="shared" ref="W2056:W2119" si="627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28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29">B2056</f>
        <v>2008</v>
      </c>
      <c r="Z2056" t="str">
        <f t="shared" ref="Z2056:Z2119" si="630">M2056</f>
        <v>USER_SFTf14U</v>
      </c>
      <c r="AA2056" s="177" t="str">
        <f>IF(ISNA(VLOOKUP(AC2056,Sheet2!J:J,1,0)),"//","")</f>
        <v/>
      </c>
      <c r="AC2056" s="113" t="str">
        <f t="shared" si="624"/>
        <v/>
      </c>
      <c r="AD2056" t="b">
        <f t="shared" si="623"/>
        <v>1</v>
      </c>
    </row>
    <row r="2057" spans="1:30">
      <c r="A2057" s="58">
        <f t="shared" si="622"/>
        <v>2057</v>
      </c>
      <c r="B2057" s="55">
        <f t="shared" si="621"/>
        <v>2009</v>
      </c>
      <c r="C2057" s="99" t="s">
        <v>4432</v>
      </c>
      <c r="D2057" s="99" t="s">
        <v>1171</v>
      </c>
      <c r="E2057" s="100" t="s">
        <v>539</v>
      </c>
      <c r="F2057" s="100" t="s">
        <v>4476</v>
      </c>
      <c r="G2057" s="101">
        <v>0</v>
      </c>
      <c r="H2057" s="101">
        <v>0</v>
      </c>
      <c r="I2057" s="100" t="s">
        <v>1</v>
      </c>
      <c r="J2057" s="100" t="s">
        <v>1597</v>
      </c>
      <c r="K2057" s="102" t="s">
        <v>4544</v>
      </c>
      <c r="L2057" s="99" t="s">
        <v>1605</v>
      </c>
      <c r="M2057" s="104" t="s">
        <v>4517</v>
      </c>
      <c r="N2057" s="104"/>
      <c r="O2057"/>
      <c r="P2057" t="str">
        <f t="shared" si="625"/>
        <v>NOT EQUAL</v>
      </c>
      <c r="Q2057" t="str">
        <f>IF(ISNA(VLOOKUP(AC2057,#REF!,1)),"//","")</f>
        <v/>
      </c>
      <c r="R2057"/>
      <c r="S2057" s="43">
        <f t="shared" si="626"/>
        <v>619</v>
      </c>
      <c r="T2057" s="94"/>
      <c r="U2057" s="72"/>
      <c r="V2057" s="72"/>
      <c r="W2057" s="44" t="str">
        <f t="shared" si="627"/>
        <v/>
      </c>
      <c r="X2057" s="25" t="str">
        <f t="shared" si="628"/>
        <v/>
      </c>
      <c r="Y2057" s="1">
        <f t="shared" si="629"/>
        <v>2009</v>
      </c>
      <c r="Z2057" t="str">
        <f t="shared" si="630"/>
        <v>USER_SFTg14U</v>
      </c>
      <c r="AA2057" s="177" t="str">
        <f>IF(ISNA(VLOOKUP(AC2057,Sheet2!J:J,1,0)),"//","")</f>
        <v/>
      </c>
      <c r="AC2057" s="113" t="str">
        <f t="shared" si="624"/>
        <v/>
      </c>
      <c r="AD2057" t="b">
        <f t="shared" si="623"/>
        <v>1</v>
      </c>
    </row>
    <row r="2058" spans="1:30">
      <c r="A2058" s="58">
        <f t="shared" si="622"/>
        <v>2058</v>
      </c>
      <c r="B2058" s="55">
        <f t="shared" si="621"/>
        <v>2010</v>
      </c>
      <c r="C2058" s="99" t="s">
        <v>4430</v>
      </c>
      <c r="D2058" s="99" t="s">
        <v>1172</v>
      </c>
      <c r="E2058" s="100" t="s">
        <v>539</v>
      </c>
      <c r="F2058" s="100" t="s">
        <v>3706</v>
      </c>
      <c r="G2058" s="101">
        <v>0</v>
      </c>
      <c r="H2058" s="101">
        <v>0</v>
      </c>
      <c r="I2058" s="100" t="s">
        <v>1</v>
      </c>
      <c r="J2058" s="100" t="s">
        <v>1597</v>
      </c>
      <c r="K2058" s="102" t="s">
        <v>4544</v>
      </c>
      <c r="L2058" s="99" t="s">
        <v>1605</v>
      </c>
      <c r="M2058" s="104" t="s">
        <v>4042</v>
      </c>
      <c r="N2058" s="104"/>
      <c r="O2058"/>
      <c r="P2058" t="str">
        <f t="shared" si="625"/>
        <v>NOT EQUAL</v>
      </c>
      <c r="Q2058" t="str">
        <f>IF(ISNA(VLOOKUP(AC2058,#REF!,1)),"//","")</f>
        <v/>
      </c>
      <c r="R2058"/>
      <c r="S2058" s="43">
        <f t="shared" si="626"/>
        <v>619</v>
      </c>
      <c r="T2058" s="94"/>
      <c r="U2058" s="72"/>
      <c r="V2058" s="72"/>
      <c r="W2058" s="44" t="str">
        <f t="shared" si="627"/>
        <v/>
      </c>
      <c r="X2058" s="25" t="str">
        <f t="shared" si="628"/>
        <v/>
      </c>
      <c r="Y2058" s="1">
        <f t="shared" si="629"/>
        <v>2010</v>
      </c>
      <c r="Z2058" t="str">
        <f t="shared" si="630"/>
        <v>USER_PRIM15U</v>
      </c>
      <c r="AA2058" s="177" t="str">
        <f>IF(ISNA(VLOOKUP(AC2058,Sheet2!J:J,1,0)),"//","")</f>
        <v/>
      </c>
      <c r="AC2058" s="113" t="str">
        <f t="shared" si="624"/>
        <v/>
      </c>
      <c r="AD2058" t="b">
        <f t="shared" si="623"/>
        <v>1</v>
      </c>
    </row>
    <row r="2059" spans="1:30">
      <c r="A2059" s="58">
        <f t="shared" si="622"/>
        <v>2059</v>
      </c>
      <c r="B2059" s="55">
        <f t="shared" ref="B2059:B2122" si="631">IF(AND(MID(C2059,2,1)&lt;&gt;"/",MID(C2059,1,1)="/"),INT(B2058)+1,B2058+0.01)</f>
        <v>2011</v>
      </c>
      <c r="C2059" s="99" t="s">
        <v>4431</v>
      </c>
      <c r="D2059" s="99" t="s">
        <v>1172</v>
      </c>
      <c r="E2059" s="100" t="s">
        <v>539</v>
      </c>
      <c r="F2059" s="100" t="s">
        <v>3707</v>
      </c>
      <c r="G2059" s="101">
        <v>0</v>
      </c>
      <c r="H2059" s="101">
        <v>0</v>
      </c>
      <c r="I2059" s="100" t="s">
        <v>1</v>
      </c>
      <c r="J2059" s="100" t="s">
        <v>1597</v>
      </c>
      <c r="K2059" s="102" t="s">
        <v>4544</v>
      </c>
      <c r="L2059" s="99" t="s">
        <v>1605</v>
      </c>
      <c r="M2059" s="104" t="s">
        <v>4043</v>
      </c>
      <c r="N2059" s="104"/>
      <c r="O2059"/>
      <c r="P2059" t="str">
        <f t="shared" si="625"/>
        <v>NOT EQUAL</v>
      </c>
      <c r="Q2059" t="str">
        <f>IF(ISNA(VLOOKUP(AC2059,#REF!,1)),"//","")</f>
        <v/>
      </c>
      <c r="R2059"/>
      <c r="S2059" s="43">
        <f t="shared" si="626"/>
        <v>619</v>
      </c>
      <c r="T2059" s="94"/>
      <c r="U2059" s="72"/>
      <c r="V2059" s="72"/>
      <c r="W2059" s="44" t="str">
        <f t="shared" si="627"/>
        <v/>
      </c>
      <c r="X2059" s="25" t="str">
        <f t="shared" si="628"/>
        <v/>
      </c>
      <c r="Y2059" s="1">
        <f t="shared" si="629"/>
        <v>2011</v>
      </c>
      <c r="Z2059" t="str">
        <f t="shared" si="630"/>
        <v>USER_SFTf15U</v>
      </c>
      <c r="AA2059" s="177" t="str">
        <f>IF(ISNA(VLOOKUP(AC2059,Sheet2!J:J,1,0)),"//","")</f>
        <v/>
      </c>
      <c r="AC2059" s="113" t="str">
        <f t="shared" si="624"/>
        <v/>
      </c>
      <c r="AD2059" t="b">
        <f t="shared" si="623"/>
        <v>1</v>
      </c>
    </row>
    <row r="2060" spans="1:30">
      <c r="A2060" s="58">
        <f t="shared" si="622"/>
        <v>2060</v>
      </c>
      <c r="B2060" s="55">
        <f t="shared" si="631"/>
        <v>2012</v>
      </c>
      <c r="C2060" s="99" t="s">
        <v>4432</v>
      </c>
      <c r="D2060" s="99" t="s">
        <v>1172</v>
      </c>
      <c r="E2060" s="100" t="s">
        <v>539</v>
      </c>
      <c r="F2060" s="100" t="s">
        <v>4477</v>
      </c>
      <c r="G2060" s="101">
        <v>0</v>
      </c>
      <c r="H2060" s="101">
        <v>0</v>
      </c>
      <c r="I2060" s="100" t="s">
        <v>1</v>
      </c>
      <c r="J2060" s="100" t="s">
        <v>1597</v>
      </c>
      <c r="K2060" s="102" t="s">
        <v>4544</v>
      </c>
      <c r="L2060" s="99" t="s">
        <v>1605</v>
      </c>
      <c r="M2060" s="104" t="s">
        <v>4518</v>
      </c>
      <c r="N2060" s="104"/>
      <c r="O2060"/>
      <c r="P2060" t="str">
        <f t="shared" si="625"/>
        <v>NOT EQUAL</v>
      </c>
      <c r="Q2060" t="str">
        <f>IF(ISNA(VLOOKUP(AC2060,#REF!,1)),"//","")</f>
        <v/>
      </c>
      <c r="R2060"/>
      <c r="S2060" s="43">
        <f t="shared" si="626"/>
        <v>619</v>
      </c>
      <c r="T2060" s="94"/>
      <c r="U2060" s="72"/>
      <c r="V2060" s="72"/>
      <c r="W2060" s="44" t="str">
        <f t="shared" si="627"/>
        <v/>
      </c>
      <c r="X2060" s="25" t="str">
        <f t="shared" si="628"/>
        <v/>
      </c>
      <c r="Y2060" s="1">
        <f t="shared" si="629"/>
        <v>2012</v>
      </c>
      <c r="Z2060" t="str">
        <f t="shared" si="630"/>
        <v>USER_SFTg15U</v>
      </c>
      <c r="AA2060" s="177" t="str">
        <f>IF(ISNA(VLOOKUP(AC2060,Sheet2!J:J,1,0)),"//","")</f>
        <v/>
      </c>
      <c r="AC2060" s="113" t="str">
        <f t="shared" si="624"/>
        <v/>
      </c>
      <c r="AD2060" t="b">
        <f t="shared" si="623"/>
        <v>1</v>
      </c>
    </row>
    <row r="2061" spans="1:30">
      <c r="A2061" s="58">
        <f t="shared" si="622"/>
        <v>2061</v>
      </c>
      <c r="B2061" s="55">
        <f t="shared" si="631"/>
        <v>2013</v>
      </c>
      <c r="C2061" s="99" t="s">
        <v>4430</v>
      </c>
      <c r="D2061" s="99" t="s">
        <v>1173</v>
      </c>
      <c r="E2061" s="100" t="s">
        <v>539</v>
      </c>
      <c r="F2061" s="100" t="s">
        <v>3708</v>
      </c>
      <c r="G2061" s="101">
        <v>0</v>
      </c>
      <c r="H2061" s="101">
        <v>0</v>
      </c>
      <c r="I2061" s="100" t="s">
        <v>1</v>
      </c>
      <c r="J2061" s="100" t="s">
        <v>1597</v>
      </c>
      <c r="K2061" s="102" t="s">
        <v>4544</v>
      </c>
      <c r="L2061" s="99" t="s">
        <v>1605</v>
      </c>
      <c r="M2061" s="104" t="s">
        <v>4044</v>
      </c>
      <c r="N2061" s="104"/>
      <c r="O2061"/>
      <c r="P2061" t="str">
        <f t="shared" si="625"/>
        <v>NOT EQUAL</v>
      </c>
      <c r="Q2061" t="str">
        <f>IF(ISNA(VLOOKUP(AC2061,#REF!,1)),"//","")</f>
        <v/>
      </c>
      <c r="R2061"/>
      <c r="S2061" s="43">
        <f t="shared" si="626"/>
        <v>619</v>
      </c>
      <c r="T2061" s="94"/>
      <c r="U2061" s="72"/>
      <c r="V2061" s="72"/>
      <c r="W2061" s="44" t="str">
        <f t="shared" si="627"/>
        <v/>
      </c>
      <c r="X2061" s="25" t="str">
        <f t="shared" si="628"/>
        <v/>
      </c>
      <c r="Y2061" s="1">
        <f t="shared" si="629"/>
        <v>2013</v>
      </c>
      <c r="Z2061" t="str">
        <f t="shared" si="630"/>
        <v>USER_PRIM16U</v>
      </c>
      <c r="AA2061" s="177" t="str">
        <f>IF(ISNA(VLOOKUP(AC2061,Sheet2!J:J,1,0)),"//","")</f>
        <v/>
      </c>
      <c r="AC2061" s="113" t="str">
        <f t="shared" si="624"/>
        <v/>
      </c>
      <c r="AD2061" t="b">
        <f t="shared" si="623"/>
        <v>1</v>
      </c>
    </row>
    <row r="2062" spans="1:30">
      <c r="A2062" s="58">
        <f t="shared" si="622"/>
        <v>2062</v>
      </c>
      <c r="B2062" s="55">
        <f t="shared" si="631"/>
        <v>2014</v>
      </c>
      <c r="C2062" s="99" t="s">
        <v>4431</v>
      </c>
      <c r="D2062" s="99" t="s">
        <v>1173</v>
      </c>
      <c r="E2062" s="100" t="s">
        <v>539</v>
      </c>
      <c r="F2062" s="100" t="s">
        <v>3709</v>
      </c>
      <c r="G2062" s="101">
        <v>0</v>
      </c>
      <c r="H2062" s="101">
        <v>0</v>
      </c>
      <c r="I2062" s="100" t="s">
        <v>1</v>
      </c>
      <c r="J2062" s="100" t="s">
        <v>1597</v>
      </c>
      <c r="K2062" s="102" t="s">
        <v>4544</v>
      </c>
      <c r="L2062" s="99" t="s">
        <v>1605</v>
      </c>
      <c r="M2062" s="104" t="s">
        <v>4045</v>
      </c>
      <c r="N2062" s="104"/>
      <c r="O2062"/>
      <c r="P2062" t="str">
        <f t="shared" si="625"/>
        <v>NOT EQUAL</v>
      </c>
      <c r="Q2062" t="str">
        <f>IF(ISNA(VLOOKUP(AC2062,#REF!,1)),"//","")</f>
        <v/>
      </c>
      <c r="R2062"/>
      <c r="S2062" s="43">
        <f t="shared" si="626"/>
        <v>619</v>
      </c>
      <c r="T2062" s="94"/>
      <c r="U2062" s="72"/>
      <c r="V2062" s="72"/>
      <c r="W2062" s="44" t="str">
        <f t="shared" si="627"/>
        <v/>
      </c>
      <c r="X2062" s="25" t="str">
        <f t="shared" si="628"/>
        <v/>
      </c>
      <c r="Y2062" s="1">
        <f t="shared" si="629"/>
        <v>2014</v>
      </c>
      <c r="Z2062" t="str">
        <f t="shared" si="630"/>
        <v>USER_SFTf16U</v>
      </c>
      <c r="AA2062" s="177" t="str">
        <f>IF(ISNA(VLOOKUP(AC2062,Sheet2!J:J,1,0)),"//","")</f>
        <v/>
      </c>
      <c r="AC2062" s="113" t="str">
        <f t="shared" si="624"/>
        <v/>
      </c>
      <c r="AD2062" t="b">
        <f t="shared" si="623"/>
        <v>1</v>
      </c>
    </row>
    <row r="2063" spans="1:30">
      <c r="A2063" s="58">
        <f t="shared" si="622"/>
        <v>2063</v>
      </c>
      <c r="B2063" s="55">
        <f t="shared" si="631"/>
        <v>2015</v>
      </c>
      <c r="C2063" s="99" t="s">
        <v>4432</v>
      </c>
      <c r="D2063" s="99" t="s">
        <v>1173</v>
      </c>
      <c r="E2063" s="100" t="s">
        <v>539</v>
      </c>
      <c r="F2063" s="100" t="s">
        <v>4478</v>
      </c>
      <c r="G2063" s="101">
        <v>0</v>
      </c>
      <c r="H2063" s="101">
        <v>0</v>
      </c>
      <c r="I2063" s="100" t="s">
        <v>1</v>
      </c>
      <c r="J2063" s="100" t="s">
        <v>1597</v>
      </c>
      <c r="K2063" s="102" t="s">
        <v>4544</v>
      </c>
      <c r="L2063" s="99" t="s">
        <v>1605</v>
      </c>
      <c r="M2063" s="104" t="s">
        <v>4519</v>
      </c>
      <c r="N2063" s="104"/>
      <c r="O2063"/>
      <c r="P2063" t="str">
        <f t="shared" si="625"/>
        <v>NOT EQUAL</v>
      </c>
      <c r="Q2063" t="str">
        <f>IF(ISNA(VLOOKUP(AC2063,#REF!,1)),"//","")</f>
        <v/>
      </c>
      <c r="R2063"/>
      <c r="S2063" s="43">
        <f t="shared" si="626"/>
        <v>619</v>
      </c>
      <c r="T2063" s="94"/>
      <c r="U2063" s="72"/>
      <c r="V2063" s="72"/>
      <c r="W2063" s="44" t="str">
        <f t="shared" si="627"/>
        <v/>
      </c>
      <c r="X2063" s="25" t="str">
        <f t="shared" si="628"/>
        <v/>
      </c>
      <c r="Y2063" s="1">
        <f t="shared" si="629"/>
        <v>2015</v>
      </c>
      <c r="Z2063" t="str">
        <f t="shared" si="630"/>
        <v>USER_SFTg16U</v>
      </c>
      <c r="AA2063" s="177" t="str">
        <f>IF(ISNA(VLOOKUP(AC2063,Sheet2!J:J,1,0)),"//","")</f>
        <v/>
      </c>
      <c r="AC2063" s="113" t="str">
        <f t="shared" si="624"/>
        <v/>
      </c>
      <c r="AD2063" t="b">
        <f t="shared" si="623"/>
        <v>1</v>
      </c>
    </row>
    <row r="2064" spans="1:30">
      <c r="A2064" s="58">
        <f t="shared" si="622"/>
        <v>2064</v>
      </c>
      <c r="B2064" s="55">
        <f t="shared" si="631"/>
        <v>2016</v>
      </c>
      <c r="C2064" s="99" t="s">
        <v>4430</v>
      </c>
      <c r="D2064" s="99" t="s">
        <v>1174</v>
      </c>
      <c r="E2064" s="100" t="s">
        <v>539</v>
      </c>
      <c r="F2064" s="100" t="s">
        <v>3710</v>
      </c>
      <c r="G2064" s="101">
        <v>0</v>
      </c>
      <c r="H2064" s="101">
        <v>0</v>
      </c>
      <c r="I2064" s="100" t="s">
        <v>1</v>
      </c>
      <c r="J2064" s="100" t="s">
        <v>1597</v>
      </c>
      <c r="K2064" s="102" t="s">
        <v>4544</v>
      </c>
      <c r="L2064" s="99" t="s">
        <v>1605</v>
      </c>
      <c r="M2064" s="104" t="s">
        <v>4046</v>
      </c>
      <c r="N2064" s="104"/>
      <c r="O2064"/>
      <c r="P2064" t="str">
        <f t="shared" si="625"/>
        <v>NOT EQUAL</v>
      </c>
      <c r="Q2064" t="str">
        <f>IF(ISNA(VLOOKUP(AC2064,#REF!,1)),"//","")</f>
        <v/>
      </c>
      <c r="R2064"/>
      <c r="S2064" s="43">
        <f t="shared" si="626"/>
        <v>619</v>
      </c>
      <c r="T2064" s="94"/>
      <c r="U2064" s="72"/>
      <c r="V2064" s="72"/>
      <c r="W2064" s="44" t="str">
        <f t="shared" si="627"/>
        <v/>
      </c>
      <c r="X2064" s="25" t="str">
        <f t="shared" si="628"/>
        <v/>
      </c>
      <c r="Y2064" s="1">
        <f t="shared" si="629"/>
        <v>2016</v>
      </c>
      <c r="Z2064" t="str">
        <f t="shared" si="630"/>
        <v>USER_PRIM17U</v>
      </c>
      <c r="AA2064" s="177" t="str">
        <f>IF(ISNA(VLOOKUP(AC2064,Sheet2!J:J,1,0)),"//","")</f>
        <v/>
      </c>
      <c r="AC2064" s="113" t="str">
        <f t="shared" si="624"/>
        <v/>
      </c>
      <c r="AD2064" t="b">
        <f t="shared" si="623"/>
        <v>1</v>
      </c>
    </row>
    <row r="2065" spans="1:30">
      <c r="A2065" s="58">
        <f t="shared" ref="A2065:A2128" si="632">IF(B2065=INT(B2065),ROW(),"")</f>
        <v>2065</v>
      </c>
      <c r="B2065" s="55">
        <f t="shared" si="631"/>
        <v>2017</v>
      </c>
      <c r="C2065" s="99" t="s">
        <v>4431</v>
      </c>
      <c r="D2065" s="99" t="s">
        <v>1174</v>
      </c>
      <c r="E2065" s="100" t="s">
        <v>539</v>
      </c>
      <c r="F2065" s="100" t="s">
        <v>3711</v>
      </c>
      <c r="G2065" s="101">
        <v>0</v>
      </c>
      <c r="H2065" s="101">
        <v>0</v>
      </c>
      <c r="I2065" s="100" t="s">
        <v>1</v>
      </c>
      <c r="J2065" s="100" t="s">
        <v>1597</v>
      </c>
      <c r="K2065" s="102" t="s">
        <v>4544</v>
      </c>
      <c r="L2065" s="99" t="s">
        <v>1605</v>
      </c>
      <c r="M2065" s="104" t="s">
        <v>4047</v>
      </c>
      <c r="N2065" s="104"/>
      <c r="O2065"/>
      <c r="P2065" t="str">
        <f t="shared" si="625"/>
        <v>NOT EQUAL</v>
      </c>
      <c r="Q2065" t="str">
        <f>IF(ISNA(VLOOKUP(AC2065,#REF!,1)),"//","")</f>
        <v/>
      </c>
      <c r="R2065"/>
      <c r="S2065" s="43">
        <f t="shared" si="626"/>
        <v>619</v>
      </c>
      <c r="T2065" s="94"/>
      <c r="U2065" s="72"/>
      <c r="V2065" s="72"/>
      <c r="W2065" s="44" t="str">
        <f t="shared" si="627"/>
        <v/>
      </c>
      <c r="X2065" s="25" t="str">
        <f t="shared" si="628"/>
        <v/>
      </c>
      <c r="Y2065" s="1">
        <f t="shared" si="629"/>
        <v>2017</v>
      </c>
      <c r="Z2065" t="str">
        <f t="shared" si="630"/>
        <v>USER_SFTf17U</v>
      </c>
      <c r="AA2065" s="177" t="str">
        <f>IF(ISNA(VLOOKUP(AC2065,Sheet2!J:J,1,0)),"//","")</f>
        <v/>
      </c>
      <c r="AC2065" s="113" t="str">
        <f t="shared" si="624"/>
        <v/>
      </c>
      <c r="AD2065" t="b">
        <f t="shared" si="623"/>
        <v>1</v>
      </c>
    </row>
    <row r="2066" spans="1:30">
      <c r="A2066" s="58">
        <f t="shared" si="632"/>
        <v>2066</v>
      </c>
      <c r="B2066" s="55">
        <f t="shared" si="631"/>
        <v>2018</v>
      </c>
      <c r="C2066" s="99" t="s">
        <v>4432</v>
      </c>
      <c r="D2066" s="99" t="s">
        <v>1174</v>
      </c>
      <c r="E2066" s="100" t="s">
        <v>539</v>
      </c>
      <c r="F2066" s="100" t="s">
        <v>4479</v>
      </c>
      <c r="G2066" s="101">
        <v>0</v>
      </c>
      <c r="H2066" s="101">
        <v>0</v>
      </c>
      <c r="I2066" s="100" t="s">
        <v>1</v>
      </c>
      <c r="J2066" s="100" t="s">
        <v>1597</v>
      </c>
      <c r="K2066" s="102" t="s">
        <v>4544</v>
      </c>
      <c r="L2066" s="99" t="s">
        <v>1605</v>
      </c>
      <c r="M2066" s="104" t="s">
        <v>4520</v>
      </c>
      <c r="N2066" s="104"/>
      <c r="O2066"/>
      <c r="P2066" t="str">
        <f t="shared" si="625"/>
        <v>NOT EQUAL</v>
      </c>
      <c r="Q2066" t="str">
        <f>IF(ISNA(VLOOKUP(AC2066,#REF!,1)),"//","")</f>
        <v/>
      </c>
      <c r="R2066"/>
      <c r="S2066" s="43">
        <f t="shared" si="626"/>
        <v>619</v>
      </c>
      <c r="T2066" s="94"/>
      <c r="U2066" s="72"/>
      <c r="V2066" s="72"/>
      <c r="W2066" s="44" t="str">
        <f t="shared" si="627"/>
        <v/>
      </c>
      <c r="X2066" s="25" t="str">
        <f t="shared" si="628"/>
        <v/>
      </c>
      <c r="Y2066" s="1">
        <f t="shared" si="629"/>
        <v>2018</v>
      </c>
      <c r="Z2066" t="str">
        <f t="shared" si="630"/>
        <v>USER_SFTg17U</v>
      </c>
      <c r="AA2066" s="177" t="str">
        <f>IF(ISNA(VLOOKUP(AC2066,Sheet2!J:J,1,0)),"//","")</f>
        <v/>
      </c>
      <c r="AC2066" s="113" t="str">
        <f t="shared" si="624"/>
        <v/>
      </c>
      <c r="AD2066" t="b">
        <f t="shared" si="623"/>
        <v>1</v>
      </c>
    </row>
    <row r="2067" spans="1:30">
      <c r="A2067" s="58">
        <f t="shared" si="632"/>
        <v>2067</v>
      </c>
      <c r="B2067" s="55">
        <f t="shared" si="631"/>
        <v>2019</v>
      </c>
      <c r="C2067" s="99" t="s">
        <v>4430</v>
      </c>
      <c r="D2067" s="99" t="s">
        <v>1175</v>
      </c>
      <c r="E2067" s="100" t="s">
        <v>539</v>
      </c>
      <c r="F2067" s="100" t="s">
        <v>3712</v>
      </c>
      <c r="G2067" s="101">
        <v>0</v>
      </c>
      <c r="H2067" s="101">
        <v>0</v>
      </c>
      <c r="I2067" s="100" t="s">
        <v>1</v>
      </c>
      <c r="J2067" s="100" t="s">
        <v>1597</v>
      </c>
      <c r="K2067" s="102" t="s">
        <v>4544</v>
      </c>
      <c r="L2067" s="99" t="s">
        <v>1605</v>
      </c>
      <c r="M2067" s="104" t="s">
        <v>4048</v>
      </c>
      <c r="N2067" s="104"/>
      <c r="O2067"/>
      <c r="P2067" t="str">
        <f t="shared" si="625"/>
        <v>NOT EQUAL</v>
      </c>
      <c r="Q2067" t="str">
        <f>IF(ISNA(VLOOKUP(AC2067,#REF!,1)),"//","")</f>
        <v/>
      </c>
      <c r="R2067"/>
      <c r="S2067" s="43">
        <f t="shared" si="626"/>
        <v>619</v>
      </c>
      <c r="T2067" s="94"/>
      <c r="U2067" s="72"/>
      <c r="V2067" s="72"/>
      <c r="W2067" s="44" t="str">
        <f t="shared" si="627"/>
        <v/>
      </c>
      <c r="X2067" s="25" t="str">
        <f t="shared" si="628"/>
        <v/>
      </c>
      <c r="Y2067" s="1">
        <f t="shared" si="629"/>
        <v>2019</v>
      </c>
      <c r="Z2067" t="str">
        <f t="shared" si="630"/>
        <v>USER_PRIM18U</v>
      </c>
      <c r="AA2067" s="177" t="str">
        <f>IF(ISNA(VLOOKUP(AC2067,Sheet2!J:J,1,0)),"//","")</f>
        <v/>
      </c>
      <c r="AC2067" s="113" t="str">
        <f t="shared" si="624"/>
        <v/>
      </c>
      <c r="AD2067" t="b">
        <f t="shared" si="623"/>
        <v>1</v>
      </c>
    </row>
    <row r="2068" spans="1:30">
      <c r="A2068" s="58">
        <f t="shared" si="632"/>
        <v>2068</v>
      </c>
      <c r="B2068" s="55">
        <f t="shared" si="631"/>
        <v>2020</v>
      </c>
      <c r="C2068" s="99" t="s">
        <v>4431</v>
      </c>
      <c r="D2068" s="99" t="s">
        <v>1175</v>
      </c>
      <c r="E2068" s="100" t="s">
        <v>539</v>
      </c>
      <c r="F2068" s="100" t="s">
        <v>3713</v>
      </c>
      <c r="G2068" s="101">
        <v>0</v>
      </c>
      <c r="H2068" s="101">
        <v>0</v>
      </c>
      <c r="I2068" s="100" t="s">
        <v>1</v>
      </c>
      <c r="J2068" s="100" t="s">
        <v>1597</v>
      </c>
      <c r="K2068" s="102" t="s">
        <v>4544</v>
      </c>
      <c r="L2068" s="99" t="s">
        <v>1605</v>
      </c>
      <c r="M2068" s="104" t="s">
        <v>4049</v>
      </c>
      <c r="N2068" s="104"/>
      <c r="O2068"/>
      <c r="P2068" t="str">
        <f t="shared" si="625"/>
        <v>NOT EQUAL</v>
      </c>
      <c r="Q2068" t="str">
        <f>IF(ISNA(VLOOKUP(AC2068,#REF!,1)),"//","")</f>
        <v/>
      </c>
      <c r="R2068"/>
      <c r="S2068" s="43">
        <f t="shared" si="626"/>
        <v>619</v>
      </c>
      <c r="T2068" s="94"/>
      <c r="U2068" s="72"/>
      <c r="V2068" s="72"/>
      <c r="W2068" s="44" t="str">
        <f t="shared" si="627"/>
        <v/>
      </c>
      <c r="X2068" s="25" t="str">
        <f t="shared" si="628"/>
        <v/>
      </c>
      <c r="Y2068" s="1">
        <f t="shared" si="629"/>
        <v>2020</v>
      </c>
      <c r="Z2068" t="str">
        <f t="shared" si="630"/>
        <v>USER_SFTf18U</v>
      </c>
      <c r="AA2068" s="177" t="str">
        <f>IF(ISNA(VLOOKUP(AC2068,Sheet2!J:J,1,0)),"//","")</f>
        <v/>
      </c>
      <c r="AC2068" s="113" t="str">
        <f t="shared" si="624"/>
        <v/>
      </c>
      <c r="AD2068" t="b">
        <f t="shared" si="623"/>
        <v>1</v>
      </c>
    </row>
    <row r="2069" spans="1:30">
      <c r="A2069" s="58">
        <f t="shared" si="632"/>
        <v>2069</v>
      </c>
      <c r="B2069" s="55">
        <f t="shared" si="631"/>
        <v>2021</v>
      </c>
      <c r="C2069" s="99" t="s">
        <v>4432</v>
      </c>
      <c r="D2069" s="99" t="s">
        <v>1175</v>
      </c>
      <c r="E2069" s="100" t="s">
        <v>539</v>
      </c>
      <c r="F2069" s="100" t="s">
        <v>4480</v>
      </c>
      <c r="G2069" s="101">
        <v>0</v>
      </c>
      <c r="H2069" s="101">
        <v>0</v>
      </c>
      <c r="I2069" s="100" t="s">
        <v>1</v>
      </c>
      <c r="J2069" s="100" t="s">
        <v>1597</v>
      </c>
      <c r="K2069" s="102" t="s">
        <v>4544</v>
      </c>
      <c r="L2069" s="99" t="s">
        <v>1605</v>
      </c>
      <c r="M2069" s="104" t="s">
        <v>4521</v>
      </c>
      <c r="N2069" s="104"/>
      <c r="O2069"/>
      <c r="P2069" t="str">
        <f t="shared" si="625"/>
        <v>NOT EQUAL</v>
      </c>
      <c r="Q2069" t="str">
        <f>IF(ISNA(VLOOKUP(AC2069,#REF!,1)),"//","")</f>
        <v/>
      </c>
      <c r="R2069"/>
      <c r="S2069" s="43">
        <f t="shared" si="626"/>
        <v>619</v>
      </c>
      <c r="T2069" s="94"/>
      <c r="U2069" s="72"/>
      <c r="V2069" s="72"/>
      <c r="W2069" s="44" t="str">
        <f t="shared" si="627"/>
        <v/>
      </c>
      <c r="X2069" s="25" t="str">
        <f t="shared" si="628"/>
        <v/>
      </c>
      <c r="Y2069" s="1">
        <f t="shared" si="629"/>
        <v>2021</v>
      </c>
      <c r="Z2069" t="str">
        <f t="shared" si="630"/>
        <v>USER_SFTg18U</v>
      </c>
      <c r="AA2069" s="177" t="str">
        <f>IF(ISNA(VLOOKUP(AC2069,Sheet2!J:J,1,0)),"//","")</f>
        <v/>
      </c>
      <c r="AC2069" s="113" t="str">
        <f t="shared" si="624"/>
        <v/>
      </c>
      <c r="AD2069" t="b">
        <f t="shared" si="623"/>
        <v>1</v>
      </c>
    </row>
    <row r="2070" spans="1:30">
      <c r="A2070" s="58">
        <f t="shared" si="632"/>
        <v>2070</v>
      </c>
      <c r="B2070" s="55">
        <f t="shared" si="631"/>
        <v>2022</v>
      </c>
      <c r="C2070" s="99" t="s">
        <v>4430</v>
      </c>
      <c r="D2070" s="99" t="s">
        <v>1176</v>
      </c>
      <c r="E2070" s="100" t="s">
        <v>539</v>
      </c>
      <c r="F2070" s="100" t="s">
        <v>3714</v>
      </c>
      <c r="G2070" s="101">
        <v>0</v>
      </c>
      <c r="H2070" s="101">
        <v>0</v>
      </c>
      <c r="I2070" s="100" t="s">
        <v>1</v>
      </c>
      <c r="J2070" s="100" t="s">
        <v>1597</v>
      </c>
      <c r="K2070" s="102" t="s">
        <v>4544</v>
      </c>
      <c r="L2070" s="99" t="s">
        <v>1605</v>
      </c>
      <c r="M2070" s="104" t="s">
        <v>4050</v>
      </c>
      <c r="N2070" s="104"/>
      <c r="O2070"/>
      <c r="P2070" t="str">
        <f t="shared" si="625"/>
        <v>NOT EQUAL</v>
      </c>
      <c r="Q2070" t="str">
        <f>IF(ISNA(VLOOKUP(AC2070,#REF!,1)),"//","")</f>
        <v/>
      </c>
      <c r="R2070"/>
      <c r="S2070" s="43">
        <f t="shared" si="626"/>
        <v>619</v>
      </c>
      <c r="T2070" s="94"/>
      <c r="U2070" s="72"/>
      <c r="V2070" s="72"/>
      <c r="W2070" s="44" t="str">
        <f t="shared" si="627"/>
        <v/>
      </c>
      <c r="X2070" s="25" t="str">
        <f t="shared" si="628"/>
        <v/>
      </c>
      <c r="Y2070" s="1">
        <f t="shared" si="629"/>
        <v>2022</v>
      </c>
      <c r="Z2070" t="str">
        <f t="shared" si="630"/>
        <v>USER_PRIM19U</v>
      </c>
      <c r="AA2070" s="177" t="str">
        <f>IF(ISNA(VLOOKUP(AC2070,Sheet2!J:J,1,0)),"//","")</f>
        <v/>
      </c>
      <c r="AC2070" s="113" t="str">
        <f t="shared" si="624"/>
        <v/>
      </c>
      <c r="AD2070" t="b">
        <f t="shared" si="623"/>
        <v>1</v>
      </c>
    </row>
    <row r="2071" spans="1:30">
      <c r="A2071" s="58">
        <f t="shared" si="632"/>
        <v>2071</v>
      </c>
      <c r="B2071" s="55">
        <f t="shared" si="631"/>
        <v>2023</v>
      </c>
      <c r="C2071" s="99" t="s">
        <v>4431</v>
      </c>
      <c r="D2071" s="99" t="s">
        <v>1176</v>
      </c>
      <c r="E2071" s="100" t="s">
        <v>539</v>
      </c>
      <c r="F2071" s="100" t="s">
        <v>3715</v>
      </c>
      <c r="G2071" s="101">
        <v>0</v>
      </c>
      <c r="H2071" s="101">
        <v>0</v>
      </c>
      <c r="I2071" s="100" t="s">
        <v>1</v>
      </c>
      <c r="J2071" s="100" t="s">
        <v>1597</v>
      </c>
      <c r="K2071" s="102" t="s">
        <v>4544</v>
      </c>
      <c r="L2071" s="99" t="s">
        <v>1605</v>
      </c>
      <c r="M2071" s="104" t="s">
        <v>4051</v>
      </c>
      <c r="N2071" s="104"/>
      <c r="O2071"/>
      <c r="P2071" t="str">
        <f t="shared" si="625"/>
        <v>NOT EQUAL</v>
      </c>
      <c r="Q2071" t="str">
        <f>IF(ISNA(VLOOKUP(AC2071,#REF!,1)),"//","")</f>
        <v/>
      </c>
      <c r="R2071"/>
      <c r="S2071" s="43">
        <f t="shared" si="626"/>
        <v>619</v>
      </c>
      <c r="T2071" s="94"/>
      <c r="U2071" s="72"/>
      <c r="V2071" s="72"/>
      <c r="W2071" s="44" t="str">
        <f t="shared" si="627"/>
        <v/>
      </c>
      <c r="X2071" s="25" t="str">
        <f t="shared" si="628"/>
        <v/>
      </c>
      <c r="Y2071" s="1">
        <f t="shared" si="629"/>
        <v>2023</v>
      </c>
      <c r="Z2071" t="str">
        <f t="shared" si="630"/>
        <v>USER_SFTf19U</v>
      </c>
      <c r="AA2071" s="177" t="str">
        <f>IF(ISNA(VLOOKUP(AC2071,Sheet2!J:J,1,0)),"//","")</f>
        <v/>
      </c>
      <c r="AC2071" s="113" t="str">
        <f t="shared" si="624"/>
        <v/>
      </c>
      <c r="AD2071" t="b">
        <f t="shared" si="623"/>
        <v>1</v>
      </c>
    </row>
    <row r="2072" spans="1:30">
      <c r="A2072" s="58">
        <f t="shared" si="632"/>
        <v>2072</v>
      </c>
      <c r="B2072" s="55">
        <f t="shared" si="631"/>
        <v>2024</v>
      </c>
      <c r="C2072" s="99" t="s">
        <v>4432</v>
      </c>
      <c r="D2072" s="99" t="s">
        <v>1176</v>
      </c>
      <c r="E2072" s="100" t="s">
        <v>539</v>
      </c>
      <c r="F2072" s="100" t="s">
        <v>4481</v>
      </c>
      <c r="G2072" s="101">
        <v>0</v>
      </c>
      <c r="H2072" s="101">
        <v>0</v>
      </c>
      <c r="I2072" s="100" t="s">
        <v>1</v>
      </c>
      <c r="J2072" s="100" t="s">
        <v>1597</v>
      </c>
      <c r="K2072" s="102" t="s">
        <v>4544</v>
      </c>
      <c r="L2072" s="99" t="s">
        <v>1605</v>
      </c>
      <c r="M2072" s="104" t="s">
        <v>4522</v>
      </c>
      <c r="N2072" s="104"/>
      <c r="O2072"/>
      <c r="P2072" t="str">
        <f t="shared" si="625"/>
        <v>NOT EQUAL</v>
      </c>
      <c r="Q2072" t="str">
        <f>IF(ISNA(VLOOKUP(AC2072,#REF!,1)),"//","")</f>
        <v/>
      </c>
      <c r="R2072"/>
      <c r="S2072" s="43">
        <f t="shared" si="626"/>
        <v>619</v>
      </c>
      <c r="T2072" s="94"/>
      <c r="U2072" s="72"/>
      <c r="V2072" s="72"/>
      <c r="W2072" s="44" t="str">
        <f t="shared" si="627"/>
        <v/>
      </c>
      <c r="X2072" s="25" t="str">
        <f t="shared" si="628"/>
        <v/>
      </c>
      <c r="Y2072" s="1">
        <f t="shared" si="629"/>
        <v>2024</v>
      </c>
      <c r="Z2072" t="str">
        <f t="shared" si="630"/>
        <v>USER_SFTg19U</v>
      </c>
      <c r="AA2072" s="177" t="str">
        <f>IF(ISNA(VLOOKUP(AC2072,Sheet2!J:J,1,0)),"//","")</f>
        <v/>
      </c>
      <c r="AC2072" s="113" t="str">
        <f t="shared" si="624"/>
        <v/>
      </c>
      <c r="AD2072" t="b">
        <f t="shared" si="623"/>
        <v>1</v>
      </c>
    </row>
    <row r="2073" spans="1:30">
      <c r="A2073" s="58">
        <f t="shared" si="632"/>
        <v>2073</v>
      </c>
      <c r="B2073" s="55">
        <f t="shared" si="631"/>
        <v>2025</v>
      </c>
      <c r="C2073" s="99" t="s">
        <v>4430</v>
      </c>
      <c r="D2073" s="99" t="s">
        <v>1177</v>
      </c>
      <c r="E2073" s="100" t="s">
        <v>539</v>
      </c>
      <c r="F2073" s="100" t="s">
        <v>3716</v>
      </c>
      <c r="G2073" s="101">
        <v>0</v>
      </c>
      <c r="H2073" s="101">
        <v>0</v>
      </c>
      <c r="I2073" s="100" t="s">
        <v>1</v>
      </c>
      <c r="J2073" s="100" t="s">
        <v>1597</v>
      </c>
      <c r="K2073" s="102" t="s">
        <v>4544</v>
      </c>
      <c r="L2073" s="99" t="s">
        <v>1605</v>
      </c>
      <c r="M2073" s="104" t="s">
        <v>4052</v>
      </c>
      <c r="N2073" s="104"/>
      <c r="O2073"/>
      <c r="P2073" t="str">
        <f t="shared" si="625"/>
        <v>NOT EQUAL</v>
      </c>
      <c r="Q2073" t="str">
        <f>IF(ISNA(VLOOKUP(AC2073,#REF!,1)),"//","")</f>
        <v/>
      </c>
      <c r="R2073"/>
      <c r="S2073" s="43">
        <f t="shared" si="626"/>
        <v>619</v>
      </c>
      <c r="T2073" s="94"/>
      <c r="U2073" s="72"/>
      <c r="V2073" s="72"/>
      <c r="W2073" s="44" t="str">
        <f t="shared" si="627"/>
        <v/>
      </c>
      <c r="X2073" s="25" t="str">
        <f t="shared" si="628"/>
        <v/>
      </c>
      <c r="Y2073" s="1">
        <f t="shared" si="629"/>
        <v>2025</v>
      </c>
      <c r="Z2073" t="str">
        <f t="shared" si="630"/>
        <v>USER_PRIM20U</v>
      </c>
      <c r="AA2073" s="177" t="str">
        <f>IF(ISNA(VLOOKUP(AC2073,Sheet2!J:J,1,0)),"//","")</f>
        <v/>
      </c>
      <c r="AC2073" s="113" t="str">
        <f t="shared" si="624"/>
        <v/>
      </c>
      <c r="AD2073" t="b">
        <f t="shared" si="623"/>
        <v>1</v>
      </c>
    </row>
    <row r="2074" spans="1:30">
      <c r="A2074" s="58">
        <f t="shared" si="632"/>
        <v>2074</v>
      </c>
      <c r="B2074" s="55">
        <f t="shared" si="631"/>
        <v>2026</v>
      </c>
      <c r="C2074" s="99" t="s">
        <v>4431</v>
      </c>
      <c r="D2074" s="99" t="s">
        <v>1177</v>
      </c>
      <c r="E2074" s="100" t="s">
        <v>539</v>
      </c>
      <c r="F2074" s="100" t="s">
        <v>3717</v>
      </c>
      <c r="G2074" s="101">
        <v>0</v>
      </c>
      <c r="H2074" s="101">
        <v>0</v>
      </c>
      <c r="I2074" s="100" t="s">
        <v>1</v>
      </c>
      <c r="J2074" s="100" t="s">
        <v>1597</v>
      </c>
      <c r="K2074" s="102" t="s">
        <v>4544</v>
      </c>
      <c r="L2074" s="99" t="s">
        <v>1605</v>
      </c>
      <c r="M2074" s="104" t="s">
        <v>4053</v>
      </c>
      <c r="N2074" s="104"/>
      <c r="O2074"/>
      <c r="P2074" t="str">
        <f t="shared" si="625"/>
        <v>NOT EQUAL</v>
      </c>
      <c r="Q2074" t="str">
        <f>IF(ISNA(VLOOKUP(AC2074,#REF!,1)),"//","")</f>
        <v/>
      </c>
      <c r="R2074"/>
      <c r="S2074" s="43">
        <f t="shared" si="626"/>
        <v>619</v>
      </c>
      <c r="T2074" s="94"/>
      <c r="U2074" s="72"/>
      <c r="V2074" s="72"/>
      <c r="W2074" s="44" t="str">
        <f t="shared" si="627"/>
        <v/>
      </c>
      <c r="X2074" s="25" t="str">
        <f t="shared" si="628"/>
        <v/>
      </c>
      <c r="Y2074" s="1">
        <f t="shared" si="629"/>
        <v>2026</v>
      </c>
      <c r="Z2074" t="str">
        <f t="shared" si="630"/>
        <v>USER_SFTf20U</v>
      </c>
      <c r="AA2074" s="177" t="str">
        <f>IF(ISNA(VLOOKUP(AC2074,Sheet2!J:J,1,0)),"//","")</f>
        <v/>
      </c>
      <c r="AC2074" s="113" t="str">
        <f t="shared" si="624"/>
        <v/>
      </c>
      <c r="AD2074" t="b">
        <f t="shared" si="623"/>
        <v>1</v>
      </c>
    </row>
    <row r="2075" spans="1:30">
      <c r="A2075" s="58">
        <f t="shared" si="632"/>
        <v>2075</v>
      </c>
      <c r="B2075" s="55">
        <f t="shared" si="631"/>
        <v>2027</v>
      </c>
      <c r="C2075" s="99" t="s">
        <v>4432</v>
      </c>
      <c r="D2075" s="99" t="s">
        <v>1177</v>
      </c>
      <c r="E2075" s="100" t="s">
        <v>539</v>
      </c>
      <c r="F2075" s="100" t="s">
        <v>4482</v>
      </c>
      <c r="G2075" s="101">
        <v>0</v>
      </c>
      <c r="H2075" s="101">
        <v>0</v>
      </c>
      <c r="I2075" s="100" t="s">
        <v>1</v>
      </c>
      <c r="J2075" s="100" t="s">
        <v>1597</v>
      </c>
      <c r="K2075" s="102" t="s">
        <v>4544</v>
      </c>
      <c r="L2075" s="99" t="s">
        <v>1605</v>
      </c>
      <c r="M2075" s="104" t="s">
        <v>4523</v>
      </c>
      <c r="N2075" s="104"/>
      <c r="O2075"/>
      <c r="P2075" t="str">
        <f t="shared" si="625"/>
        <v>NOT EQUAL</v>
      </c>
      <c r="Q2075" t="str">
        <f>IF(ISNA(VLOOKUP(AC2075,#REF!,1)),"//","")</f>
        <v/>
      </c>
      <c r="R2075"/>
      <c r="S2075" s="43">
        <f t="shared" si="626"/>
        <v>619</v>
      </c>
      <c r="T2075" s="94"/>
      <c r="U2075" s="72"/>
      <c r="V2075" s="72"/>
      <c r="W2075" s="44" t="str">
        <f t="shared" si="627"/>
        <v/>
      </c>
      <c r="X2075" s="25" t="str">
        <f t="shared" si="628"/>
        <v/>
      </c>
      <c r="Y2075" s="1">
        <f t="shared" si="629"/>
        <v>2027</v>
      </c>
      <c r="Z2075" t="str">
        <f t="shared" si="630"/>
        <v>USER_SFTg20U</v>
      </c>
      <c r="AA2075" s="177" t="str">
        <f>IF(ISNA(VLOOKUP(AC2075,Sheet2!J:J,1,0)),"//","")</f>
        <v/>
      </c>
      <c r="AC2075" s="113" t="str">
        <f t="shared" si="624"/>
        <v/>
      </c>
      <c r="AD2075" t="b">
        <f t="shared" si="623"/>
        <v>1</v>
      </c>
    </row>
    <row r="2076" spans="1:30">
      <c r="A2076" s="58">
        <f t="shared" si="632"/>
        <v>2076</v>
      </c>
      <c r="B2076" s="55">
        <f t="shared" si="631"/>
        <v>2028</v>
      </c>
      <c r="C2076" s="99" t="s">
        <v>4430</v>
      </c>
      <c r="D2076" s="99" t="s">
        <v>1178</v>
      </c>
      <c r="E2076" s="100" t="s">
        <v>539</v>
      </c>
      <c r="F2076" s="100" t="s">
        <v>3718</v>
      </c>
      <c r="G2076" s="101">
        <v>0</v>
      </c>
      <c r="H2076" s="101">
        <v>0</v>
      </c>
      <c r="I2076" s="100" t="s">
        <v>1</v>
      </c>
      <c r="J2076" s="100" t="s">
        <v>1597</v>
      </c>
      <c r="K2076" s="102" t="s">
        <v>4544</v>
      </c>
      <c r="L2076" s="99" t="s">
        <v>1605</v>
      </c>
      <c r="M2076" s="104" t="s">
        <v>4054</v>
      </c>
      <c r="N2076" s="104"/>
      <c r="O2076"/>
      <c r="P2076" t="str">
        <f t="shared" si="625"/>
        <v>NOT EQUAL</v>
      </c>
      <c r="Q2076" t="str">
        <f>IF(ISNA(VLOOKUP(AC2076,#REF!,1)),"//","")</f>
        <v/>
      </c>
      <c r="R2076"/>
      <c r="S2076" s="43">
        <f t="shared" si="626"/>
        <v>619</v>
      </c>
      <c r="T2076" s="94"/>
      <c r="U2076" s="72"/>
      <c r="V2076" s="72"/>
      <c r="W2076" s="44" t="str">
        <f t="shared" si="627"/>
        <v/>
      </c>
      <c r="X2076" s="25" t="str">
        <f t="shared" si="628"/>
        <v/>
      </c>
      <c r="Y2076" s="1">
        <f t="shared" si="629"/>
        <v>2028</v>
      </c>
      <c r="Z2076" t="str">
        <f t="shared" si="630"/>
        <v>USER_PRIM21U</v>
      </c>
      <c r="AA2076" s="177" t="str">
        <f>IF(ISNA(VLOOKUP(AC2076,Sheet2!J:J,1,0)),"//","")</f>
        <v/>
      </c>
      <c r="AC2076" s="113" t="str">
        <f t="shared" si="624"/>
        <v/>
      </c>
      <c r="AD2076" t="b">
        <f t="shared" si="623"/>
        <v>1</v>
      </c>
    </row>
    <row r="2077" spans="1:30">
      <c r="A2077" s="58">
        <f t="shared" si="632"/>
        <v>2077</v>
      </c>
      <c r="B2077" s="55">
        <f t="shared" si="631"/>
        <v>2029</v>
      </c>
      <c r="C2077" s="99" t="s">
        <v>4431</v>
      </c>
      <c r="D2077" s="99" t="s">
        <v>1178</v>
      </c>
      <c r="E2077" s="100" t="s">
        <v>539</v>
      </c>
      <c r="F2077" s="100" t="s">
        <v>3719</v>
      </c>
      <c r="G2077" s="101">
        <v>0</v>
      </c>
      <c r="H2077" s="101">
        <v>0</v>
      </c>
      <c r="I2077" s="100" t="s">
        <v>1</v>
      </c>
      <c r="J2077" s="100" t="s">
        <v>1597</v>
      </c>
      <c r="K2077" s="102" t="s">
        <v>4544</v>
      </c>
      <c r="L2077" s="99" t="s">
        <v>1605</v>
      </c>
      <c r="M2077" s="104" t="s">
        <v>4055</v>
      </c>
      <c r="N2077" s="104"/>
      <c r="O2077"/>
      <c r="P2077" t="str">
        <f t="shared" si="625"/>
        <v>NOT EQUAL</v>
      </c>
      <c r="Q2077" t="str">
        <f>IF(ISNA(VLOOKUP(AC2077,#REF!,1)),"//","")</f>
        <v/>
      </c>
      <c r="R2077"/>
      <c r="S2077" s="43">
        <f t="shared" si="626"/>
        <v>619</v>
      </c>
      <c r="T2077" s="94"/>
      <c r="U2077" s="72"/>
      <c r="V2077" s="72"/>
      <c r="W2077" s="44" t="str">
        <f t="shared" si="627"/>
        <v/>
      </c>
      <c r="X2077" s="25" t="str">
        <f t="shared" si="628"/>
        <v/>
      </c>
      <c r="Y2077" s="1">
        <f t="shared" si="629"/>
        <v>2029</v>
      </c>
      <c r="Z2077" t="str">
        <f t="shared" si="630"/>
        <v>USER_SFTf21U</v>
      </c>
      <c r="AA2077" s="177" t="str">
        <f>IF(ISNA(VLOOKUP(AC2077,Sheet2!J:J,1,0)),"//","")</f>
        <v/>
      </c>
      <c r="AC2077" s="113" t="str">
        <f t="shared" si="624"/>
        <v/>
      </c>
      <c r="AD2077" t="b">
        <f t="shared" si="623"/>
        <v>1</v>
      </c>
    </row>
    <row r="2078" spans="1:30">
      <c r="A2078" s="58">
        <f t="shared" si="632"/>
        <v>2078</v>
      </c>
      <c r="B2078" s="55">
        <f t="shared" si="631"/>
        <v>2030</v>
      </c>
      <c r="C2078" s="99" t="s">
        <v>4432</v>
      </c>
      <c r="D2078" s="99" t="s">
        <v>1178</v>
      </c>
      <c r="E2078" s="100" t="s">
        <v>539</v>
      </c>
      <c r="F2078" s="100" t="s">
        <v>4483</v>
      </c>
      <c r="G2078" s="101">
        <v>0</v>
      </c>
      <c r="H2078" s="101">
        <v>0</v>
      </c>
      <c r="I2078" s="100" t="s">
        <v>1</v>
      </c>
      <c r="J2078" s="100" t="s">
        <v>1597</v>
      </c>
      <c r="K2078" s="102" t="s">
        <v>4544</v>
      </c>
      <c r="L2078" s="99" t="s">
        <v>1605</v>
      </c>
      <c r="M2078" s="104" t="s">
        <v>4524</v>
      </c>
      <c r="N2078" s="104"/>
      <c r="O2078"/>
      <c r="P2078" t="str">
        <f t="shared" si="625"/>
        <v>NOT EQUAL</v>
      </c>
      <c r="Q2078" t="str">
        <f>IF(ISNA(VLOOKUP(AC2078,#REF!,1)),"//","")</f>
        <v/>
      </c>
      <c r="R2078"/>
      <c r="S2078" s="43">
        <f t="shared" si="626"/>
        <v>619</v>
      </c>
      <c r="T2078" s="94"/>
      <c r="U2078" s="72"/>
      <c r="V2078" s="72"/>
      <c r="W2078" s="44" t="str">
        <f t="shared" si="627"/>
        <v/>
      </c>
      <c r="X2078" s="25" t="str">
        <f t="shared" si="628"/>
        <v/>
      </c>
      <c r="Y2078" s="1">
        <f t="shared" si="629"/>
        <v>2030</v>
      </c>
      <c r="Z2078" t="str">
        <f t="shared" si="630"/>
        <v>USER_SFTg21U</v>
      </c>
      <c r="AA2078" s="177" t="str">
        <f>IF(ISNA(VLOOKUP(AC2078,Sheet2!J:J,1,0)),"//","")</f>
        <v/>
      </c>
      <c r="AC2078" s="113" t="str">
        <f t="shared" si="624"/>
        <v/>
      </c>
      <c r="AD2078" t="b">
        <f t="shared" si="623"/>
        <v>1</v>
      </c>
    </row>
    <row r="2079" spans="1:30">
      <c r="A2079" s="58">
        <f t="shared" si="632"/>
        <v>2079</v>
      </c>
      <c r="B2079" s="55">
        <f t="shared" si="631"/>
        <v>2031</v>
      </c>
      <c r="C2079" s="99" t="s">
        <v>4430</v>
      </c>
      <c r="D2079" s="99" t="s">
        <v>1179</v>
      </c>
      <c r="E2079" s="100" t="s">
        <v>539</v>
      </c>
      <c r="F2079" s="100" t="s">
        <v>3720</v>
      </c>
      <c r="G2079" s="101">
        <v>0</v>
      </c>
      <c r="H2079" s="101">
        <v>0</v>
      </c>
      <c r="I2079" s="100" t="s">
        <v>1</v>
      </c>
      <c r="J2079" s="100" t="s">
        <v>1597</v>
      </c>
      <c r="K2079" s="102" t="s">
        <v>4544</v>
      </c>
      <c r="L2079" s="99" t="s">
        <v>1605</v>
      </c>
      <c r="M2079" s="104" t="s">
        <v>4056</v>
      </c>
      <c r="N2079" s="104"/>
      <c r="O2079"/>
      <c r="P2079" t="str">
        <f t="shared" si="625"/>
        <v>NOT EQUAL</v>
      </c>
      <c r="Q2079" t="str">
        <f>IF(ISNA(VLOOKUP(AC2079,#REF!,1)),"//","")</f>
        <v/>
      </c>
      <c r="R2079"/>
      <c r="S2079" s="43">
        <f t="shared" si="626"/>
        <v>619</v>
      </c>
      <c r="T2079" s="94"/>
      <c r="U2079" s="72"/>
      <c r="V2079" s="72"/>
      <c r="W2079" s="44" t="str">
        <f t="shared" si="627"/>
        <v/>
      </c>
      <c r="X2079" s="25" t="str">
        <f t="shared" si="628"/>
        <v/>
      </c>
      <c r="Y2079" s="1">
        <f t="shared" si="629"/>
        <v>2031</v>
      </c>
      <c r="Z2079" t="str">
        <f t="shared" si="630"/>
        <v>USER_PRIM22U</v>
      </c>
      <c r="AA2079" s="177" t="str">
        <f>IF(ISNA(VLOOKUP(AC2079,Sheet2!J:J,1,0)),"//","")</f>
        <v/>
      </c>
      <c r="AC2079" s="113" t="str">
        <f t="shared" si="624"/>
        <v/>
      </c>
      <c r="AD2079" t="b">
        <f t="shared" si="623"/>
        <v>1</v>
      </c>
    </row>
    <row r="2080" spans="1:30">
      <c r="A2080" s="58">
        <f t="shared" si="632"/>
        <v>2080</v>
      </c>
      <c r="B2080" s="55">
        <f t="shared" si="631"/>
        <v>2032</v>
      </c>
      <c r="C2080" s="99" t="s">
        <v>4431</v>
      </c>
      <c r="D2080" s="99" t="s">
        <v>1179</v>
      </c>
      <c r="E2080" s="100" t="s">
        <v>539</v>
      </c>
      <c r="F2080" s="100" t="s">
        <v>3721</v>
      </c>
      <c r="G2080" s="101">
        <v>0</v>
      </c>
      <c r="H2080" s="101">
        <v>0</v>
      </c>
      <c r="I2080" s="100" t="s">
        <v>1</v>
      </c>
      <c r="J2080" s="100" t="s">
        <v>1597</v>
      </c>
      <c r="K2080" s="102" t="s">
        <v>4544</v>
      </c>
      <c r="L2080" s="99" t="s">
        <v>1605</v>
      </c>
      <c r="M2080" s="104" t="s">
        <v>4057</v>
      </c>
      <c r="N2080" s="104"/>
      <c r="O2080"/>
      <c r="P2080" t="str">
        <f t="shared" si="625"/>
        <v>NOT EQUAL</v>
      </c>
      <c r="Q2080" t="str">
        <f>IF(ISNA(VLOOKUP(AC2080,#REF!,1)),"//","")</f>
        <v/>
      </c>
      <c r="R2080"/>
      <c r="S2080" s="43">
        <f t="shared" si="626"/>
        <v>619</v>
      </c>
      <c r="T2080" s="94"/>
      <c r="U2080" s="72"/>
      <c r="V2080" s="72"/>
      <c r="W2080" s="44" t="str">
        <f t="shared" si="627"/>
        <v/>
      </c>
      <c r="X2080" s="25" t="str">
        <f t="shared" si="628"/>
        <v/>
      </c>
      <c r="Y2080" s="1">
        <f t="shared" si="629"/>
        <v>2032</v>
      </c>
      <c r="Z2080" t="str">
        <f t="shared" si="630"/>
        <v>USER_SFTf22U</v>
      </c>
      <c r="AA2080" s="177" t="str">
        <f>IF(ISNA(VLOOKUP(AC2080,Sheet2!J:J,1,0)),"//","")</f>
        <v/>
      </c>
      <c r="AC2080" s="113" t="str">
        <f t="shared" si="624"/>
        <v/>
      </c>
      <c r="AD2080" t="b">
        <f t="shared" si="623"/>
        <v>1</v>
      </c>
    </row>
    <row r="2081" spans="1:30">
      <c r="A2081" s="58">
        <f t="shared" si="632"/>
        <v>2081</v>
      </c>
      <c r="B2081" s="55">
        <f t="shared" si="631"/>
        <v>2033</v>
      </c>
      <c r="C2081" s="99" t="s">
        <v>4432</v>
      </c>
      <c r="D2081" s="99" t="s">
        <v>1179</v>
      </c>
      <c r="E2081" s="100" t="s">
        <v>539</v>
      </c>
      <c r="F2081" s="100" t="s">
        <v>4484</v>
      </c>
      <c r="G2081" s="101">
        <v>0</v>
      </c>
      <c r="H2081" s="101">
        <v>0</v>
      </c>
      <c r="I2081" s="100" t="s">
        <v>1</v>
      </c>
      <c r="J2081" s="100" t="s">
        <v>1597</v>
      </c>
      <c r="K2081" s="102" t="s">
        <v>4544</v>
      </c>
      <c r="L2081" s="99" t="s">
        <v>1605</v>
      </c>
      <c r="M2081" s="104" t="s">
        <v>4525</v>
      </c>
      <c r="N2081" s="104"/>
      <c r="O2081"/>
      <c r="P2081" t="str">
        <f t="shared" si="625"/>
        <v>NOT EQUAL</v>
      </c>
      <c r="Q2081" t="str">
        <f>IF(ISNA(VLOOKUP(AC2081,#REF!,1)),"//","")</f>
        <v/>
      </c>
      <c r="R2081"/>
      <c r="S2081" s="43">
        <f t="shared" si="626"/>
        <v>619</v>
      </c>
      <c r="T2081" s="94"/>
      <c r="U2081" s="72"/>
      <c r="V2081" s="72"/>
      <c r="W2081" s="44" t="str">
        <f t="shared" si="627"/>
        <v/>
      </c>
      <c r="X2081" s="25" t="str">
        <f t="shared" si="628"/>
        <v/>
      </c>
      <c r="Y2081" s="1">
        <f t="shared" si="629"/>
        <v>2033</v>
      </c>
      <c r="Z2081" t="str">
        <f t="shared" si="630"/>
        <v>USER_SFTg22U</v>
      </c>
      <c r="AA2081" s="177" t="str">
        <f>IF(ISNA(VLOOKUP(AC2081,Sheet2!J:J,1,0)),"//","")</f>
        <v/>
      </c>
      <c r="AC2081" s="113" t="str">
        <f t="shared" si="624"/>
        <v/>
      </c>
      <c r="AD2081" t="b">
        <f t="shared" si="623"/>
        <v>1</v>
      </c>
    </row>
    <row r="2082" spans="1:30" s="17" customFormat="1">
      <c r="A2082" s="58">
        <f t="shared" si="632"/>
        <v>2082</v>
      </c>
      <c r="B2082" s="55">
        <f t="shared" si="631"/>
        <v>2034</v>
      </c>
      <c r="C2082" s="99" t="s">
        <v>4430</v>
      </c>
      <c r="D2082" s="99" t="s">
        <v>1180</v>
      </c>
      <c r="E2082" s="100" t="s">
        <v>539</v>
      </c>
      <c r="F2082" s="100" t="s">
        <v>3722</v>
      </c>
      <c r="G2082" s="101">
        <v>0</v>
      </c>
      <c r="H2082" s="101">
        <v>0</v>
      </c>
      <c r="I2082" s="100" t="s">
        <v>1</v>
      </c>
      <c r="J2082" s="100" t="s">
        <v>1597</v>
      </c>
      <c r="K2082" s="102" t="s">
        <v>4544</v>
      </c>
      <c r="L2082" s="99" t="s">
        <v>1605</v>
      </c>
      <c r="M2082" s="104" t="s">
        <v>4058</v>
      </c>
      <c r="N2082" s="104"/>
      <c r="O2082"/>
      <c r="P2082" t="str">
        <f t="shared" si="625"/>
        <v>NOT EQUAL</v>
      </c>
      <c r="Q2082" t="str">
        <f>IF(ISNA(VLOOKUP(AC2082,#REF!,1)),"//","")</f>
        <v/>
      </c>
      <c r="R2082"/>
      <c r="S2082" s="43">
        <f t="shared" si="626"/>
        <v>619</v>
      </c>
      <c r="T2082" s="94"/>
      <c r="U2082" s="72"/>
      <c r="V2082" s="72"/>
      <c r="W2082" s="44" t="str">
        <f t="shared" si="627"/>
        <v/>
      </c>
      <c r="X2082" s="25" t="str">
        <f t="shared" si="628"/>
        <v/>
      </c>
      <c r="Y2082" s="1">
        <f t="shared" si="629"/>
        <v>2034</v>
      </c>
      <c r="Z2082" t="str">
        <f t="shared" si="630"/>
        <v>USER_PRIM23U</v>
      </c>
      <c r="AA2082" s="177" t="str">
        <f>IF(ISNA(VLOOKUP(AC2082,Sheet2!J:J,1,0)),"//","")</f>
        <v/>
      </c>
      <c r="AC2082" s="113" t="str">
        <f t="shared" si="624"/>
        <v/>
      </c>
      <c r="AD2082" t="b">
        <f t="shared" si="623"/>
        <v>1</v>
      </c>
    </row>
    <row r="2083" spans="1:30">
      <c r="A2083" s="58">
        <f t="shared" si="632"/>
        <v>2083</v>
      </c>
      <c r="B2083" s="55">
        <f t="shared" si="631"/>
        <v>2035</v>
      </c>
      <c r="C2083" s="99" t="s">
        <v>4431</v>
      </c>
      <c r="D2083" s="99" t="s">
        <v>1180</v>
      </c>
      <c r="E2083" s="100" t="s">
        <v>539</v>
      </c>
      <c r="F2083" s="100" t="s">
        <v>3723</v>
      </c>
      <c r="G2083" s="101">
        <v>0</v>
      </c>
      <c r="H2083" s="101">
        <v>0</v>
      </c>
      <c r="I2083" s="100" t="s">
        <v>1</v>
      </c>
      <c r="J2083" s="100" t="s">
        <v>1597</v>
      </c>
      <c r="K2083" s="102" t="s">
        <v>4544</v>
      </c>
      <c r="L2083" s="99" t="s">
        <v>1605</v>
      </c>
      <c r="M2083" s="104" t="s">
        <v>4059</v>
      </c>
      <c r="N2083" s="104"/>
      <c r="O2083"/>
      <c r="P2083" t="str">
        <f t="shared" si="625"/>
        <v>NOT EQUAL</v>
      </c>
      <c r="Q2083" t="str">
        <f>IF(ISNA(VLOOKUP(AC2083,#REF!,1)),"//","")</f>
        <v/>
      </c>
      <c r="R2083"/>
      <c r="S2083" s="43">
        <f t="shared" si="626"/>
        <v>619</v>
      </c>
      <c r="T2083" s="94"/>
      <c r="U2083" s="72"/>
      <c r="V2083" s="72"/>
      <c r="W2083" s="44" t="str">
        <f t="shared" si="627"/>
        <v/>
      </c>
      <c r="X2083" s="25" t="str">
        <f t="shared" si="628"/>
        <v/>
      </c>
      <c r="Y2083" s="1">
        <f t="shared" si="629"/>
        <v>2035</v>
      </c>
      <c r="Z2083" t="str">
        <f t="shared" si="630"/>
        <v>USER_SFTf23U</v>
      </c>
      <c r="AA2083" s="177" t="str">
        <f>IF(ISNA(VLOOKUP(AC2083,Sheet2!J:J,1,0)),"//","")</f>
        <v/>
      </c>
      <c r="AC2083" s="113" t="str">
        <f t="shared" si="624"/>
        <v/>
      </c>
      <c r="AD2083" t="b">
        <f t="shared" si="623"/>
        <v>1</v>
      </c>
    </row>
    <row r="2084" spans="1:30" s="17" customFormat="1">
      <c r="A2084" s="58">
        <f t="shared" si="632"/>
        <v>2084</v>
      </c>
      <c r="B2084" s="55">
        <f t="shared" si="631"/>
        <v>2036</v>
      </c>
      <c r="C2084" s="99" t="s">
        <v>4432</v>
      </c>
      <c r="D2084" s="99" t="s">
        <v>1180</v>
      </c>
      <c r="E2084" s="100" t="s">
        <v>539</v>
      </c>
      <c r="F2084" s="100" t="s">
        <v>4485</v>
      </c>
      <c r="G2084" s="101">
        <v>0</v>
      </c>
      <c r="H2084" s="101">
        <v>0</v>
      </c>
      <c r="I2084" s="100" t="s">
        <v>1</v>
      </c>
      <c r="J2084" s="100" t="s">
        <v>1597</v>
      </c>
      <c r="K2084" s="102" t="s">
        <v>4544</v>
      </c>
      <c r="L2084" s="99" t="s">
        <v>1605</v>
      </c>
      <c r="M2084" s="104" t="s">
        <v>4526</v>
      </c>
      <c r="N2084" s="104"/>
      <c r="O2084"/>
      <c r="P2084" t="str">
        <f t="shared" si="625"/>
        <v>NOT EQUAL</v>
      </c>
      <c r="Q2084" t="str">
        <f>IF(ISNA(VLOOKUP(AC2084,#REF!,1)),"//","")</f>
        <v/>
      </c>
      <c r="R2084"/>
      <c r="S2084" s="43">
        <f t="shared" si="626"/>
        <v>619</v>
      </c>
      <c r="T2084" s="94"/>
      <c r="U2084" s="72"/>
      <c r="V2084" s="72"/>
      <c r="W2084" s="44" t="str">
        <f t="shared" si="627"/>
        <v/>
      </c>
      <c r="X2084" s="25" t="str">
        <f t="shared" si="628"/>
        <v/>
      </c>
      <c r="Y2084" s="1">
        <f t="shared" si="629"/>
        <v>2036</v>
      </c>
      <c r="Z2084" t="str">
        <f t="shared" si="630"/>
        <v>USER_SFTg23U</v>
      </c>
      <c r="AA2084" s="177" t="str">
        <f>IF(ISNA(VLOOKUP(AC2084,Sheet2!J:J,1,0)),"//","")</f>
        <v/>
      </c>
      <c r="AC2084" s="113" t="str">
        <f t="shared" si="624"/>
        <v/>
      </c>
      <c r="AD2084" t="b">
        <f t="shared" si="623"/>
        <v>1</v>
      </c>
    </row>
    <row r="2085" spans="1:30">
      <c r="A2085" s="58">
        <f t="shared" si="632"/>
        <v>2085</v>
      </c>
      <c r="B2085" s="55">
        <f t="shared" si="631"/>
        <v>2037</v>
      </c>
      <c r="C2085" s="99" t="s">
        <v>4430</v>
      </c>
      <c r="D2085" s="99" t="s">
        <v>1181</v>
      </c>
      <c r="E2085" s="100" t="s">
        <v>539</v>
      </c>
      <c r="F2085" s="100" t="s">
        <v>3724</v>
      </c>
      <c r="G2085" s="101">
        <v>0</v>
      </c>
      <c r="H2085" s="101">
        <v>0</v>
      </c>
      <c r="I2085" s="100" t="s">
        <v>1</v>
      </c>
      <c r="J2085" s="100" t="s">
        <v>1597</v>
      </c>
      <c r="K2085" s="102" t="s">
        <v>4544</v>
      </c>
      <c r="L2085" s="99" t="s">
        <v>1605</v>
      </c>
      <c r="M2085" s="104" t="s">
        <v>4060</v>
      </c>
      <c r="N2085" s="104"/>
      <c r="O2085"/>
      <c r="P2085" t="str">
        <f t="shared" si="625"/>
        <v>NOT EQUAL</v>
      </c>
      <c r="Q2085" t="str">
        <f>IF(ISNA(VLOOKUP(AC2085,#REF!,1)),"//","")</f>
        <v/>
      </c>
      <c r="R2085"/>
      <c r="S2085" s="43">
        <f t="shared" si="626"/>
        <v>619</v>
      </c>
      <c r="T2085" s="94"/>
      <c r="U2085" s="72"/>
      <c r="V2085" s="72"/>
      <c r="W2085" s="44" t="str">
        <f t="shared" si="627"/>
        <v/>
      </c>
      <c r="X2085" s="25" t="str">
        <f t="shared" si="628"/>
        <v/>
      </c>
      <c r="Y2085" s="1">
        <f t="shared" si="629"/>
        <v>2037</v>
      </c>
      <c r="Z2085" t="str">
        <f t="shared" si="630"/>
        <v>USER_PRIM24U</v>
      </c>
      <c r="AA2085" s="177" t="str">
        <f>IF(ISNA(VLOOKUP(AC2085,Sheet2!J:J,1,0)),"//","")</f>
        <v/>
      </c>
      <c r="AC2085" s="113" t="str">
        <f t="shared" si="624"/>
        <v/>
      </c>
      <c r="AD2085" t="b">
        <f t="shared" si="623"/>
        <v>1</v>
      </c>
    </row>
    <row r="2086" spans="1:30" s="17" customFormat="1">
      <c r="A2086" s="58">
        <f t="shared" si="632"/>
        <v>2086</v>
      </c>
      <c r="B2086" s="55">
        <f t="shared" si="631"/>
        <v>2038</v>
      </c>
      <c r="C2086" s="99" t="s">
        <v>4431</v>
      </c>
      <c r="D2086" s="99" t="s">
        <v>1181</v>
      </c>
      <c r="E2086" s="100" t="s">
        <v>539</v>
      </c>
      <c r="F2086" s="100" t="s">
        <v>3725</v>
      </c>
      <c r="G2086" s="101">
        <v>0</v>
      </c>
      <c r="H2086" s="101">
        <v>0</v>
      </c>
      <c r="I2086" s="100" t="s">
        <v>1</v>
      </c>
      <c r="J2086" s="100" t="s">
        <v>1597</v>
      </c>
      <c r="K2086" s="102" t="s">
        <v>4544</v>
      </c>
      <c r="L2086" s="99" t="s">
        <v>1605</v>
      </c>
      <c r="M2086" s="104" t="s">
        <v>4061</v>
      </c>
      <c r="N2086" s="104"/>
      <c r="O2086"/>
      <c r="P2086" t="str">
        <f t="shared" si="625"/>
        <v>NOT EQUAL</v>
      </c>
      <c r="Q2086" t="str">
        <f>IF(ISNA(VLOOKUP(AC2086,#REF!,1)),"//","")</f>
        <v/>
      </c>
      <c r="R2086"/>
      <c r="S2086" s="43">
        <f t="shared" si="626"/>
        <v>619</v>
      </c>
      <c r="T2086" s="94"/>
      <c r="U2086" s="72"/>
      <c r="V2086" s="72"/>
      <c r="W2086" s="44" t="str">
        <f t="shared" si="627"/>
        <v/>
      </c>
      <c r="X2086" s="25" t="str">
        <f t="shared" si="628"/>
        <v/>
      </c>
      <c r="Y2086" s="1">
        <f t="shared" si="629"/>
        <v>2038</v>
      </c>
      <c r="Z2086" t="str">
        <f t="shared" si="630"/>
        <v>USER_SFTf24U</v>
      </c>
      <c r="AA2086" s="177" t="str">
        <f>IF(ISNA(VLOOKUP(AC2086,Sheet2!J:J,1,0)),"//","")</f>
        <v/>
      </c>
      <c r="AC2086" s="113" t="str">
        <f t="shared" si="624"/>
        <v/>
      </c>
      <c r="AD2086" t="b">
        <f t="shared" si="623"/>
        <v>1</v>
      </c>
    </row>
    <row r="2087" spans="1:30">
      <c r="A2087" s="58">
        <f t="shared" si="632"/>
        <v>2087</v>
      </c>
      <c r="B2087" s="55">
        <f t="shared" si="631"/>
        <v>2039</v>
      </c>
      <c r="C2087" s="99" t="s">
        <v>4432</v>
      </c>
      <c r="D2087" s="99" t="s">
        <v>1181</v>
      </c>
      <c r="E2087" s="100" t="s">
        <v>539</v>
      </c>
      <c r="F2087" s="100" t="s">
        <v>4486</v>
      </c>
      <c r="G2087" s="101">
        <v>0</v>
      </c>
      <c r="H2087" s="101">
        <v>0</v>
      </c>
      <c r="I2087" s="100" t="s">
        <v>1</v>
      </c>
      <c r="J2087" s="100" t="s">
        <v>1597</v>
      </c>
      <c r="K2087" s="102" t="s">
        <v>4544</v>
      </c>
      <c r="L2087" s="99" t="s">
        <v>1605</v>
      </c>
      <c r="M2087" s="104" t="s">
        <v>4527</v>
      </c>
      <c r="N2087" s="104"/>
      <c r="O2087"/>
      <c r="P2087" t="str">
        <f t="shared" si="625"/>
        <v>NOT EQUAL</v>
      </c>
      <c r="Q2087" t="str">
        <f>IF(ISNA(VLOOKUP(AC2087,#REF!,1)),"//","")</f>
        <v/>
      </c>
      <c r="R2087"/>
      <c r="S2087" s="43">
        <f t="shared" si="626"/>
        <v>619</v>
      </c>
      <c r="T2087" s="94"/>
      <c r="U2087" s="72"/>
      <c r="V2087" s="72"/>
      <c r="W2087" s="44" t="str">
        <f t="shared" si="627"/>
        <v/>
      </c>
      <c r="X2087" s="25" t="str">
        <f t="shared" si="628"/>
        <v/>
      </c>
      <c r="Y2087" s="1">
        <f t="shared" si="629"/>
        <v>2039</v>
      </c>
      <c r="Z2087" t="str">
        <f t="shared" si="630"/>
        <v>USER_SFTg24U</v>
      </c>
      <c r="AA2087" s="177" t="str">
        <f>IF(ISNA(VLOOKUP(AC2087,Sheet2!J:J,1,0)),"//","")</f>
        <v/>
      </c>
      <c r="AC2087" s="113" t="str">
        <f t="shared" si="624"/>
        <v/>
      </c>
      <c r="AD2087" t="b">
        <f t="shared" si="623"/>
        <v>1</v>
      </c>
    </row>
    <row r="2088" spans="1:30" s="17" customFormat="1">
      <c r="A2088" s="58">
        <f t="shared" si="632"/>
        <v>2088</v>
      </c>
      <c r="B2088" s="55">
        <f t="shared" si="631"/>
        <v>2040</v>
      </c>
      <c r="C2088" s="99" t="s">
        <v>4430</v>
      </c>
      <c r="D2088" s="99" t="s">
        <v>1182</v>
      </c>
      <c r="E2088" s="100" t="s">
        <v>539</v>
      </c>
      <c r="F2088" s="100" t="s">
        <v>3726</v>
      </c>
      <c r="G2088" s="101">
        <v>0</v>
      </c>
      <c r="H2088" s="101">
        <v>0</v>
      </c>
      <c r="I2088" s="100" t="s">
        <v>1</v>
      </c>
      <c r="J2088" s="100" t="s">
        <v>1597</v>
      </c>
      <c r="K2088" s="102" t="s">
        <v>4544</v>
      </c>
      <c r="L2088" s="99" t="s">
        <v>1605</v>
      </c>
      <c r="M2088" s="104" t="s">
        <v>4062</v>
      </c>
      <c r="N2088" s="104"/>
      <c r="O2088"/>
      <c r="P2088" t="str">
        <f t="shared" si="625"/>
        <v>NOT EQUAL</v>
      </c>
      <c r="Q2088" t="str">
        <f>IF(ISNA(VLOOKUP(AC2088,#REF!,1)),"//","")</f>
        <v/>
      </c>
      <c r="R2088"/>
      <c r="S2088" s="43">
        <f t="shared" si="626"/>
        <v>619</v>
      </c>
      <c r="T2088" s="94"/>
      <c r="U2088" s="72"/>
      <c r="V2088" s="72"/>
      <c r="W2088" s="44" t="str">
        <f t="shared" si="627"/>
        <v/>
      </c>
      <c r="X2088" s="25" t="str">
        <f t="shared" si="628"/>
        <v/>
      </c>
      <c r="Y2088" s="1">
        <f t="shared" si="629"/>
        <v>2040</v>
      </c>
      <c r="Z2088" t="str">
        <f t="shared" si="630"/>
        <v>USER_PRIM25U</v>
      </c>
      <c r="AA2088" s="177" t="str">
        <f>IF(ISNA(VLOOKUP(AC2088,Sheet2!J:J,1,0)),"//","")</f>
        <v/>
      </c>
      <c r="AC2088" s="113" t="str">
        <f t="shared" si="624"/>
        <v/>
      </c>
      <c r="AD2088" t="b">
        <f t="shared" si="623"/>
        <v>1</v>
      </c>
    </row>
    <row r="2089" spans="1:30">
      <c r="A2089" s="58">
        <f t="shared" si="632"/>
        <v>2089</v>
      </c>
      <c r="B2089" s="55">
        <f t="shared" si="631"/>
        <v>2041</v>
      </c>
      <c r="C2089" s="99" t="s">
        <v>4431</v>
      </c>
      <c r="D2089" s="99" t="s">
        <v>1182</v>
      </c>
      <c r="E2089" s="100" t="s">
        <v>539</v>
      </c>
      <c r="F2089" s="100" t="s">
        <v>3727</v>
      </c>
      <c r="G2089" s="101">
        <v>0</v>
      </c>
      <c r="H2089" s="101">
        <v>0</v>
      </c>
      <c r="I2089" s="100" t="s">
        <v>1</v>
      </c>
      <c r="J2089" s="100" t="s">
        <v>1597</v>
      </c>
      <c r="K2089" s="102" t="s">
        <v>4544</v>
      </c>
      <c r="L2089" s="99" t="s">
        <v>1605</v>
      </c>
      <c r="M2089" s="104" t="s">
        <v>4063</v>
      </c>
      <c r="N2089" s="104"/>
      <c r="O2089"/>
      <c r="P2089" t="str">
        <f t="shared" si="625"/>
        <v>NOT EQUAL</v>
      </c>
      <c r="Q2089" t="str">
        <f>IF(ISNA(VLOOKUP(AC2089,#REF!,1)),"//","")</f>
        <v/>
      </c>
      <c r="R2089"/>
      <c r="S2089" s="43">
        <f t="shared" si="626"/>
        <v>619</v>
      </c>
      <c r="T2089" s="94"/>
      <c r="U2089" s="72"/>
      <c r="V2089" s="72"/>
      <c r="W2089" s="44" t="str">
        <f t="shared" si="627"/>
        <v/>
      </c>
      <c r="X2089" s="25" t="str">
        <f t="shared" si="628"/>
        <v/>
      </c>
      <c r="Y2089" s="1">
        <f t="shared" si="629"/>
        <v>2041</v>
      </c>
      <c r="Z2089" t="str">
        <f t="shared" si="630"/>
        <v>USER_SFTf25U</v>
      </c>
      <c r="AA2089" s="177" t="str">
        <f>IF(ISNA(VLOOKUP(AC2089,Sheet2!J:J,1,0)),"//","")</f>
        <v/>
      </c>
      <c r="AC2089" s="113" t="str">
        <f t="shared" si="624"/>
        <v/>
      </c>
      <c r="AD2089" t="b">
        <f t="shared" si="623"/>
        <v>1</v>
      </c>
    </row>
    <row r="2090" spans="1:30">
      <c r="A2090" s="58">
        <f t="shared" si="632"/>
        <v>2090</v>
      </c>
      <c r="B2090" s="55">
        <f t="shared" si="631"/>
        <v>2042</v>
      </c>
      <c r="C2090" s="99" t="s">
        <v>4432</v>
      </c>
      <c r="D2090" s="99" t="s">
        <v>1182</v>
      </c>
      <c r="E2090" s="100" t="s">
        <v>539</v>
      </c>
      <c r="F2090" s="100" t="s">
        <v>4487</v>
      </c>
      <c r="G2090" s="101">
        <v>0</v>
      </c>
      <c r="H2090" s="101">
        <v>0</v>
      </c>
      <c r="I2090" s="100" t="s">
        <v>1</v>
      </c>
      <c r="J2090" s="100" t="s">
        <v>1597</v>
      </c>
      <c r="K2090" s="102" t="s">
        <v>4544</v>
      </c>
      <c r="L2090" s="99" t="s">
        <v>1605</v>
      </c>
      <c r="M2090" s="104" t="s">
        <v>4528</v>
      </c>
      <c r="N2090" s="104"/>
      <c r="O2090"/>
      <c r="P2090" t="str">
        <f t="shared" si="625"/>
        <v>NOT EQUAL</v>
      </c>
      <c r="Q2090" t="str">
        <f>IF(ISNA(VLOOKUP(AC2090,#REF!,1)),"//","")</f>
        <v/>
      </c>
      <c r="R2090"/>
      <c r="S2090" s="43">
        <f t="shared" si="626"/>
        <v>619</v>
      </c>
      <c r="T2090" s="94"/>
      <c r="U2090" s="72"/>
      <c r="V2090" s="72"/>
      <c r="W2090" s="44" t="str">
        <f t="shared" si="627"/>
        <v/>
      </c>
      <c r="X2090" s="25" t="str">
        <f t="shared" si="628"/>
        <v/>
      </c>
      <c r="Y2090" s="1">
        <f t="shared" si="629"/>
        <v>2042</v>
      </c>
      <c r="Z2090" t="str">
        <f t="shared" si="630"/>
        <v>USER_SFTg25U</v>
      </c>
      <c r="AA2090" s="177" t="str">
        <f>IF(ISNA(VLOOKUP(AC2090,Sheet2!J:J,1,0)),"//","")</f>
        <v/>
      </c>
      <c r="AC2090" s="113" t="str">
        <f t="shared" si="624"/>
        <v/>
      </c>
      <c r="AD2090" t="b">
        <f t="shared" ref="AD2090:AD2153" si="633">X2090=AC2090</f>
        <v>1</v>
      </c>
    </row>
    <row r="2091" spans="1:30">
      <c r="A2091" s="58">
        <f t="shared" si="632"/>
        <v>2091</v>
      </c>
      <c r="B2091" s="55">
        <f t="shared" si="631"/>
        <v>2043</v>
      </c>
      <c r="C2091" s="99" t="s">
        <v>4430</v>
      </c>
      <c r="D2091" s="99" t="s">
        <v>1183</v>
      </c>
      <c r="E2091" s="100" t="s">
        <v>539</v>
      </c>
      <c r="F2091" s="100" t="s">
        <v>3728</v>
      </c>
      <c r="G2091" s="101">
        <v>0</v>
      </c>
      <c r="H2091" s="101">
        <v>0</v>
      </c>
      <c r="I2091" s="100" t="s">
        <v>1</v>
      </c>
      <c r="J2091" s="100" t="s">
        <v>1597</v>
      </c>
      <c r="K2091" s="102" t="s">
        <v>4544</v>
      </c>
      <c r="L2091" s="99" t="s">
        <v>1605</v>
      </c>
      <c r="M2091" s="104" t="s">
        <v>4064</v>
      </c>
      <c r="N2091" s="104"/>
      <c r="O2091"/>
      <c r="P2091" t="str">
        <f t="shared" si="625"/>
        <v>NOT EQUAL</v>
      </c>
      <c r="Q2091" t="str">
        <f>IF(ISNA(VLOOKUP(AC2091,#REF!,1)),"//","")</f>
        <v/>
      </c>
      <c r="R2091"/>
      <c r="S2091" s="43">
        <f t="shared" si="626"/>
        <v>619</v>
      </c>
      <c r="T2091" s="94"/>
      <c r="U2091" s="72"/>
      <c r="V2091" s="72"/>
      <c r="W2091" s="44" t="str">
        <f t="shared" si="627"/>
        <v/>
      </c>
      <c r="X2091" s="25" t="str">
        <f t="shared" si="628"/>
        <v/>
      </c>
      <c r="Y2091" s="1">
        <f t="shared" si="629"/>
        <v>2043</v>
      </c>
      <c r="Z2091" t="str">
        <f t="shared" si="630"/>
        <v>USER_PRIM26U</v>
      </c>
      <c r="AA2091" s="177" t="str">
        <f>IF(ISNA(VLOOKUP(AC2091,Sheet2!J:J,1,0)),"//","")</f>
        <v/>
      </c>
      <c r="AC2091" s="113" t="str">
        <f t="shared" si="624"/>
        <v/>
      </c>
      <c r="AD2091" t="b">
        <f t="shared" si="633"/>
        <v>1</v>
      </c>
    </row>
    <row r="2092" spans="1:30">
      <c r="A2092" s="58">
        <f t="shared" si="632"/>
        <v>2092</v>
      </c>
      <c r="B2092" s="55">
        <f t="shared" si="631"/>
        <v>2044</v>
      </c>
      <c r="C2092" s="99" t="s">
        <v>4431</v>
      </c>
      <c r="D2092" s="99" t="s">
        <v>1183</v>
      </c>
      <c r="E2092" s="100" t="s">
        <v>539</v>
      </c>
      <c r="F2092" s="100" t="s">
        <v>3729</v>
      </c>
      <c r="G2092" s="101">
        <v>0</v>
      </c>
      <c r="H2092" s="101">
        <v>0</v>
      </c>
      <c r="I2092" s="100" t="s">
        <v>1</v>
      </c>
      <c r="J2092" s="100" t="s">
        <v>1597</v>
      </c>
      <c r="K2092" s="102" t="s">
        <v>4544</v>
      </c>
      <c r="L2092" s="99" t="s">
        <v>1605</v>
      </c>
      <c r="M2092" s="104" t="s">
        <v>4065</v>
      </c>
      <c r="N2092" s="104"/>
      <c r="O2092"/>
      <c r="P2092" t="str">
        <f t="shared" si="625"/>
        <v>NOT EQUAL</v>
      </c>
      <c r="Q2092" t="str">
        <f>IF(ISNA(VLOOKUP(AC2092,#REF!,1)),"//","")</f>
        <v/>
      </c>
      <c r="R2092"/>
      <c r="S2092" s="43">
        <f t="shared" si="626"/>
        <v>619</v>
      </c>
      <c r="T2092" s="94"/>
      <c r="U2092" s="72"/>
      <c r="V2092" s="72"/>
      <c r="W2092" s="44" t="str">
        <f t="shared" si="627"/>
        <v/>
      </c>
      <c r="X2092" s="25" t="str">
        <f t="shared" si="628"/>
        <v/>
      </c>
      <c r="Y2092" s="1">
        <f t="shared" si="629"/>
        <v>2044</v>
      </c>
      <c r="Z2092" t="str">
        <f t="shared" si="630"/>
        <v>USER_SFTf26U</v>
      </c>
      <c r="AA2092" s="177" t="str">
        <f>IF(ISNA(VLOOKUP(AC2092,Sheet2!J:J,1,0)),"//","")</f>
        <v/>
      </c>
      <c r="AC2092" s="113" t="str">
        <f t="shared" si="624"/>
        <v/>
      </c>
      <c r="AD2092" t="b">
        <f t="shared" si="633"/>
        <v>1</v>
      </c>
    </row>
    <row r="2093" spans="1:30">
      <c r="A2093" s="58">
        <f t="shared" si="632"/>
        <v>2093</v>
      </c>
      <c r="B2093" s="55">
        <f t="shared" si="631"/>
        <v>2045</v>
      </c>
      <c r="C2093" s="99" t="s">
        <v>4432</v>
      </c>
      <c r="D2093" s="99" t="s">
        <v>1183</v>
      </c>
      <c r="E2093" s="100" t="s">
        <v>539</v>
      </c>
      <c r="F2093" s="100" t="s">
        <v>4488</v>
      </c>
      <c r="G2093" s="101">
        <v>0</v>
      </c>
      <c r="H2093" s="101">
        <v>0</v>
      </c>
      <c r="I2093" s="100" t="s">
        <v>1</v>
      </c>
      <c r="J2093" s="100" t="s">
        <v>1597</v>
      </c>
      <c r="K2093" s="102" t="s">
        <v>4544</v>
      </c>
      <c r="L2093" s="99" t="s">
        <v>1605</v>
      </c>
      <c r="M2093" s="104" t="s">
        <v>4529</v>
      </c>
      <c r="N2093" s="104"/>
      <c r="O2093"/>
      <c r="P2093" t="str">
        <f t="shared" si="625"/>
        <v>NOT EQUAL</v>
      </c>
      <c r="Q2093" t="str">
        <f>IF(ISNA(VLOOKUP(AC2093,#REF!,1)),"//","")</f>
        <v/>
      </c>
      <c r="R2093"/>
      <c r="S2093" s="43">
        <f t="shared" si="626"/>
        <v>619</v>
      </c>
      <c r="T2093" s="94"/>
      <c r="U2093" s="72"/>
      <c r="V2093" s="72"/>
      <c r="W2093" s="44" t="str">
        <f t="shared" si="627"/>
        <v/>
      </c>
      <c r="X2093" s="25" t="str">
        <f t="shared" si="628"/>
        <v/>
      </c>
      <c r="Y2093" s="1">
        <f t="shared" si="629"/>
        <v>2045</v>
      </c>
      <c r="Z2093" t="str">
        <f t="shared" si="630"/>
        <v>USER_SFTg26U</v>
      </c>
      <c r="AA2093" s="177" t="str">
        <f>IF(ISNA(VLOOKUP(AC2093,Sheet2!J:J,1,0)),"//","")</f>
        <v/>
      </c>
      <c r="AC2093" s="113" t="str">
        <f t="shared" si="624"/>
        <v/>
      </c>
      <c r="AD2093" t="b">
        <f t="shared" si="633"/>
        <v>1</v>
      </c>
    </row>
    <row r="2094" spans="1:30">
      <c r="A2094" s="58">
        <f t="shared" si="632"/>
        <v>2094</v>
      </c>
      <c r="B2094" s="55">
        <f t="shared" si="631"/>
        <v>2046</v>
      </c>
      <c r="C2094" s="99" t="s">
        <v>4430</v>
      </c>
      <c r="D2094" s="99" t="s">
        <v>1184</v>
      </c>
      <c r="E2094" s="100" t="s">
        <v>539</v>
      </c>
      <c r="F2094" s="100" t="s">
        <v>3730</v>
      </c>
      <c r="G2094" s="101">
        <v>0</v>
      </c>
      <c r="H2094" s="101">
        <v>0</v>
      </c>
      <c r="I2094" s="100" t="s">
        <v>1</v>
      </c>
      <c r="J2094" s="100" t="s">
        <v>1597</v>
      </c>
      <c r="K2094" s="102" t="s">
        <v>4544</v>
      </c>
      <c r="L2094" s="99" t="s">
        <v>1605</v>
      </c>
      <c r="M2094" s="104" t="s">
        <v>4066</v>
      </c>
      <c r="N2094" s="104"/>
      <c r="O2094"/>
      <c r="P2094" t="str">
        <f t="shared" si="625"/>
        <v>NOT EQUAL</v>
      </c>
      <c r="Q2094" t="str">
        <f>IF(ISNA(VLOOKUP(AC2094,#REF!,1)),"//","")</f>
        <v/>
      </c>
      <c r="R2094"/>
      <c r="S2094" s="43">
        <f t="shared" si="626"/>
        <v>619</v>
      </c>
      <c r="T2094" s="94"/>
      <c r="U2094" s="72"/>
      <c r="V2094" s="72"/>
      <c r="W2094" s="44" t="str">
        <f t="shared" si="627"/>
        <v/>
      </c>
      <c r="X2094" s="25" t="str">
        <f t="shared" si="628"/>
        <v/>
      </c>
      <c r="Y2094" s="1">
        <f t="shared" si="629"/>
        <v>2046</v>
      </c>
      <c r="Z2094" t="str">
        <f t="shared" si="630"/>
        <v>USER_PRIM27U</v>
      </c>
      <c r="AA2094" s="177" t="str">
        <f>IF(ISNA(VLOOKUP(AC2094,Sheet2!J:J,1,0)),"//","")</f>
        <v/>
      </c>
      <c r="AC2094" s="113" t="str">
        <f t="shared" si="624"/>
        <v/>
      </c>
      <c r="AD2094" t="b">
        <f t="shared" si="633"/>
        <v>1</v>
      </c>
    </row>
    <row r="2095" spans="1:30">
      <c r="A2095" s="58">
        <f t="shared" si="632"/>
        <v>2095</v>
      </c>
      <c r="B2095" s="55">
        <f t="shared" si="631"/>
        <v>2047</v>
      </c>
      <c r="C2095" s="99" t="s">
        <v>4431</v>
      </c>
      <c r="D2095" s="99" t="s">
        <v>1184</v>
      </c>
      <c r="E2095" s="100" t="s">
        <v>539</v>
      </c>
      <c r="F2095" s="100" t="s">
        <v>3731</v>
      </c>
      <c r="G2095" s="101">
        <v>0</v>
      </c>
      <c r="H2095" s="101">
        <v>0</v>
      </c>
      <c r="I2095" s="100" t="s">
        <v>1</v>
      </c>
      <c r="J2095" s="100" t="s">
        <v>1597</v>
      </c>
      <c r="K2095" s="102" t="s">
        <v>4544</v>
      </c>
      <c r="L2095" s="99" t="s">
        <v>1605</v>
      </c>
      <c r="M2095" s="104" t="s">
        <v>4067</v>
      </c>
      <c r="N2095" s="104"/>
      <c r="O2095"/>
      <c r="P2095" t="str">
        <f t="shared" si="625"/>
        <v>NOT EQUAL</v>
      </c>
      <c r="Q2095" t="str">
        <f>IF(ISNA(VLOOKUP(AC2095,#REF!,1)),"//","")</f>
        <v/>
      </c>
      <c r="R2095"/>
      <c r="S2095" s="43">
        <f t="shared" si="626"/>
        <v>619</v>
      </c>
      <c r="T2095" s="94"/>
      <c r="U2095" s="72"/>
      <c r="V2095" s="72"/>
      <c r="W2095" s="44" t="str">
        <f t="shared" si="627"/>
        <v/>
      </c>
      <c r="X2095" s="25" t="str">
        <f t="shared" si="628"/>
        <v/>
      </c>
      <c r="Y2095" s="1">
        <f t="shared" si="629"/>
        <v>2047</v>
      </c>
      <c r="Z2095" t="str">
        <f t="shared" si="630"/>
        <v>USER_SFTf27U</v>
      </c>
      <c r="AA2095" s="177" t="str">
        <f>IF(ISNA(VLOOKUP(AC2095,Sheet2!J:J,1,0)),"//","")</f>
        <v/>
      </c>
      <c r="AC2095" s="113" t="str">
        <f t="shared" si="624"/>
        <v/>
      </c>
      <c r="AD2095" t="b">
        <f t="shared" si="633"/>
        <v>1</v>
      </c>
    </row>
    <row r="2096" spans="1:30">
      <c r="A2096" s="58">
        <f t="shared" si="632"/>
        <v>2096</v>
      </c>
      <c r="B2096" s="55">
        <f t="shared" si="631"/>
        <v>2048</v>
      </c>
      <c r="C2096" s="99" t="s">
        <v>4432</v>
      </c>
      <c r="D2096" s="99" t="s">
        <v>1184</v>
      </c>
      <c r="E2096" s="100" t="s">
        <v>539</v>
      </c>
      <c r="F2096" s="100" t="s">
        <v>4489</v>
      </c>
      <c r="G2096" s="101">
        <v>0</v>
      </c>
      <c r="H2096" s="101">
        <v>0</v>
      </c>
      <c r="I2096" s="100" t="s">
        <v>1</v>
      </c>
      <c r="J2096" s="100" t="s">
        <v>1597</v>
      </c>
      <c r="K2096" s="102" t="s">
        <v>4544</v>
      </c>
      <c r="L2096" s="99" t="s">
        <v>1605</v>
      </c>
      <c r="M2096" s="104" t="s">
        <v>4530</v>
      </c>
      <c r="N2096" s="104"/>
      <c r="O2096"/>
      <c r="P2096" t="str">
        <f t="shared" si="625"/>
        <v>NOT EQUAL</v>
      </c>
      <c r="Q2096" t="str">
        <f>IF(ISNA(VLOOKUP(AC2096,#REF!,1)),"//","")</f>
        <v/>
      </c>
      <c r="R2096"/>
      <c r="S2096" s="43">
        <f t="shared" si="626"/>
        <v>619</v>
      </c>
      <c r="T2096" s="94"/>
      <c r="U2096" s="72"/>
      <c r="V2096" s="72"/>
      <c r="W2096" s="44" t="str">
        <f t="shared" si="627"/>
        <v/>
      </c>
      <c r="X2096" s="25" t="str">
        <f t="shared" si="628"/>
        <v/>
      </c>
      <c r="Y2096" s="1">
        <f t="shared" si="629"/>
        <v>2048</v>
      </c>
      <c r="Z2096" t="str">
        <f t="shared" si="630"/>
        <v>USER_SFTg27U</v>
      </c>
      <c r="AA2096" s="177" t="str">
        <f>IF(ISNA(VLOOKUP(AC2096,Sheet2!J:J,1,0)),"//","")</f>
        <v/>
      </c>
      <c r="AC2096" s="113" t="str">
        <f t="shared" si="624"/>
        <v/>
      </c>
      <c r="AD2096" t="b">
        <f t="shared" si="633"/>
        <v>1</v>
      </c>
    </row>
    <row r="2097" spans="1:30">
      <c r="A2097" s="58">
        <f t="shared" si="632"/>
        <v>2097</v>
      </c>
      <c r="B2097" s="55">
        <f t="shared" si="631"/>
        <v>2049</v>
      </c>
      <c r="C2097" s="99" t="s">
        <v>4430</v>
      </c>
      <c r="D2097" s="99" t="s">
        <v>1185</v>
      </c>
      <c r="E2097" s="100" t="s">
        <v>539</v>
      </c>
      <c r="F2097" s="100" t="s">
        <v>3732</v>
      </c>
      <c r="G2097" s="101">
        <v>0</v>
      </c>
      <c r="H2097" s="101">
        <v>0</v>
      </c>
      <c r="I2097" s="100" t="s">
        <v>1</v>
      </c>
      <c r="J2097" s="100" t="s">
        <v>1597</v>
      </c>
      <c r="K2097" s="102" t="s">
        <v>4544</v>
      </c>
      <c r="L2097" s="99" t="s">
        <v>1605</v>
      </c>
      <c r="M2097" s="104" t="s">
        <v>4068</v>
      </c>
      <c r="N2097" s="104"/>
      <c r="O2097"/>
      <c r="P2097" t="str">
        <f t="shared" si="625"/>
        <v>NOT EQUAL</v>
      </c>
      <c r="Q2097" t="str">
        <f>IF(ISNA(VLOOKUP(AC2097,#REF!,1)),"//","")</f>
        <v/>
      </c>
      <c r="R2097"/>
      <c r="S2097" s="43">
        <f t="shared" si="626"/>
        <v>619</v>
      </c>
      <c r="T2097" s="94"/>
      <c r="U2097" s="72"/>
      <c r="V2097" s="72"/>
      <c r="W2097" s="44" t="str">
        <f t="shared" si="627"/>
        <v/>
      </c>
      <c r="X2097" s="25" t="str">
        <f t="shared" si="628"/>
        <v/>
      </c>
      <c r="Y2097" s="1">
        <f t="shared" si="629"/>
        <v>2049</v>
      </c>
      <c r="Z2097" t="str">
        <f t="shared" si="630"/>
        <v>USER_PRIM28U</v>
      </c>
      <c r="AA2097" s="177" t="str">
        <f>IF(ISNA(VLOOKUP(AC2097,Sheet2!J:J,1,0)),"//","")</f>
        <v/>
      </c>
      <c r="AC2097" s="113" t="str">
        <f t="shared" si="624"/>
        <v/>
      </c>
      <c r="AD2097" t="b">
        <f t="shared" si="633"/>
        <v>1</v>
      </c>
    </row>
    <row r="2098" spans="1:30">
      <c r="A2098" s="58">
        <f t="shared" si="632"/>
        <v>2098</v>
      </c>
      <c r="B2098" s="55">
        <f t="shared" si="631"/>
        <v>2050</v>
      </c>
      <c r="C2098" s="99" t="s">
        <v>4431</v>
      </c>
      <c r="D2098" s="99" t="s">
        <v>1185</v>
      </c>
      <c r="E2098" s="100" t="s">
        <v>539</v>
      </c>
      <c r="F2098" s="100" t="s">
        <v>3733</v>
      </c>
      <c r="G2098" s="101">
        <v>0</v>
      </c>
      <c r="H2098" s="101">
        <v>0</v>
      </c>
      <c r="I2098" s="100" t="s">
        <v>1</v>
      </c>
      <c r="J2098" s="100" t="s">
        <v>1597</v>
      </c>
      <c r="K2098" s="102" t="s">
        <v>4544</v>
      </c>
      <c r="L2098" s="99" t="s">
        <v>1605</v>
      </c>
      <c r="M2098" s="104" t="s">
        <v>4069</v>
      </c>
      <c r="N2098" s="104"/>
      <c r="O2098"/>
      <c r="P2098" t="str">
        <f t="shared" si="625"/>
        <v>NOT EQUAL</v>
      </c>
      <c r="Q2098" t="str">
        <f>IF(ISNA(VLOOKUP(AC2098,#REF!,1)),"//","")</f>
        <v/>
      </c>
      <c r="R2098"/>
      <c r="S2098" s="43">
        <f t="shared" si="626"/>
        <v>619</v>
      </c>
      <c r="T2098" s="94"/>
      <c r="U2098" s="72"/>
      <c r="V2098" s="72"/>
      <c r="W2098" s="44" t="str">
        <f t="shared" si="627"/>
        <v/>
      </c>
      <c r="X2098" s="25" t="str">
        <f t="shared" si="628"/>
        <v/>
      </c>
      <c r="Y2098" s="1">
        <f t="shared" si="629"/>
        <v>2050</v>
      </c>
      <c r="Z2098" t="str">
        <f t="shared" si="630"/>
        <v>USER_SFTf28U</v>
      </c>
      <c r="AA2098" s="177" t="str">
        <f>IF(ISNA(VLOOKUP(AC2098,Sheet2!J:J,1,0)),"//","")</f>
        <v/>
      </c>
      <c r="AC2098" s="113" t="str">
        <f t="shared" ref="AC2098:AC2161" si="634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33"/>
        <v>1</v>
      </c>
    </row>
    <row r="2099" spans="1:30">
      <c r="A2099" s="58">
        <f t="shared" si="632"/>
        <v>2099</v>
      </c>
      <c r="B2099" s="55">
        <f t="shared" si="631"/>
        <v>2051</v>
      </c>
      <c r="C2099" s="99" t="s">
        <v>4432</v>
      </c>
      <c r="D2099" s="99" t="s">
        <v>1185</v>
      </c>
      <c r="E2099" s="100" t="s">
        <v>539</v>
      </c>
      <c r="F2099" s="100" t="s">
        <v>4490</v>
      </c>
      <c r="G2099" s="101">
        <v>0</v>
      </c>
      <c r="H2099" s="101">
        <v>0</v>
      </c>
      <c r="I2099" s="100" t="s">
        <v>1</v>
      </c>
      <c r="J2099" s="100" t="s">
        <v>1597</v>
      </c>
      <c r="K2099" s="102" t="s">
        <v>4544</v>
      </c>
      <c r="L2099" s="99" t="s">
        <v>1605</v>
      </c>
      <c r="M2099" s="104" t="s">
        <v>4531</v>
      </c>
      <c r="N2099" s="104"/>
      <c r="O2099"/>
      <c r="P2099" t="str">
        <f t="shared" si="625"/>
        <v>NOT EQUAL</v>
      </c>
      <c r="Q2099" t="str">
        <f>IF(ISNA(VLOOKUP(AC2099,#REF!,1)),"//","")</f>
        <v/>
      </c>
      <c r="R2099"/>
      <c r="S2099" s="43">
        <f t="shared" si="626"/>
        <v>619</v>
      </c>
      <c r="T2099" s="94"/>
      <c r="U2099" s="72"/>
      <c r="V2099" s="72"/>
      <c r="W2099" s="44" t="str">
        <f t="shared" si="627"/>
        <v/>
      </c>
      <c r="X2099" s="25" t="str">
        <f t="shared" si="628"/>
        <v/>
      </c>
      <c r="Y2099" s="1">
        <f t="shared" si="629"/>
        <v>2051</v>
      </c>
      <c r="Z2099" t="str">
        <f t="shared" si="630"/>
        <v>USER_SFTg28U</v>
      </c>
      <c r="AA2099" s="177" t="str">
        <f>IF(ISNA(VLOOKUP(AC2099,Sheet2!J:J,1,0)),"//","")</f>
        <v/>
      </c>
      <c r="AC2099" s="113" t="str">
        <f t="shared" si="634"/>
        <v/>
      </c>
      <c r="AD2099" t="b">
        <f t="shared" si="633"/>
        <v>1</v>
      </c>
    </row>
    <row r="2100" spans="1:30">
      <c r="A2100" s="58">
        <f t="shared" si="632"/>
        <v>2100</v>
      </c>
      <c r="B2100" s="55">
        <f t="shared" si="631"/>
        <v>2052</v>
      </c>
      <c r="C2100" s="99" t="s">
        <v>4430</v>
      </c>
      <c r="D2100" s="99" t="s">
        <v>1186</v>
      </c>
      <c r="E2100" s="100" t="s">
        <v>539</v>
      </c>
      <c r="F2100" s="100" t="s">
        <v>3734</v>
      </c>
      <c r="G2100" s="101">
        <v>0</v>
      </c>
      <c r="H2100" s="101">
        <v>0</v>
      </c>
      <c r="I2100" s="100" t="s">
        <v>1</v>
      </c>
      <c r="J2100" s="100" t="s">
        <v>1597</v>
      </c>
      <c r="K2100" s="102" t="s">
        <v>4544</v>
      </c>
      <c r="L2100" s="99" t="s">
        <v>1605</v>
      </c>
      <c r="M2100" s="104" t="s">
        <v>4070</v>
      </c>
      <c r="N2100" s="104"/>
      <c r="O2100"/>
      <c r="P2100" t="str">
        <f t="shared" si="625"/>
        <v>NOT EQUAL</v>
      </c>
      <c r="Q2100" t="str">
        <f>IF(ISNA(VLOOKUP(AC2100,#REF!,1)),"//","")</f>
        <v/>
      </c>
      <c r="R2100"/>
      <c r="S2100" s="43">
        <f t="shared" si="626"/>
        <v>619</v>
      </c>
      <c r="T2100" s="94"/>
      <c r="U2100" s="72"/>
      <c r="V2100" s="72"/>
      <c r="W2100" s="44" t="str">
        <f t="shared" si="627"/>
        <v/>
      </c>
      <c r="X2100" s="25" t="str">
        <f t="shared" si="628"/>
        <v/>
      </c>
      <c r="Y2100" s="1">
        <f t="shared" si="629"/>
        <v>2052</v>
      </c>
      <c r="Z2100" t="str">
        <f t="shared" si="630"/>
        <v>USER_PRIM29U</v>
      </c>
      <c r="AA2100" s="177" t="str">
        <f>IF(ISNA(VLOOKUP(AC2100,Sheet2!J:J,1,0)),"//","")</f>
        <v/>
      </c>
      <c r="AC2100" s="113" t="str">
        <f t="shared" si="634"/>
        <v/>
      </c>
      <c r="AD2100" t="b">
        <f t="shared" si="633"/>
        <v>1</v>
      </c>
    </row>
    <row r="2101" spans="1:30">
      <c r="A2101" s="58">
        <f t="shared" si="632"/>
        <v>2101</v>
      </c>
      <c r="B2101" s="55">
        <f t="shared" si="631"/>
        <v>2053</v>
      </c>
      <c r="C2101" s="99" t="s">
        <v>4431</v>
      </c>
      <c r="D2101" s="99" t="s">
        <v>1186</v>
      </c>
      <c r="E2101" s="100" t="s">
        <v>539</v>
      </c>
      <c r="F2101" s="100" t="s">
        <v>3735</v>
      </c>
      <c r="G2101" s="101">
        <v>0</v>
      </c>
      <c r="H2101" s="101">
        <v>0</v>
      </c>
      <c r="I2101" s="100" t="s">
        <v>1</v>
      </c>
      <c r="J2101" s="100" t="s">
        <v>1597</v>
      </c>
      <c r="K2101" s="102" t="s">
        <v>4544</v>
      </c>
      <c r="L2101" s="99" t="s">
        <v>1605</v>
      </c>
      <c r="M2101" s="104" t="s">
        <v>4071</v>
      </c>
      <c r="N2101" s="104"/>
      <c r="O2101"/>
      <c r="P2101" t="str">
        <f t="shared" si="625"/>
        <v>NOT EQUAL</v>
      </c>
      <c r="Q2101" t="str">
        <f>IF(ISNA(VLOOKUP(AC2101,#REF!,1)),"//","")</f>
        <v/>
      </c>
      <c r="R2101"/>
      <c r="S2101" s="43">
        <f t="shared" si="626"/>
        <v>619</v>
      </c>
      <c r="T2101" s="94"/>
      <c r="U2101" s="72"/>
      <c r="V2101" s="72"/>
      <c r="W2101" s="44" t="str">
        <f t="shared" si="627"/>
        <v/>
      </c>
      <c r="X2101" s="25" t="str">
        <f t="shared" si="628"/>
        <v/>
      </c>
      <c r="Y2101" s="1">
        <f t="shared" si="629"/>
        <v>2053</v>
      </c>
      <c r="Z2101" t="str">
        <f t="shared" si="630"/>
        <v>USER_SFTf29U</v>
      </c>
      <c r="AA2101" s="177" t="str">
        <f>IF(ISNA(VLOOKUP(AC2101,Sheet2!J:J,1,0)),"//","")</f>
        <v/>
      </c>
      <c r="AC2101" s="113" t="str">
        <f t="shared" si="634"/>
        <v/>
      </c>
      <c r="AD2101" t="b">
        <f t="shared" si="633"/>
        <v>1</v>
      </c>
    </row>
    <row r="2102" spans="1:30">
      <c r="A2102" s="58">
        <f t="shared" si="632"/>
        <v>2102</v>
      </c>
      <c r="B2102" s="55">
        <f t="shared" si="631"/>
        <v>2054</v>
      </c>
      <c r="C2102" s="99" t="s">
        <v>4432</v>
      </c>
      <c r="D2102" s="99" t="s">
        <v>1186</v>
      </c>
      <c r="E2102" s="100" t="s">
        <v>539</v>
      </c>
      <c r="F2102" s="100" t="s">
        <v>4491</v>
      </c>
      <c r="G2102" s="101">
        <v>0</v>
      </c>
      <c r="H2102" s="101">
        <v>0</v>
      </c>
      <c r="I2102" s="100" t="s">
        <v>1</v>
      </c>
      <c r="J2102" s="100" t="s">
        <v>1597</v>
      </c>
      <c r="K2102" s="102" t="s">
        <v>4544</v>
      </c>
      <c r="L2102" s="99" t="s">
        <v>1605</v>
      </c>
      <c r="M2102" s="104" t="s">
        <v>4532</v>
      </c>
      <c r="N2102" s="104"/>
      <c r="O2102"/>
      <c r="P2102" t="str">
        <f t="shared" si="625"/>
        <v>NOT EQUAL</v>
      </c>
      <c r="Q2102" t="str">
        <f>IF(ISNA(VLOOKUP(AC2102,#REF!,1)),"//","")</f>
        <v/>
      </c>
      <c r="R2102"/>
      <c r="S2102" s="43">
        <f t="shared" si="626"/>
        <v>619</v>
      </c>
      <c r="T2102" s="94"/>
      <c r="U2102" s="72"/>
      <c r="V2102" s="72"/>
      <c r="W2102" s="44" t="str">
        <f t="shared" si="627"/>
        <v/>
      </c>
      <c r="X2102" s="25" t="str">
        <f t="shared" si="628"/>
        <v/>
      </c>
      <c r="Y2102" s="1">
        <f t="shared" si="629"/>
        <v>2054</v>
      </c>
      <c r="Z2102" t="str">
        <f t="shared" si="630"/>
        <v>USER_SFTg29U</v>
      </c>
      <c r="AA2102" s="177" t="str">
        <f>IF(ISNA(VLOOKUP(AC2102,Sheet2!J:J,1,0)),"//","")</f>
        <v/>
      </c>
      <c r="AC2102" s="113" t="str">
        <f t="shared" si="634"/>
        <v/>
      </c>
      <c r="AD2102" t="b">
        <f t="shared" si="633"/>
        <v>1</v>
      </c>
    </row>
    <row r="2103" spans="1:30">
      <c r="A2103" s="58">
        <f t="shared" si="632"/>
        <v>2103</v>
      </c>
      <c r="B2103" s="55">
        <f t="shared" si="631"/>
        <v>2055</v>
      </c>
      <c r="C2103" s="99" t="s">
        <v>4430</v>
      </c>
      <c r="D2103" s="99" t="s">
        <v>1187</v>
      </c>
      <c r="E2103" s="100" t="s">
        <v>539</v>
      </c>
      <c r="F2103" s="100" t="s">
        <v>3736</v>
      </c>
      <c r="G2103" s="101">
        <v>0</v>
      </c>
      <c r="H2103" s="101">
        <v>0</v>
      </c>
      <c r="I2103" s="100" t="s">
        <v>1</v>
      </c>
      <c r="J2103" s="100" t="s">
        <v>1597</v>
      </c>
      <c r="K2103" s="102" t="s">
        <v>4544</v>
      </c>
      <c r="L2103" s="99" t="s">
        <v>1605</v>
      </c>
      <c r="M2103" s="104" t="s">
        <v>4072</v>
      </c>
      <c r="N2103" s="104"/>
      <c r="O2103"/>
      <c r="P2103" t="str">
        <f t="shared" si="625"/>
        <v>NOT EQUAL</v>
      </c>
      <c r="Q2103" t="str">
        <f>IF(ISNA(VLOOKUP(AC2103,#REF!,1)),"//","")</f>
        <v/>
      </c>
      <c r="R2103"/>
      <c r="S2103" s="43">
        <f t="shared" si="626"/>
        <v>619</v>
      </c>
      <c r="T2103" s="94"/>
      <c r="U2103" s="72"/>
      <c r="V2103" s="72"/>
      <c r="W2103" s="44" t="str">
        <f t="shared" si="627"/>
        <v/>
      </c>
      <c r="X2103" s="25" t="str">
        <f t="shared" si="628"/>
        <v/>
      </c>
      <c r="Y2103" s="1">
        <f t="shared" si="629"/>
        <v>2055</v>
      </c>
      <c r="Z2103" t="str">
        <f t="shared" si="630"/>
        <v>USER_PRIM30U</v>
      </c>
      <c r="AA2103" s="177" t="str">
        <f>IF(ISNA(VLOOKUP(AC2103,Sheet2!J:J,1,0)),"//","")</f>
        <v/>
      </c>
      <c r="AC2103" s="113" t="str">
        <f t="shared" si="634"/>
        <v/>
      </c>
      <c r="AD2103" t="b">
        <f t="shared" si="633"/>
        <v>1</v>
      </c>
    </row>
    <row r="2104" spans="1:30">
      <c r="A2104" s="58">
        <f t="shared" si="632"/>
        <v>2104</v>
      </c>
      <c r="B2104" s="55">
        <f t="shared" si="631"/>
        <v>2056</v>
      </c>
      <c r="C2104" s="99" t="s">
        <v>4431</v>
      </c>
      <c r="D2104" s="99" t="s">
        <v>1187</v>
      </c>
      <c r="E2104" s="100" t="s">
        <v>539</v>
      </c>
      <c r="F2104" s="100" t="s">
        <v>3737</v>
      </c>
      <c r="G2104" s="101">
        <v>0</v>
      </c>
      <c r="H2104" s="101">
        <v>0</v>
      </c>
      <c r="I2104" s="100" t="s">
        <v>1</v>
      </c>
      <c r="J2104" s="100" t="s">
        <v>1597</v>
      </c>
      <c r="K2104" s="102" t="s">
        <v>4544</v>
      </c>
      <c r="L2104" s="99" t="s">
        <v>1605</v>
      </c>
      <c r="M2104" s="104" t="s">
        <v>4073</v>
      </c>
      <c r="N2104" s="104"/>
      <c r="O2104"/>
      <c r="P2104" t="str">
        <f t="shared" si="625"/>
        <v>NOT EQUAL</v>
      </c>
      <c r="Q2104" t="str">
        <f>IF(ISNA(VLOOKUP(AC2104,#REF!,1)),"//","")</f>
        <v/>
      </c>
      <c r="R2104"/>
      <c r="S2104" s="43">
        <f t="shared" si="626"/>
        <v>619</v>
      </c>
      <c r="T2104" s="94"/>
      <c r="U2104" s="72"/>
      <c r="V2104" s="72"/>
      <c r="W2104" s="44" t="str">
        <f t="shared" si="627"/>
        <v/>
      </c>
      <c r="X2104" s="25" t="str">
        <f t="shared" si="628"/>
        <v/>
      </c>
      <c r="Y2104" s="1">
        <f t="shared" si="629"/>
        <v>2056</v>
      </c>
      <c r="Z2104" t="str">
        <f t="shared" si="630"/>
        <v>USER_SFTf30U</v>
      </c>
      <c r="AA2104" s="177" t="str">
        <f>IF(ISNA(VLOOKUP(AC2104,Sheet2!J:J,1,0)),"//","")</f>
        <v/>
      </c>
      <c r="AC2104" s="113" t="str">
        <f t="shared" si="634"/>
        <v/>
      </c>
      <c r="AD2104" t="b">
        <f t="shared" si="633"/>
        <v>1</v>
      </c>
    </row>
    <row r="2105" spans="1:30">
      <c r="A2105" s="58">
        <f t="shared" si="632"/>
        <v>2105</v>
      </c>
      <c r="B2105" s="55">
        <f t="shared" si="631"/>
        <v>2057</v>
      </c>
      <c r="C2105" s="99" t="s">
        <v>4432</v>
      </c>
      <c r="D2105" s="99" t="s">
        <v>1187</v>
      </c>
      <c r="E2105" s="100" t="s">
        <v>539</v>
      </c>
      <c r="F2105" s="100" t="s">
        <v>4492</v>
      </c>
      <c r="G2105" s="101">
        <v>0</v>
      </c>
      <c r="H2105" s="101">
        <v>0</v>
      </c>
      <c r="I2105" s="100" t="s">
        <v>1</v>
      </c>
      <c r="J2105" s="100" t="s">
        <v>1597</v>
      </c>
      <c r="K2105" s="102" t="s">
        <v>4544</v>
      </c>
      <c r="L2105" s="99" t="s">
        <v>1605</v>
      </c>
      <c r="M2105" s="104" t="s">
        <v>4533</v>
      </c>
      <c r="N2105" s="104"/>
      <c r="O2105"/>
      <c r="P2105" t="str">
        <f t="shared" si="625"/>
        <v>NOT EQUAL</v>
      </c>
      <c r="Q2105" t="str">
        <f>IF(ISNA(VLOOKUP(AC2105,#REF!,1)),"//","")</f>
        <v/>
      </c>
      <c r="R2105"/>
      <c r="S2105" s="43">
        <f t="shared" si="626"/>
        <v>619</v>
      </c>
      <c r="T2105" s="94"/>
      <c r="U2105" s="72"/>
      <c r="V2105" s="72"/>
      <c r="W2105" s="44" t="str">
        <f t="shared" si="627"/>
        <v/>
      </c>
      <c r="X2105" s="25" t="str">
        <f t="shared" si="628"/>
        <v/>
      </c>
      <c r="Y2105" s="1">
        <f t="shared" si="629"/>
        <v>2057</v>
      </c>
      <c r="Z2105" t="str">
        <f t="shared" si="630"/>
        <v>USER_SFTg30U</v>
      </c>
      <c r="AA2105" s="177" t="str">
        <f>IF(ISNA(VLOOKUP(AC2105,Sheet2!J:J,1,0)),"//","")</f>
        <v/>
      </c>
      <c r="AC2105" s="113" t="str">
        <f t="shared" si="634"/>
        <v/>
      </c>
      <c r="AD2105" t="b">
        <f t="shared" si="633"/>
        <v>1</v>
      </c>
    </row>
    <row r="2106" spans="1:30">
      <c r="A2106" s="58">
        <f t="shared" si="632"/>
        <v>2106</v>
      </c>
      <c r="B2106" s="55">
        <f t="shared" si="631"/>
        <v>2058</v>
      </c>
      <c r="C2106" s="99" t="s">
        <v>4430</v>
      </c>
      <c r="D2106" s="99" t="s">
        <v>1188</v>
      </c>
      <c r="E2106" s="100" t="s">
        <v>539</v>
      </c>
      <c r="F2106" s="100" t="s">
        <v>3738</v>
      </c>
      <c r="G2106" s="101">
        <v>0</v>
      </c>
      <c r="H2106" s="101">
        <v>0</v>
      </c>
      <c r="I2106" s="100" t="s">
        <v>1</v>
      </c>
      <c r="J2106" s="100" t="s">
        <v>1597</v>
      </c>
      <c r="K2106" s="102" t="s">
        <v>4544</v>
      </c>
      <c r="L2106" s="99" t="s">
        <v>1605</v>
      </c>
      <c r="M2106" s="104" t="s">
        <v>4074</v>
      </c>
      <c r="N2106" s="104"/>
      <c r="O2106"/>
      <c r="P2106" t="str">
        <f t="shared" si="625"/>
        <v>NOT EQUAL</v>
      </c>
      <c r="Q2106" t="str">
        <f>IF(ISNA(VLOOKUP(AC2106,#REF!,1)),"//","")</f>
        <v/>
      </c>
      <c r="R2106"/>
      <c r="S2106" s="43">
        <f t="shared" si="626"/>
        <v>619</v>
      </c>
      <c r="T2106" s="94"/>
      <c r="U2106" s="72"/>
      <c r="V2106" s="72"/>
      <c r="W2106" s="44" t="str">
        <f t="shared" si="627"/>
        <v/>
      </c>
      <c r="X2106" s="25" t="str">
        <f t="shared" si="628"/>
        <v/>
      </c>
      <c r="Y2106" s="1">
        <f t="shared" si="629"/>
        <v>2058</v>
      </c>
      <c r="Z2106" t="str">
        <f t="shared" si="630"/>
        <v>USER_PRIM31U</v>
      </c>
      <c r="AA2106" s="177" t="str">
        <f>IF(ISNA(VLOOKUP(AC2106,Sheet2!J:J,1,0)),"//","")</f>
        <v/>
      </c>
      <c r="AC2106" s="113" t="str">
        <f t="shared" si="634"/>
        <v/>
      </c>
      <c r="AD2106" t="b">
        <f t="shared" si="633"/>
        <v>1</v>
      </c>
    </row>
    <row r="2107" spans="1:30">
      <c r="A2107" s="58">
        <f t="shared" si="632"/>
        <v>2107</v>
      </c>
      <c r="B2107" s="55">
        <f t="shared" si="631"/>
        <v>2059</v>
      </c>
      <c r="C2107" s="99" t="s">
        <v>4431</v>
      </c>
      <c r="D2107" s="99" t="s">
        <v>1188</v>
      </c>
      <c r="E2107" s="100" t="s">
        <v>539</v>
      </c>
      <c r="F2107" s="100" t="s">
        <v>3739</v>
      </c>
      <c r="G2107" s="101">
        <v>0</v>
      </c>
      <c r="H2107" s="101">
        <v>0</v>
      </c>
      <c r="I2107" s="100" t="s">
        <v>1</v>
      </c>
      <c r="J2107" s="100" t="s">
        <v>1597</v>
      </c>
      <c r="K2107" s="102" t="s">
        <v>4544</v>
      </c>
      <c r="L2107" s="99" t="s">
        <v>1605</v>
      </c>
      <c r="M2107" s="104" t="s">
        <v>4075</v>
      </c>
      <c r="N2107" s="104"/>
      <c r="O2107"/>
      <c r="P2107" t="str">
        <f t="shared" si="625"/>
        <v>NOT EQUAL</v>
      </c>
      <c r="Q2107" t="str">
        <f>IF(ISNA(VLOOKUP(AC2107,#REF!,1)),"//","")</f>
        <v/>
      </c>
      <c r="R2107"/>
      <c r="S2107" s="43">
        <f t="shared" si="626"/>
        <v>619</v>
      </c>
      <c r="T2107" s="94"/>
      <c r="U2107" s="72"/>
      <c r="V2107" s="72"/>
      <c r="W2107" s="44" t="str">
        <f t="shared" si="627"/>
        <v/>
      </c>
      <c r="X2107" s="25" t="str">
        <f t="shared" si="628"/>
        <v/>
      </c>
      <c r="Y2107" s="1">
        <f t="shared" si="629"/>
        <v>2059</v>
      </c>
      <c r="Z2107" t="str">
        <f t="shared" si="630"/>
        <v>USER_SFTf31U</v>
      </c>
      <c r="AA2107" s="177" t="str">
        <f>IF(ISNA(VLOOKUP(AC2107,Sheet2!J:J,1,0)),"//","")</f>
        <v/>
      </c>
      <c r="AC2107" s="113" t="str">
        <f t="shared" si="634"/>
        <v/>
      </c>
      <c r="AD2107" t="b">
        <f t="shared" si="633"/>
        <v>1</v>
      </c>
    </row>
    <row r="2108" spans="1:30">
      <c r="A2108" s="58">
        <f t="shared" si="632"/>
        <v>2108</v>
      </c>
      <c r="B2108" s="55">
        <f t="shared" si="631"/>
        <v>2060</v>
      </c>
      <c r="C2108" s="99" t="s">
        <v>4432</v>
      </c>
      <c r="D2108" s="99" t="s">
        <v>1188</v>
      </c>
      <c r="E2108" s="100" t="s">
        <v>539</v>
      </c>
      <c r="F2108" s="100" t="s">
        <v>4493</v>
      </c>
      <c r="G2108" s="101">
        <v>0</v>
      </c>
      <c r="H2108" s="101">
        <v>0</v>
      </c>
      <c r="I2108" s="100" t="s">
        <v>1</v>
      </c>
      <c r="J2108" s="100" t="s">
        <v>1597</v>
      </c>
      <c r="K2108" s="102" t="s">
        <v>4544</v>
      </c>
      <c r="L2108" s="99" t="s">
        <v>1605</v>
      </c>
      <c r="M2108" s="104" t="s">
        <v>4534</v>
      </c>
      <c r="N2108" s="104"/>
      <c r="O2108"/>
      <c r="P2108" t="str">
        <f t="shared" si="625"/>
        <v>NOT EQUAL</v>
      </c>
      <c r="Q2108" t="str">
        <f>IF(ISNA(VLOOKUP(AC2108,#REF!,1)),"//","")</f>
        <v/>
      </c>
      <c r="R2108"/>
      <c r="S2108" s="43">
        <f t="shared" si="626"/>
        <v>619</v>
      </c>
      <c r="T2108" s="94"/>
      <c r="U2108" s="72"/>
      <c r="V2108" s="72"/>
      <c r="W2108" s="44" t="str">
        <f t="shared" si="627"/>
        <v/>
      </c>
      <c r="X2108" s="25" t="str">
        <f t="shared" si="628"/>
        <v/>
      </c>
      <c r="Y2108" s="1">
        <f t="shared" si="629"/>
        <v>2060</v>
      </c>
      <c r="Z2108" t="str">
        <f t="shared" si="630"/>
        <v>USER_SFTg31U</v>
      </c>
      <c r="AA2108" s="177" t="str">
        <f>IF(ISNA(VLOOKUP(AC2108,Sheet2!J:J,1,0)),"//","")</f>
        <v/>
      </c>
      <c r="AC2108" s="113" t="str">
        <f t="shared" si="634"/>
        <v/>
      </c>
      <c r="AD2108" t="b">
        <f t="shared" si="633"/>
        <v>1</v>
      </c>
    </row>
    <row r="2109" spans="1:30">
      <c r="A2109" s="58">
        <f t="shared" si="632"/>
        <v>2109</v>
      </c>
      <c r="B2109" s="55">
        <f t="shared" si="631"/>
        <v>2061</v>
      </c>
      <c r="C2109" s="99" t="s">
        <v>4430</v>
      </c>
      <c r="D2109" s="99" t="s">
        <v>1189</v>
      </c>
      <c r="E2109" s="100" t="s">
        <v>539</v>
      </c>
      <c r="F2109" s="100" t="s">
        <v>3740</v>
      </c>
      <c r="G2109" s="101">
        <v>0</v>
      </c>
      <c r="H2109" s="101">
        <v>0</v>
      </c>
      <c r="I2109" s="100" t="s">
        <v>1</v>
      </c>
      <c r="J2109" s="100" t="s">
        <v>1597</v>
      </c>
      <c r="K2109" s="102" t="s">
        <v>4544</v>
      </c>
      <c r="L2109" s="99" t="s">
        <v>1605</v>
      </c>
      <c r="M2109" s="104" t="s">
        <v>4076</v>
      </c>
      <c r="N2109" s="104"/>
      <c r="O2109"/>
      <c r="P2109" t="str">
        <f t="shared" si="625"/>
        <v>NOT EQUAL</v>
      </c>
      <c r="Q2109" t="str">
        <f>IF(ISNA(VLOOKUP(AC2109,#REF!,1)),"//","")</f>
        <v/>
      </c>
      <c r="R2109"/>
      <c r="S2109" s="43">
        <f t="shared" si="626"/>
        <v>619</v>
      </c>
      <c r="T2109" s="94"/>
      <c r="U2109" s="72"/>
      <c r="V2109" s="72"/>
      <c r="W2109" s="44" t="str">
        <f t="shared" si="627"/>
        <v/>
      </c>
      <c r="X2109" s="25" t="str">
        <f t="shared" si="628"/>
        <v/>
      </c>
      <c r="Y2109" s="1">
        <f t="shared" si="629"/>
        <v>2061</v>
      </c>
      <c r="Z2109" t="str">
        <f t="shared" si="630"/>
        <v>USER_PRIM32U</v>
      </c>
      <c r="AA2109" s="177" t="str">
        <f>IF(ISNA(VLOOKUP(AC2109,Sheet2!J:J,1,0)),"//","")</f>
        <v/>
      </c>
      <c r="AC2109" s="113" t="str">
        <f t="shared" si="634"/>
        <v/>
      </c>
      <c r="AD2109" t="b">
        <f t="shared" si="633"/>
        <v>1</v>
      </c>
    </row>
    <row r="2110" spans="1:30">
      <c r="A2110" s="58">
        <f t="shared" si="632"/>
        <v>2110</v>
      </c>
      <c r="B2110" s="55">
        <f t="shared" si="631"/>
        <v>2062</v>
      </c>
      <c r="C2110" s="99" t="s">
        <v>4431</v>
      </c>
      <c r="D2110" s="99" t="s">
        <v>1189</v>
      </c>
      <c r="E2110" s="100" t="s">
        <v>539</v>
      </c>
      <c r="F2110" s="100" t="s">
        <v>3741</v>
      </c>
      <c r="G2110" s="101">
        <v>0</v>
      </c>
      <c r="H2110" s="101">
        <v>0</v>
      </c>
      <c r="I2110" s="100" t="s">
        <v>1</v>
      </c>
      <c r="J2110" s="100" t="s">
        <v>1597</v>
      </c>
      <c r="K2110" s="102" t="s">
        <v>4544</v>
      </c>
      <c r="L2110" s="99" t="s">
        <v>1605</v>
      </c>
      <c r="M2110" s="104" t="s">
        <v>4077</v>
      </c>
      <c r="N2110" s="104"/>
      <c r="O2110"/>
      <c r="P2110" t="str">
        <f t="shared" si="625"/>
        <v>NOT EQUAL</v>
      </c>
      <c r="Q2110" t="str">
        <f>IF(ISNA(VLOOKUP(AC2110,#REF!,1)),"//","")</f>
        <v/>
      </c>
      <c r="R2110"/>
      <c r="S2110" s="43">
        <f t="shared" si="626"/>
        <v>619</v>
      </c>
      <c r="T2110" s="94"/>
      <c r="U2110" s="72"/>
      <c r="V2110" s="72"/>
      <c r="W2110" s="44" t="str">
        <f t="shared" si="627"/>
        <v/>
      </c>
      <c r="X2110" s="25" t="str">
        <f t="shared" si="628"/>
        <v/>
      </c>
      <c r="Y2110" s="1">
        <f t="shared" si="629"/>
        <v>2062</v>
      </c>
      <c r="Z2110" t="str">
        <f t="shared" si="630"/>
        <v>USER_SFTf32U</v>
      </c>
      <c r="AA2110" s="177" t="str">
        <f>IF(ISNA(VLOOKUP(AC2110,Sheet2!J:J,1,0)),"//","")</f>
        <v/>
      </c>
      <c r="AC2110" s="113" t="str">
        <f t="shared" si="634"/>
        <v/>
      </c>
      <c r="AD2110" t="b">
        <f t="shared" si="633"/>
        <v>1</v>
      </c>
    </row>
    <row r="2111" spans="1:30">
      <c r="A2111" s="58">
        <f t="shared" si="632"/>
        <v>2111</v>
      </c>
      <c r="B2111" s="55">
        <f t="shared" si="631"/>
        <v>2063</v>
      </c>
      <c r="C2111" s="99" t="s">
        <v>4432</v>
      </c>
      <c r="D2111" s="99" t="s">
        <v>1189</v>
      </c>
      <c r="E2111" s="100" t="s">
        <v>539</v>
      </c>
      <c r="F2111" s="100" t="s">
        <v>4494</v>
      </c>
      <c r="G2111" s="101">
        <v>0</v>
      </c>
      <c r="H2111" s="101">
        <v>0</v>
      </c>
      <c r="I2111" s="100" t="s">
        <v>1</v>
      </c>
      <c r="J2111" s="100" t="s">
        <v>1597</v>
      </c>
      <c r="K2111" s="102" t="s">
        <v>4544</v>
      </c>
      <c r="L2111" s="99" t="s">
        <v>1605</v>
      </c>
      <c r="M2111" s="104" t="s">
        <v>4535</v>
      </c>
      <c r="N2111" s="104"/>
      <c r="O2111"/>
      <c r="P2111" t="str">
        <f t="shared" si="625"/>
        <v>NOT EQUAL</v>
      </c>
      <c r="Q2111" t="str">
        <f>IF(ISNA(VLOOKUP(AC2111,#REF!,1)),"//","")</f>
        <v/>
      </c>
      <c r="R2111"/>
      <c r="S2111" s="43">
        <f t="shared" si="626"/>
        <v>619</v>
      </c>
      <c r="T2111" s="94"/>
      <c r="U2111" s="72"/>
      <c r="V2111" s="72"/>
      <c r="W2111" s="44" t="str">
        <f t="shared" si="627"/>
        <v/>
      </c>
      <c r="X2111" s="25" t="str">
        <f t="shared" si="628"/>
        <v/>
      </c>
      <c r="Y2111" s="1">
        <f t="shared" si="629"/>
        <v>2063</v>
      </c>
      <c r="Z2111" t="str">
        <f t="shared" si="630"/>
        <v>USER_SFTg32U</v>
      </c>
      <c r="AA2111" s="177" t="str">
        <f>IF(ISNA(VLOOKUP(AC2111,Sheet2!J:J,1,0)),"//","")</f>
        <v/>
      </c>
      <c r="AC2111" s="113" t="str">
        <f t="shared" si="634"/>
        <v/>
      </c>
      <c r="AD2111" t="b">
        <f t="shared" si="633"/>
        <v>1</v>
      </c>
    </row>
    <row r="2112" spans="1:30">
      <c r="A2112" s="58">
        <f t="shared" si="632"/>
        <v>2112</v>
      </c>
      <c r="B2112" s="55">
        <f t="shared" si="631"/>
        <v>2064</v>
      </c>
      <c r="C2112" s="99" t="s">
        <v>4430</v>
      </c>
      <c r="D2112" s="99" t="s">
        <v>1190</v>
      </c>
      <c r="E2112" s="100" t="s">
        <v>539</v>
      </c>
      <c r="F2112" s="100" t="s">
        <v>3742</v>
      </c>
      <c r="G2112" s="101">
        <v>0</v>
      </c>
      <c r="H2112" s="101">
        <v>0</v>
      </c>
      <c r="I2112" s="100" t="s">
        <v>1</v>
      </c>
      <c r="J2112" s="100" t="s">
        <v>1597</v>
      </c>
      <c r="K2112" s="102" t="s">
        <v>4544</v>
      </c>
      <c r="L2112" s="99" t="s">
        <v>1605</v>
      </c>
      <c r="M2112" s="104" t="s">
        <v>4078</v>
      </c>
      <c r="N2112" s="104"/>
      <c r="O2112"/>
      <c r="P2112" t="str">
        <f t="shared" si="625"/>
        <v>NOT EQUAL</v>
      </c>
      <c r="Q2112" t="str">
        <f>IF(ISNA(VLOOKUP(AC2112,#REF!,1)),"//","")</f>
        <v/>
      </c>
      <c r="R2112"/>
      <c r="S2112" s="43">
        <f t="shared" si="626"/>
        <v>619</v>
      </c>
      <c r="T2112" s="94"/>
      <c r="U2112" s="72"/>
      <c r="V2112" s="72"/>
      <c r="W2112" s="44" t="str">
        <f t="shared" si="627"/>
        <v/>
      </c>
      <c r="X2112" s="25" t="str">
        <f t="shared" si="628"/>
        <v/>
      </c>
      <c r="Y2112" s="1">
        <f t="shared" si="629"/>
        <v>2064</v>
      </c>
      <c r="Z2112" t="str">
        <f t="shared" si="630"/>
        <v>USER_PRIM33U</v>
      </c>
      <c r="AA2112" s="177" t="str">
        <f>IF(ISNA(VLOOKUP(AC2112,Sheet2!J:J,1,0)),"//","")</f>
        <v/>
      </c>
      <c r="AC2112" s="113" t="str">
        <f t="shared" si="634"/>
        <v/>
      </c>
      <c r="AD2112" t="b">
        <f t="shared" si="633"/>
        <v>1</v>
      </c>
    </row>
    <row r="2113" spans="1:30">
      <c r="A2113" s="58">
        <f t="shared" si="632"/>
        <v>2113</v>
      </c>
      <c r="B2113" s="55">
        <f t="shared" si="631"/>
        <v>2065</v>
      </c>
      <c r="C2113" s="99" t="s">
        <v>4431</v>
      </c>
      <c r="D2113" s="99" t="s">
        <v>1190</v>
      </c>
      <c r="E2113" s="100" t="s">
        <v>539</v>
      </c>
      <c r="F2113" s="100" t="s">
        <v>3743</v>
      </c>
      <c r="G2113" s="101">
        <v>0</v>
      </c>
      <c r="H2113" s="101">
        <v>0</v>
      </c>
      <c r="I2113" s="100" t="s">
        <v>1</v>
      </c>
      <c r="J2113" s="100" t="s">
        <v>1597</v>
      </c>
      <c r="K2113" s="102" t="s">
        <v>4544</v>
      </c>
      <c r="L2113" s="99" t="s">
        <v>1605</v>
      </c>
      <c r="M2113" s="104" t="s">
        <v>4079</v>
      </c>
      <c r="N2113" s="104"/>
      <c r="O2113"/>
      <c r="P2113" t="str">
        <f t="shared" si="625"/>
        <v>NOT EQUAL</v>
      </c>
      <c r="Q2113" t="str">
        <f>IF(ISNA(VLOOKUP(AC2113,#REF!,1)),"//","")</f>
        <v/>
      </c>
      <c r="R2113"/>
      <c r="S2113" s="43">
        <f t="shared" si="626"/>
        <v>619</v>
      </c>
      <c r="T2113" s="94"/>
      <c r="U2113" s="72"/>
      <c r="V2113" s="72"/>
      <c r="W2113" s="44" t="str">
        <f t="shared" si="627"/>
        <v/>
      </c>
      <c r="X2113" s="25" t="str">
        <f t="shared" si="628"/>
        <v/>
      </c>
      <c r="Y2113" s="1">
        <f t="shared" si="629"/>
        <v>2065</v>
      </c>
      <c r="Z2113" t="str">
        <f t="shared" si="630"/>
        <v>USER_SFTf33U</v>
      </c>
      <c r="AA2113" s="177" t="str">
        <f>IF(ISNA(VLOOKUP(AC2113,Sheet2!J:J,1,0)),"//","")</f>
        <v/>
      </c>
      <c r="AC2113" s="113" t="str">
        <f t="shared" si="634"/>
        <v/>
      </c>
      <c r="AD2113" t="b">
        <f t="shared" si="633"/>
        <v>1</v>
      </c>
    </row>
    <row r="2114" spans="1:30">
      <c r="A2114" s="58">
        <f t="shared" si="632"/>
        <v>2114</v>
      </c>
      <c r="B2114" s="55">
        <f t="shared" si="631"/>
        <v>2066</v>
      </c>
      <c r="C2114" s="99" t="s">
        <v>4432</v>
      </c>
      <c r="D2114" s="99" t="s">
        <v>1190</v>
      </c>
      <c r="E2114" s="100" t="s">
        <v>539</v>
      </c>
      <c r="F2114" s="100" t="s">
        <v>4495</v>
      </c>
      <c r="G2114" s="101">
        <v>0</v>
      </c>
      <c r="H2114" s="101">
        <v>0</v>
      </c>
      <c r="I2114" s="100" t="s">
        <v>1</v>
      </c>
      <c r="J2114" s="100" t="s">
        <v>1597</v>
      </c>
      <c r="K2114" s="102" t="s">
        <v>4544</v>
      </c>
      <c r="L2114" s="99" t="s">
        <v>1605</v>
      </c>
      <c r="M2114" s="104" t="s">
        <v>4536</v>
      </c>
      <c r="N2114" s="104"/>
      <c r="O2114"/>
      <c r="P2114" t="str">
        <f t="shared" si="625"/>
        <v>NOT EQUAL</v>
      </c>
      <c r="Q2114" t="str">
        <f>IF(ISNA(VLOOKUP(AC2114,#REF!,1)),"//","")</f>
        <v/>
      </c>
      <c r="R2114"/>
      <c r="S2114" s="43">
        <f t="shared" si="626"/>
        <v>619</v>
      </c>
      <c r="T2114" s="94"/>
      <c r="U2114" s="72"/>
      <c r="V2114" s="72"/>
      <c r="W2114" s="44" t="str">
        <f t="shared" si="627"/>
        <v/>
      </c>
      <c r="X2114" s="25" t="str">
        <f t="shared" si="628"/>
        <v/>
      </c>
      <c r="Y2114" s="1">
        <f t="shared" si="629"/>
        <v>2066</v>
      </c>
      <c r="Z2114" t="str">
        <f t="shared" si="630"/>
        <v>USER_SFTg33U</v>
      </c>
      <c r="AA2114" s="177" t="str">
        <f>IF(ISNA(VLOOKUP(AC2114,Sheet2!J:J,1,0)),"//","")</f>
        <v/>
      </c>
      <c r="AC2114" s="113" t="str">
        <f t="shared" si="634"/>
        <v/>
      </c>
      <c r="AD2114" t="b">
        <f t="shared" si="633"/>
        <v>1</v>
      </c>
    </row>
    <row r="2115" spans="1:30">
      <c r="A2115" s="58">
        <f t="shared" si="632"/>
        <v>2115</v>
      </c>
      <c r="B2115" s="55">
        <f t="shared" si="631"/>
        <v>2067</v>
      </c>
      <c r="C2115" s="99" t="s">
        <v>4430</v>
      </c>
      <c r="D2115" s="99" t="s">
        <v>1191</v>
      </c>
      <c r="E2115" s="100" t="s">
        <v>539</v>
      </c>
      <c r="F2115" s="100" t="s">
        <v>3744</v>
      </c>
      <c r="G2115" s="101">
        <v>0</v>
      </c>
      <c r="H2115" s="101">
        <v>0</v>
      </c>
      <c r="I2115" s="100" t="s">
        <v>1</v>
      </c>
      <c r="J2115" s="100" t="s">
        <v>1597</v>
      </c>
      <c r="K2115" s="102" t="s">
        <v>4544</v>
      </c>
      <c r="L2115" s="99" t="s">
        <v>1605</v>
      </c>
      <c r="M2115" s="104" t="s">
        <v>4080</v>
      </c>
      <c r="N2115" s="104"/>
      <c r="O2115"/>
      <c r="P2115" t="str">
        <f t="shared" si="625"/>
        <v>NOT EQUAL</v>
      </c>
      <c r="Q2115" t="str">
        <f>IF(ISNA(VLOOKUP(AC2115,#REF!,1)),"//","")</f>
        <v/>
      </c>
      <c r="R2115"/>
      <c r="S2115" s="43">
        <f t="shared" si="626"/>
        <v>619</v>
      </c>
      <c r="T2115" s="94"/>
      <c r="U2115" s="72"/>
      <c r="V2115" s="72"/>
      <c r="W2115" s="44" t="str">
        <f t="shared" si="627"/>
        <v/>
      </c>
      <c r="X2115" s="25" t="str">
        <f t="shared" si="628"/>
        <v/>
      </c>
      <c r="Y2115" s="1">
        <f t="shared" si="629"/>
        <v>2067</v>
      </c>
      <c r="Z2115" t="str">
        <f t="shared" si="630"/>
        <v>USER_PRIM34U</v>
      </c>
      <c r="AA2115" s="177" t="str">
        <f>IF(ISNA(VLOOKUP(AC2115,Sheet2!J:J,1,0)),"//","")</f>
        <v/>
      </c>
      <c r="AC2115" s="113" t="str">
        <f t="shared" si="634"/>
        <v/>
      </c>
      <c r="AD2115" t="b">
        <f t="shared" si="633"/>
        <v>1</v>
      </c>
    </row>
    <row r="2116" spans="1:30">
      <c r="A2116" s="58">
        <f t="shared" si="632"/>
        <v>2116</v>
      </c>
      <c r="B2116" s="55">
        <f t="shared" si="631"/>
        <v>2068</v>
      </c>
      <c r="C2116" s="99" t="s">
        <v>4431</v>
      </c>
      <c r="D2116" s="99" t="s">
        <v>1191</v>
      </c>
      <c r="E2116" s="100" t="s">
        <v>539</v>
      </c>
      <c r="F2116" s="100" t="s">
        <v>3745</v>
      </c>
      <c r="G2116" s="101">
        <v>0</v>
      </c>
      <c r="H2116" s="101">
        <v>0</v>
      </c>
      <c r="I2116" s="100" t="s">
        <v>1</v>
      </c>
      <c r="J2116" s="100" t="s">
        <v>1597</v>
      </c>
      <c r="K2116" s="102" t="s">
        <v>4544</v>
      </c>
      <c r="L2116" s="99" t="s">
        <v>1605</v>
      </c>
      <c r="M2116" s="104" t="s">
        <v>4081</v>
      </c>
      <c r="N2116" s="104"/>
      <c r="O2116"/>
      <c r="P2116" t="str">
        <f t="shared" si="625"/>
        <v>NOT EQUAL</v>
      </c>
      <c r="Q2116" t="str">
        <f>IF(ISNA(VLOOKUP(AC2116,#REF!,1)),"//","")</f>
        <v/>
      </c>
      <c r="R2116"/>
      <c r="S2116" s="43">
        <f t="shared" si="626"/>
        <v>619</v>
      </c>
      <c r="T2116" s="94"/>
      <c r="U2116" s="72"/>
      <c r="V2116" s="72"/>
      <c r="W2116" s="44" t="str">
        <f t="shared" si="627"/>
        <v/>
      </c>
      <c r="X2116" s="25" t="str">
        <f t="shared" si="628"/>
        <v/>
      </c>
      <c r="Y2116" s="1">
        <f t="shared" si="629"/>
        <v>2068</v>
      </c>
      <c r="Z2116" t="str">
        <f t="shared" si="630"/>
        <v>USER_SFTf34U</v>
      </c>
      <c r="AA2116" s="177" t="str">
        <f>IF(ISNA(VLOOKUP(AC2116,Sheet2!J:J,1,0)),"//","")</f>
        <v/>
      </c>
      <c r="AC2116" s="113" t="str">
        <f t="shared" si="634"/>
        <v/>
      </c>
      <c r="AD2116" t="b">
        <f t="shared" si="633"/>
        <v>1</v>
      </c>
    </row>
    <row r="2117" spans="1:30">
      <c r="A2117" s="58">
        <f t="shared" si="632"/>
        <v>2117</v>
      </c>
      <c r="B2117" s="55">
        <f t="shared" si="631"/>
        <v>2069</v>
      </c>
      <c r="C2117" s="99" t="s">
        <v>4432</v>
      </c>
      <c r="D2117" s="99" t="s">
        <v>1191</v>
      </c>
      <c r="E2117" s="100" t="s">
        <v>539</v>
      </c>
      <c r="F2117" s="100" t="s">
        <v>4496</v>
      </c>
      <c r="G2117" s="101">
        <v>0</v>
      </c>
      <c r="H2117" s="101">
        <v>0</v>
      </c>
      <c r="I2117" s="100" t="s">
        <v>1</v>
      </c>
      <c r="J2117" s="100" t="s">
        <v>1597</v>
      </c>
      <c r="K2117" s="102" t="s">
        <v>4544</v>
      </c>
      <c r="L2117" s="99" t="s">
        <v>1605</v>
      </c>
      <c r="M2117" s="104" t="s">
        <v>4537</v>
      </c>
      <c r="N2117" s="104"/>
      <c r="O2117"/>
      <c r="P2117" t="str">
        <f t="shared" si="625"/>
        <v>NOT EQUAL</v>
      </c>
      <c r="Q2117" t="str">
        <f>IF(ISNA(VLOOKUP(AC2117,#REF!,1)),"//","")</f>
        <v/>
      </c>
      <c r="R2117"/>
      <c r="S2117" s="43">
        <f t="shared" si="626"/>
        <v>619</v>
      </c>
      <c r="T2117" s="94"/>
      <c r="U2117" s="72"/>
      <c r="V2117" s="72"/>
      <c r="W2117" s="44" t="str">
        <f t="shared" si="627"/>
        <v/>
      </c>
      <c r="X2117" s="25" t="str">
        <f t="shared" si="628"/>
        <v/>
      </c>
      <c r="Y2117" s="1">
        <f t="shared" si="629"/>
        <v>2069</v>
      </c>
      <c r="Z2117" t="str">
        <f t="shared" si="630"/>
        <v>USER_SFTg34U</v>
      </c>
      <c r="AA2117" s="177" t="str">
        <f>IF(ISNA(VLOOKUP(AC2117,Sheet2!J:J,1,0)),"//","")</f>
        <v/>
      </c>
      <c r="AC2117" s="113" t="str">
        <f t="shared" si="634"/>
        <v/>
      </c>
      <c r="AD2117" t="b">
        <f t="shared" si="633"/>
        <v>1</v>
      </c>
    </row>
    <row r="2118" spans="1:30">
      <c r="A2118" s="58">
        <f t="shared" si="632"/>
        <v>2118</v>
      </c>
      <c r="B2118" s="55">
        <f t="shared" si="631"/>
        <v>2070</v>
      </c>
      <c r="C2118" s="99" t="s">
        <v>4430</v>
      </c>
      <c r="D2118" s="99" t="s">
        <v>1192</v>
      </c>
      <c r="E2118" s="100" t="s">
        <v>539</v>
      </c>
      <c r="F2118" s="100" t="s">
        <v>3746</v>
      </c>
      <c r="G2118" s="101">
        <v>0</v>
      </c>
      <c r="H2118" s="101">
        <v>0</v>
      </c>
      <c r="I2118" s="100" t="s">
        <v>1</v>
      </c>
      <c r="J2118" s="100" t="s">
        <v>1597</v>
      </c>
      <c r="K2118" s="102" t="s">
        <v>4544</v>
      </c>
      <c r="L2118" s="99" t="s">
        <v>1605</v>
      </c>
      <c r="M2118" s="104" t="s">
        <v>4082</v>
      </c>
      <c r="N2118" s="104"/>
      <c r="O2118"/>
      <c r="P2118" t="str">
        <f t="shared" si="625"/>
        <v>NOT EQUAL</v>
      </c>
      <c r="Q2118" t="str">
        <f>IF(ISNA(VLOOKUP(AC2118,#REF!,1)),"//","")</f>
        <v/>
      </c>
      <c r="R2118"/>
      <c r="S2118" s="43">
        <f t="shared" si="626"/>
        <v>619</v>
      </c>
      <c r="T2118" s="94"/>
      <c r="U2118" s="72"/>
      <c r="V2118" s="72"/>
      <c r="W2118" s="44" t="str">
        <f t="shared" si="627"/>
        <v/>
      </c>
      <c r="X2118" s="25" t="str">
        <f t="shared" si="628"/>
        <v/>
      </c>
      <c r="Y2118" s="1">
        <f t="shared" si="629"/>
        <v>2070</v>
      </c>
      <c r="Z2118" t="str">
        <f t="shared" si="630"/>
        <v>USER_PRIM35U</v>
      </c>
      <c r="AA2118" s="177" t="str">
        <f>IF(ISNA(VLOOKUP(AC2118,Sheet2!J:J,1,0)),"//","")</f>
        <v/>
      </c>
      <c r="AC2118" s="113" t="str">
        <f t="shared" si="634"/>
        <v/>
      </c>
      <c r="AD2118" t="b">
        <f t="shared" si="633"/>
        <v>1</v>
      </c>
    </row>
    <row r="2119" spans="1:30">
      <c r="A2119" s="58">
        <f t="shared" si="632"/>
        <v>2119</v>
      </c>
      <c r="B2119" s="55">
        <f t="shared" si="631"/>
        <v>2071</v>
      </c>
      <c r="C2119" s="99" t="s">
        <v>4431</v>
      </c>
      <c r="D2119" s="99" t="s">
        <v>1192</v>
      </c>
      <c r="E2119" s="100" t="s">
        <v>539</v>
      </c>
      <c r="F2119" s="100" t="s">
        <v>3747</v>
      </c>
      <c r="G2119" s="101">
        <v>0</v>
      </c>
      <c r="H2119" s="101">
        <v>0</v>
      </c>
      <c r="I2119" s="100" t="s">
        <v>1</v>
      </c>
      <c r="J2119" s="100" t="s">
        <v>1597</v>
      </c>
      <c r="K2119" s="102" t="s">
        <v>4544</v>
      </c>
      <c r="L2119" s="99" t="s">
        <v>1605</v>
      </c>
      <c r="M2119" s="104" t="s">
        <v>4083</v>
      </c>
      <c r="N2119" s="104"/>
      <c r="O2119"/>
      <c r="P2119" t="str">
        <f t="shared" si="625"/>
        <v>NOT EQUAL</v>
      </c>
      <c r="Q2119" t="str">
        <f>IF(ISNA(VLOOKUP(AC2119,#REF!,1)),"//","")</f>
        <v/>
      </c>
      <c r="R2119"/>
      <c r="S2119" s="43">
        <f t="shared" si="626"/>
        <v>619</v>
      </c>
      <c r="T2119" s="94"/>
      <c r="U2119" s="72"/>
      <c r="V2119" s="72"/>
      <c r="W2119" s="44" t="str">
        <f t="shared" si="627"/>
        <v/>
      </c>
      <c r="X2119" s="25" t="str">
        <f t="shared" si="628"/>
        <v/>
      </c>
      <c r="Y2119" s="1">
        <f t="shared" si="629"/>
        <v>2071</v>
      </c>
      <c r="Z2119" t="str">
        <f t="shared" si="630"/>
        <v>USER_SFTf35U</v>
      </c>
      <c r="AA2119" s="177" t="str">
        <f>IF(ISNA(VLOOKUP(AC2119,Sheet2!J:J,1,0)),"//","")</f>
        <v/>
      </c>
      <c r="AC2119" s="113" t="str">
        <f t="shared" si="634"/>
        <v/>
      </c>
      <c r="AD2119" t="b">
        <f t="shared" si="633"/>
        <v>1</v>
      </c>
    </row>
    <row r="2120" spans="1:30">
      <c r="A2120" s="58">
        <f t="shared" si="632"/>
        <v>2120</v>
      </c>
      <c r="B2120" s="55">
        <f t="shared" si="631"/>
        <v>2072</v>
      </c>
      <c r="C2120" s="99" t="s">
        <v>4432</v>
      </c>
      <c r="D2120" s="99" t="s">
        <v>1192</v>
      </c>
      <c r="E2120" s="100" t="s">
        <v>539</v>
      </c>
      <c r="F2120" s="100" t="s">
        <v>4497</v>
      </c>
      <c r="G2120" s="101">
        <v>0</v>
      </c>
      <c r="H2120" s="101">
        <v>0</v>
      </c>
      <c r="I2120" s="100" t="s">
        <v>1</v>
      </c>
      <c r="J2120" s="100" t="s">
        <v>1597</v>
      </c>
      <c r="K2120" s="102" t="s">
        <v>4544</v>
      </c>
      <c r="L2120" s="99" t="s">
        <v>1605</v>
      </c>
      <c r="M2120" s="104" t="s">
        <v>4538</v>
      </c>
      <c r="N2120" s="104"/>
      <c r="O2120"/>
      <c r="P2120" t="str">
        <f t="shared" ref="P2120:P2144" si="635">IF(E2120=F2120,"","NOT EQUAL")</f>
        <v>NOT EQUAL</v>
      </c>
      <c r="Q2120" t="str">
        <f>IF(ISNA(VLOOKUP(AC2120,#REF!,1)),"//","")</f>
        <v/>
      </c>
      <c r="R2120"/>
      <c r="S2120" s="43">
        <f t="shared" ref="S2120:S2144" si="636">IF(X2120&lt;&gt;"",S2119+1,S2119)</f>
        <v>619</v>
      </c>
      <c r="T2120" s="94"/>
      <c r="U2120" s="72"/>
      <c r="V2120" s="72"/>
      <c r="W2120" s="44" t="str">
        <f t="shared" ref="W2120:W2144" si="637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38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39">B2120</f>
        <v>2072</v>
      </c>
      <c r="Z2120" t="str">
        <f t="shared" ref="Z2120:Z2144" si="640">M2120</f>
        <v>USER_SFTg35U</v>
      </c>
      <c r="AA2120" s="177" t="str">
        <f>IF(ISNA(VLOOKUP(AC2120,Sheet2!J:J,1,0)),"//","")</f>
        <v/>
      </c>
      <c r="AC2120" s="113" t="str">
        <f t="shared" si="634"/>
        <v/>
      </c>
      <c r="AD2120" t="b">
        <f t="shared" si="633"/>
        <v>1</v>
      </c>
    </row>
    <row r="2121" spans="1:30">
      <c r="A2121" s="58">
        <f t="shared" si="632"/>
        <v>2121</v>
      </c>
      <c r="B2121" s="55">
        <f t="shared" si="631"/>
        <v>2073</v>
      </c>
      <c r="C2121" s="99" t="s">
        <v>4430</v>
      </c>
      <c r="D2121" s="99" t="s">
        <v>1193</v>
      </c>
      <c r="E2121" s="100" t="s">
        <v>539</v>
      </c>
      <c r="F2121" s="100" t="s">
        <v>3748</v>
      </c>
      <c r="G2121" s="101">
        <v>0</v>
      </c>
      <c r="H2121" s="101">
        <v>0</v>
      </c>
      <c r="I2121" s="100" t="s">
        <v>1</v>
      </c>
      <c r="J2121" s="100" t="s">
        <v>1597</v>
      </c>
      <c r="K2121" s="102" t="s">
        <v>4544</v>
      </c>
      <c r="L2121" s="99" t="s">
        <v>1605</v>
      </c>
      <c r="M2121" s="104" t="s">
        <v>4084</v>
      </c>
      <c r="N2121" s="104"/>
      <c r="O2121"/>
      <c r="P2121" t="str">
        <f t="shared" si="635"/>
        <v>NOT EQUAL</v>
      </c>
      <c r="Q2121" t="str">
        <f>IF(ISNA(VLOOKUP(AC2121,#REF!,1)),"//","")</f>
        <v/>
      </c>
      <c r="R2121"/>
      <c r="S2121" s="43">
        <f t="shared" si="636"/>
        <v>619</v>
      </c>
      <c r="T2121" s="94"/>
      <c r="U2121" s="72"/>
      <c r="V2121" s="72"/>
      <c r="W2121" s="44" t="str">
        <f t="shared" si="637"/>
        <v/>
      </c>
      <c r="X2121" s="25" t="str">
        <f t="shared" si="638"/>
        <v/>
      </c>
      <c r="Y2121" s="1">
        <f t="shared" si="639"/>
        <v>2073</v>
      </c>
      <c r="Z2121" t="str">
        <f t="shared" si="640"/>
        <v>USER_PRIM36U</v>
      </c>
      <c r="AA2121" s="177" t="str">
        <f>IF(ISNA(VLOOKUP(AC2121,Sheet2!J:J,1,0)),"//","")</f>
        <v/>
      </c>
      <c r="AC2121" s="113" t="str">
        <f t="shared" si="634"/>
        <v/>
      </c>
      <c r="AD2121" t="b">
        <f t="shared" si="633"/>
        <v>1</v>
      </c>
    </row>
    <row r="2122" spans="1:30">
      <c r="A2122" s="58">
        <f t="shared" si="632"/>
        <v>2122</v>
      </c>
      <c r="B2122" s="55">
        <f t="shared" si="631"/>
        <v>2074</v>
      </c>
      <c r="C2122" s="99" t="s">
        <v>4431</v>
      </c>
      <c r="D2122" s="99" t="s">
        <v>1193</v>
      </c>
      <c r="E2122" s="100" t="s">
        <v>539</v>
      </c>
      <c r="F2122" s="100" t="s">
        <v>3749</v>
      </c>
      <c r="G2122" s="101">
        <v>0</v>
      </c>
      <c r="H2122" s="101">
        <v>0</v>
      </c>
      <c r="I2122" s="100" t="s">
        <v>1</v>
      </c>
      <c r="J2122" s="100" t="s">
        <v>1597</v>
      </c>
      <c r="K2122" s="102" t="s">
        <v>4544</v>
      </c>
      <c r="L2122" s="99" t="s">
        <v>1605</v>
      </c>
      <c r="M2122" s="104" t="s">
        <v>4085</v>
      </c>
      <c r="N2122" s="104"/>
      <c r="O2122"/>
      <c r="P2122" t="str">
        <f t="shared" si="635"/>
        <v>NOT EQUAL</v>
      </c>
      <c r="Q2122" t="str">
        <f>IF(ISNA(VLOOKUP(AC2122,#REF!,1)),"//","")</f>
        <v/>
      </c>
      <c r="R2122"/>
      <c r="S2122" s="43">
        <f t="shared" si="636"/>
        <v>619</v>
      </c>
      <c r="T2122" s="94"/>
      <c r="U2122" s="72"/>
      <c r="V2122" s="72"/>
      <c r="W2122" s="44" t="str">
        <f t="shared" si="637"/>
        <v/>
      </c>
      <c r="X2122" s="25" t="str">
        <f t="shared" si="638"/>
        <v/>
      </c>
      <c r="Y2122" s="1">
        <f t="shared" si="639"/>
        <v>2074</v>
      </c>
      <c r="Z2122" t="str">
        <f t="shared" si="640"/>
        <v>USER_SFTf36U</v>
      </c>
      <c r="AA2122" s="177" t="str">
        <f>IF(ISNA(VLOOKUP(AC2122,Sheet2!J:J,1,0)),"//","")</f>
        <v/>
      </c>
      <c r="AC2122" s="113" t="str">
        <f t="shared" si="634"/>
        <v/>
      </c>
      <c r="AD2122" t="b">
        <f t="shared" si="633"/>
        <v>1</v>
      </c>
    </row>
    <row r="2123" spans="1:30">
      <c r="A2123" s="58">
        <f t="shared" si="632"/>
        <v>2123</v>
      </c>
      <c r="B2123" s="55">
        <f t="shared" ref="B2123:B2186" si="641">IF(AND(MID(C2123,2,1)&lt;&gt;"/",MID(C2123,1,1)="/"),INT(B2122)+1,B2122+0.01)</f>
        <v>2075</v>
      </c>
      <c r="C2123" s="99" t="s">
        <v>4432</v>
      </c>
      <c r="D2123" s="99" t="s">
        <v>1193</v>
      </c>
      <c r="E2123" s="100" t="s">
        <v>539</v>
      </c>
      <c r="F2123" s="100" t="s">
        <v>4498</v>
      </c>
      <c r="G2123" s="101">
        <v>0</v>
      </c>
      <c r="H2123" s="101">
        <v>0</v>
      </c>
      <c r="I2123" s="100" t="s">
        <v>1</v>
      </c>
      <c r="J2123" s="100" t="s">
        <v>1597</v>
      </c>
      <c r="K2123" s="102" t="s">
        <v>4544</v>
      </c>
      <c r="L2123" s="99" t="s">
        <v>1605</v>
      </c>
      <c r="M2123" s="104" t="s">
        <v>4539</v>
      </c>
      <c r="N2123" s="104"/>
      <c r="O2123"/>
      <c r="P2123" t="str">
        <f t="shared" si="635"/>
        <v>NOT EQUAL</v>
      </c>
      <c r="Q2123" t="str">
        <f>IF(ISNA(VLOOKUP(AC2123,#REF!,1)),"//","")</f>
        <v/>
      </c>
      <c r="R2123"/>
      <c r="S2123" s="43">
        <f t="shared" si="636"/>
        <v>619</v>
      </c>
      <c r="T2123" s="94"/>
      <c r="U2123" s="72"/>
      <c r="V2123" s="72"/>
      <c r="W2123" s="44" t="str">
        <f t="shared" si="637"/>
        <v/>
      </c>
      <c r="X2123" s="25" t="str">
        <f t="shared" si="638"/>
        <v/>
      </c>
      <c r="Y2123" s="1">
        <f t="shared" si="639"/>
        <v>2075</v>
      </c>
      <c r="Z2123" t="str">
        <f t="shared" si="640"/>
        <v>USER_SFTg36U</v>
      </c>
      <c r="AA2123" s="177" t="str">
        <f>IF(ISNA(VLOOKUP(AC2123,Sheet2!J:J,1,0)),"//","")</f>
        <v/>
      </c>
      <c r="AC2123" s="113" t="str">
        <f t="shared" si="634"/>
        <v/>
      </c>
      <c r="AD2123" t="b">
        <f t="shared" si="633"/>
        <v>1</v>
      </c>
    </row>
    <row r="2124" spans="1:30">
      <c r="A2124" s="58">
        <f t="shared" si="632"/>
        <v>2124</v>
      </c>
      <c r="B2124" s="55">
        <f t="shared" si="641"/>
        <v>2076</v>
      </c>
      <c r="C2124" s="99" t="s">
        <v>4433</v>
      </c>
      <c r="D2124" s="99">
        <v>1</v>
      </c>
      <c r="E2124" s="100" t="s">
        <v>2866</v>
      </c>
      <c r="F2124" s="100" t="s">
        <v>2866</v>
      </c>
      <c r="G2124" s="101">
        <v>0</v>
      </c>
      <c r="H2124" s="101">
        <v>0</v>
      </c>
      <c r="I2124" s="100" t="s">
        <v>3</v>
      </c>
      <c r="J2124" s="100" t="s">
        <v>1597</v>
      </c>
      <c r="K2124" s="102" t="s">
        <v>4709</v>
      </c>
      <c r="L2124" s="99" t="s">
        <v>2790</v>
      </c>
      <c r="M2124" s="104" t="s">
        <v>2867</v>
      </c>
      <c r="N2124" s="104"/>
      <c r="O2124"/>
      <c r="P2124" t="str">
        <f t="shared" si="635"/>
        <v/>
      </c>
      <c r="Q2124" t="str">
        <f>IF(ISNA(VLOOKUP(AC2124,#REF!,1)),"//","")</f>
        <v/>
      </c>
      <c r="R2124"/>
      <c r="S2124" s="43">
        <f t="shared" si="636"/>
        <v>620</v>
      </c>
      <c r="T2124" s="94" t="s">
        <v>3006</v>
      </c>
      <c r="U2124" s="72" t="s">
        <v>2489</v>
      </c>
      <c r="V2124" s="72" t="s">
        <v>2489</v>
      </c>
      <c r="W2124" s="44" t="str">
        <f t="shared" si="637"/>
        <v>"XEQM01"</v>
      </c>
      <c r="X2124" s="25" t="str">
        <f t="shared" si="638"/>
        <v>XEQM01</v>
      </c>
      <c r="Y2124" s="1">
        <f t="shared" si="639"/>
        <v>2076</v>
      </c>
      <c r="Z2124" t="str">
        <f t="shared" si="640"/>
        <v>ITM_X_P1</v>
      </c>
      <c r="AA2124" s="177" t="str">
        <f>IF(ISNA(VLOOKUP(AC2124,Sheet2!J:J,1,0)),"//","")</f>
        <v>//</v>
      </c>
      <c r="AC2124" s="113" t="str">
        <f t="shared" si="634"/>
        <v>XEQM01</v>
      </c>
      <c r="AD2124" t="b">
        <f t="shared" si="633"/>
        <v>1</v>
      </c>
    </row>
    <row r="2125" spans="1:30">
      <c r="A2125" s="58">
        <f t="shared" si="632"/>
        <v>2125</v>
      </c>
      <c r="B2125" s="55">
        <f t="shared" si="641"/>
        <v>2077</v>
      </c>
      <c r="C2125" s="99" t="s">
        <v>4433</v>
      </c>
      <c r="D2125" s="99">
        <v>2</v>
      </c>
      <c r="E2125" s="104" t="s">
        <v>2869</v>
      </c>
      <c r="F2125" s="104" t="s">
        <v>2869</v>
      </c>
      <c r="G2125" s="106">
        <v>0</v>
      </c>
      <c r="H2125" s="106">
        <v>0</v>
      </c>
      <c r="I2125" s="100" t="s">
        <v>3</v>
      </c>
      <c r="J2125" s="100" t="s">
        <v>1597</v>
      </c>
      <c r="K2125" s="102" t="s">
        <v>4709</v>
      </c>
      <c r="L2125" s="107" t="s">
        <v>2790</v>
      </c>
      <c r="M2125" s="104" t="s">
        <v>2868</v>
      </c>
      <c r="N2125" s="104"/>
      <c r="O2125"/>
      <c r="P2125" t="str">
        <f t="shared" si="635"/>
        <v/>
      </c>
      <c r="Q2125" t="str">
        <f>IF(ISNA(VLOOKUP(AC2125,#REF!,1)),"//","")</f>
        <v/>
      </c>
      <c r="R2125"/>
      <c r="S2125" s="43">
        <f t="shared" si="636"/>
        <v>621</v>
      </c>
      <c r="T2125" s="94" t="s">
        <v>3006</v>
      </c>
      <c r="U2125" s="72" t="s">
        <v>2489</v>
      </c>
      <c r="V2125" s="72" t="s">
        <v>2489</v>
      </c>
      <c r="W2125" s="44" t="str">
        <f t="shared" si="637"/>
        <v>"XEQM02"</v>
      </c>
      <c r="X2125" s="25" t="str">
        <f t="shared" si="638"/>
        <v>XEQM02</v>
      </c>
      <c r="Y2125" s="1">
        <f t="shared" si="639"/>
        <v>2077</v>
      </c>
      <c r="Z2125" t="str">
        <f t="shared" si="640"/>
        <v>ITM_X_P2</v>
      </c>
      <c r="AA2125" s="177" t="str">
        <f>IF(ISNA(VLOOKUP(AC2125,Sheet2!J:J,1,0)),"//","")</f>
        <v>//</v>
      </c>
      <c r="AC2125" s="113" t="str">
        <f t="shared" si="634"/>
        <v>XEQM02</v>
      </c>
      <c r="AD2125" t="b">
        <f t="shared" si="633"/>
        <v>1</v>
      </c>
    </row>
    <row r="2126" spans="1:30">
      <c r="A2126" s="58">
        <f t="shared" si="632"/>
        <v>2126</v>
      </c>
      <c r="B2126" s="55">
        <f t="shared" si="641"/>
        <v>2078</v>
      </c>
      <c r="C2126" s="99" t="s">
        <v>4433</v>
      </c>
      <c r="D2126" s="99">
        <v>3</v>
      </c>
      <c r="E2126" s="104" t="s">
        <v>2886</v>
      </c>
      <c r="F2126" s="104" t="s">
        <v>2886</v>
      </c>
      <c r="G2126" s="106">
        <v>0</v>
      </c>
      <c r="H2126" s="106">
        <v>0</v>
      </c>
      <c r="I2126" s="100" t="s">
        <v>3</v>
      </c>
      <c r="J2126" s="100" t="s">
        <v>1597</v>
      </c>
      <c r="K2126" s="102" t="s">
        <v>4709</v>
      </c>
      <c r="L2126" s="107" t="s">
        <v>2790</v>
      </c>
      <c r="M2126" s="104" t="s">
        <v>2870</v>
      </c>
      <c r="N2126" s="104"/>
      <c r="O2126"/>
      <c r="P2126" t="str">
        <f t="shared" si="635"/>
        <v/>
      </c>
      <c r="Q2126" t="str">
        <f>IF(ISNA(VLOOKUP(AC2126,#REF!,1)),"//","")</f>
        <v/>
      </c>
      <c r="R2126"/>
      <c r="S2126" s="43">
        <f t="shared" si="636"/>
        <v>622</v>
      </c>
      <c r="T2126" s="94" t="s">
        <v>3006</v>
      </c>
      <c r="U2126" s="72" t="s">
        <v>2489</v>
      </c>
      <c r="V2126" s="72" t="s">
        <v>2489</v>
      </c>
      <c r="W2126" s="44" t="str">
        <f t="shared" si="637"/>
        <v>"XEQM03"</v>
      </c>
      <c r="X2126" s="25" t="str">
        <f t="shared" si="638"/>
        <v>XEQM03</v>
      </c>
      <c r="Y2126" s="1">
        <f t="shared" si="639"/>
        <v>2078</v>
      </c>
      <c r="Z2126" t="str">
        <f t="shared" si="640"/>
        <v>ITM_X_P3</v>
      </c>
      <c r="AA2126" s="177" t="str">
        <f>IF(ISNA(VLOOKUP(AC2126,Sheet2!J:J,1,0)),"//","")</f>
        <v>//</v>
      </c>
      <c r="AC2126" s="113" t="str">
        <f t="shared" si="634"/>
        <v>XEQM03</v>
      </c>
      <c r="AD2126" t="b">
        <f t="shared" si="633"/>
        <v>1</v>
      </c>
    </row>
    <row r="2127" spans="1:30">
      <c r="A2127" s="58">
        <f t="shared" si="632"/>
        <v>2127</v>
      </c>
      <c r="B2127" s="55">
        <f t="shared" si="641"/>
        <v>2079</v>
      </c>
      <c r="C2127" s="99" t="s">
        <v>4433</v>
      </c>
      <c r="D2127" s="99">
        <v>4</v>
      </c>
      <c r="E2127" s="104" t="s">
        <v>2887</v>
      </c>
      <c r="F2127" s="104" t="s">
        <v>2887</v>
      </c>
      <c r="G2127" s="106">
        <v>0</v>
      </c>
      <c r="H2127" s="106">
        <v>0</v>
      </c>
      <c r="I2127" s="100" t="s">
        <v>3</v>
      </c>
      <c r="J2127" s="100" t="s">
        <v>1597</v>
      </c>
      <c r="K2127" s="102" t="s">
        <v>4709</v>
      </c>
      <c r="L2127" s="107" t="s">
        <v>2790</v>
      </c>
      <c r="M2127" s="104" t="s">
        <v>2871</v>
      </c>
      <c r="N2127" s="104"/>
      <c r="O2127" s="45"/>
      <c r="P2127" t="str">
        <f t="shared" si="635"/>
        <v/>
      </c>
      <c r="Q2127" s="45" t="str">
        <f>IF(ISNA(VLOOKUP(AC2127,#REF!,1)),"//","")</f>
        <v/>
      </c>
      <c r="R2127" s="45"/>
      <c r="S2127" s="43">
        <f t="shared" si="636"/>
        <v>623</v>
      </c>
      <c r="T2127" s="94" t="s">
        <v>3006</v>
      </c>
      <c r="U2127" s="72" t="s">
        <v>2489</v>
      </c>
      <c r="V2127" s="72" t="s">
        <v>2489</v>
      </c>
      <c r="W2127" s="44" t="str">
        <f t="shared" si="637"/>
        <v>"XEQM04"</v>
      </c>
      <c r="X2127" s="25" t="str">
        <f t="shared" si="638"/>
        <v>XEQM04</v>
      </c>
      <c r="Y2127" s="1">
        <f t="shared" si="639"/>
        <v>2079</v>
      </c>
      <c r="Z2127" t="str">
        <f t="shared" si="640"/>
        <v>ITM_X_P4</v>
      </c>
      <c r="AA2127" s="177" t="str">
        <f>IF(ISNA(VLOOKUP(AC2127,Sheet2!J:J,1,0)),"//","")</f>
        <v>//</v>
      </c>
      <c r="AC2127" s="113" t="str">
        <f t="shared" si="634"/>
        <v>XEQM04</v>
      </c>
      <c r="AD2127" t="b">
        <f t="shared" si="633"/>
        <v>1</v>
      </c>
    </row>
    <row r="2128" spans="1:30">
      <c r="A2128" s="58">
        <f t="shared" si="632"/>
        <v>2128</v>
      </c>
      <c r="B2128" s="55">
        <f t="shared" si="641"/>
        <v>2080</v>
      </c>
      <c r="C2128" s="99" t="s">
        <v>4433</v>
      </c>
      <c r="D2128" s="99">
        <v>5</v>
      </c>
      <c r="E2128" s="104" t="s">
        <v>2888</v>
      </c>
      <c r="F2128" s="104" t="s">
        <v>2888</v>
      </c>
      <c r="G2128" s="106">
        <v>0</v>
      </c>
      <c r="H2128" s="106">
        <v>0</v>
      </c>
      <c r="I2128" s="100" t="s">
        <v>3</v>
      </c>
      <c r="J2128" s="100" t="s">
        <v>1597</v>
      </c>
      <c r="K2128" s="102" t="s">
        <v>4709</v>
      </c>
      <c r="L2128" s="107" t="s">
        <v>2790</v>
      </c>
      <c r="M2128" s="104" t="s">
        <v>2872</v>
      </c>
      <c r="N2128" s="104"/>
      <c r="O2128" s="45"/>
      <c r="P2128" t="str">
        <f t="shared" si="635"/>
        <v/>
      </c>
      <c r="Q2128" s="45" t="str">
        <f>IF(ISNA(VLOOKUP(AC2128,#REF!,1)),"//","")</f>
        <v/>
      </c>
      <c r="R2128" s="45"/>
      <c r="S2128" s="43">
        <f t="shared" si="636"/>
        <v>624</v>
      </c>
      <c r="T2128" s="94" t="s">
        <v>3006</v>
      </c>
      <c r="U2128" s="72" t="s">
        <v>2489</v>
      </c>
      <c r="V2128" s="72" t="s">
        <v>2489</v>
      </c>
      <c r="W2128" s="44" t="str">
        <f t="shared" si="637"/>
        <v>"XEQM05"</v>
      </c>
      <c r="X2128" s="25" t="str">
        <f t="shared" si="638"/>
        <v>XEQM05</v>
      </c>
      <c r="Y2128" s="1">
        <f t="shared" si="639"/>
        <v>2080</v>
      </c>
      <c r="Z2128" t="str">
        <f t="shared" si="640"/>
        <v>ITM_X_P5</v>
      </c>
      <c r="AA2128" s="177" t="str">
        <f>IF(ISNA(VLOOKUP(AC2128,Sheet2!J:J,1,0)),"//","")</f>
        <v>//</v>
      </c>
      <c r="AC2128" s="113" t="str">
        <f t="shared" si="634"/>
        <v>XEQM05</v>
      </c>
      <c r="AD2128" t="b">
        <f t="shared" si="633"/>
        <v>1</v>
      </c>
    </row>
    <row r="2129" spans="1:30">
      <c r="A2129" s="58">
        <f t="shared" ref="A2129:A2192" si="642">IF(B2129=INT(B2129),ROW(),"")</f>
        <v>2129</v>
      </c>
      <c r="B2129" s="55">
        <f t="shared" si="641"/>
        <v>2081</v>
      </c>
      <c r="C2129" s="99" t="s">
        <v>4433</v>
      </c>
      <c r="D2129" s="99">
        <v>6</v>
      </c>
      <c r="E2129" s="104" t="s">
        <v>2889</v>
      </c>
      <c r="F2129" s="104" t="s">
        <v>2889</v>
      </c>
      <c r="G2129" s="106">
        <v>0</v>
      </c>
      <c r="H2129" s="106">
        <v>0</v>
      </c>
      <c r="I2129" s="100" t="s">
        <v>3</v>
      </c>
      <c r="J2129" s="100" t="s">
        <v>1597</v>
      </c>
      <c r="K2129" s="102" t="s">
        <v>4709</v>
      </c>
      <c r="L2129" s="107" t="s">
        <v>2790</v>
      </c>
      <c r="M2129" s="104" t="s">
        <v>2873</v>
      </c>
      <c r="N2129" s="104"/>
      <c r="O2129" s="45"/>
      <c r="P2129" t="str">
        <f t="shared" si="635"/>
        <v/>
      </c>
      <c r="Q2129" s="45" t="str">
        <f>IF(ISNA(VLOOKUP(AC2129,#REF!,1)),"//","")</f>
        <v/>
      </c>
      <c r="R2129" s="45"/>
      <c r="S2129" s="43">
        <f t="shared" si="636"/>
        <v>625</v>
      </c>
      <c r="T2129" s="94" t="s">
        <v>3006</v>
      </c>
      <c r="U2129" s="72" t="s">
        <v>2489</v>
      </c>
      <c r="V2129" s="72" t="s">
        <v>2489</v>
      </c>
      <c r="W2129" s="44" t="str">
        <f t="shared" si="637"/>
        <v>"XEQM06"</v>
      </c>
      <c r="X2129" s="25" t="str">
        <f t="shared" si="638"/>
        <v>XEQM06</v>
      </c>
      <c r="Y2129" s="1">
        <f t="shared" si="639"/>
        <v>2081</v>
      </c>
      <c r="Z2129" t="str">
        <f t="shared" si="640"/>
        <v>ITM_X_P6</v>
      </c>
      <c r="AA2129" s="177" t="str">
        <f>IF(ISNA(VLOOKUP(AC2129,Sheet2!J:J,1,0)),"//","")</f>
        <v>//</v>
      </c>
      <c r="AC2129" s="113" t="str">
        <f t="shared" si="634"/>
        <v>XEQM06</v>
      </c>
      <c r="AD2129" t="b">
        <f t="shared" si="633"/>
        <v>1</v>
      </c>
    </row>
    <row r="2130" spans="1:30">
      <c r="A2130" s="58">
        <f t="shared" si="642"/>
        <v>2130</v>
      </c>
      <c r="B2130" s="55">
        <f t="shared" si="641"/>
        <v>2082</v>
      </c>
      <c r="C2130" s="99" t="s">
        <v>4433</v>
      </c>
      <c r="D2130" s="99">
        <v>7</v>
      </c>
      <c r="E2130" s="104" t="s">
        <v>2890</v>
      </c>
      <c r="F2130" s="104" t="s">
        <v>2890</v>
      </c>
      <c r="G2130" s="106">
        <v>0</v>
      </c>
      <c r="H2130" s="106">
        <v>0</v>
      </c>
      <c r="I2130" s="100" t="s">
        <v>3</v>
      </c>
      <c r="J2130" s="100" t="s">
        <v>1597</v>
      </c>
      <c r="K2130" s="102" t="s">
        <v>4709</v>
      </c>
      <c r="L2130" s="107" t="s">
        <v>2790</v>
      </c>
      <c r="M2130" s="104" t="s">
        <v>2874</v>
      </c>
      <c r="N2130" s="104"/>
      <c r="O2130" s="45"/>
      <c r="P2130" t="str">
        <f t="shared" si="635"/>
        <v/>
      </c>
      <c r="Q2130" s="45" t="str">
        <f>IF(ISNA(VLOOKUP(AC2130,#REF!,1)),"//","")</f>
        <v/>
      </c>
      <c r="R2130" s="45"/>
      <c r="S2130" s="43">
        <f t="shared" si="636"/>
        <v>626</v>
      </c>
      <c r="T2130" s="94" t="s">
        <v>3006</v>
      </c>
      <c r="U2130" s="72" t="s">
        <v>2489</v>
      </c>
      <c r="V2130" s="72" t="s">
        <v>2489</v>
      </c>
      <c r="W2130" s="44" t="str">
        <f t="shared" si="637"/>
        <v>"XEQM07"</v>
      </c>
      <c r="X2130" s="25" t="str">
        <f t="shared" si="638"/>
        <v>XEQM07</v>
      </c>
      <c r="Y2130" s="1">
        <f t="shared" si="639"/>
        <v>2082</v>
      </c>
      <c r="Z2130" t="str">
        <f t="shared" si="640"/>
        <v>ITM_X_f1</v>
      </c>
      <c r="AA2130" s="177" t="str">
        <f>IF(ISNA(VLOOKUP(AC2130,Sheet2!J:J,1,0)),"//","")</f>
        <v>//</v>
      </c>
      <c r="AC2130" s="113" t="str">
        <f t="shared" si="634"/>
        <v>XEQM07</v>
      </c>
      <c r="AD2130" t="b">
        <f t="shared" si="633"/>
        <v>1</v>
      </c>
    </row>
    <row r="2131" spans="1:30">
      <c r="A2131" s="58">
        <f t="shared" si="642"/>
        <v>2131</v>
      </c>
      <c r="B2131" s="55">
        <f t="shared" si="641"/>
        <v>2083</v>
      </c>
      <c r="C2131" s="99" t="s">
        <v>4433</v>
      </c>
      <c r="D2131" s="99">
        <v>8</v>
      </c>
      <c r="E2131" s="104" t="s">
        <v>2891</v>
      </c>
      <c r="F2131" s="104" t="s">
        <v>2891</v>
      </c>
      <c r="G2131" s="106">
        <v>0</v>
      </c>
      <c r="H2131" s="106">
        <v>0</v>
      </c>
      <c r="I2131" s="100" t="s">
        <v>3</v>
      </c>
      <c r="J2131" s="100" t="s">
        <v>1597</v>
      </c>
      <c r="K2131" s="102" t="s">
        <v>4709</v>
      </c>
      <c r="L2131" s="107" t="s">
        <v>2790</v>
      </c>
      <c r="M2131" s="104" t="s">
        <v>2875</v>
      </c>
      <c r="N2131" s="104"/>
      <c r="O2131" s="45"/>
      <c r="P2131" t="str">
        <f t="shared" si="635"/>
        <v/>
      </c>
      <c r="Q2131" s="45" t="str">
        <f>IF(ISNA(VLOOKUP(AC2131,#REF!,1)),"//","")</f>
        <v/>
      </c>
      <c r="R2131" s="45"/>
      <c r="S2131" s="43">
        <f t="shared" si="636"/>
        <v>627</v>
      </c>
      <c r="T2131" s="94" t="s">
        <v>3006</v>
      </c>
      <c r="U2131" s="72" t="s">
        <v>2489</v>
      </c>
      <c r="V2131" s="72" t="s">
        <v>2489</v>
      </c>
      <c r="W2131" s="44" t="str">
        <f t="shared" si="637"/>
        <v>"XEQM08"</v>
      </c>
      <c r="X2131" s="25" t="str">
        <f t="shared" si="638"/>
        <v>XEQM08</v>
      </c>
      <c r="Y2131" s="1">
        <f t="shared" si="639"/>
        <v>2083</v>
      </c>
      <c r="Z2131" t="str">
        <f t="shared" si="640"/>
        <v>ITM_X_f2</v>
      </c>
      <c r="AA2131" s="177" t="str">
        <f>IF(ISNA(VLOOKUP(AC2131,Sheet2!J:J,1,0)),"//","")</f>
        <v>//</v>
      </c>
      <c r="AC2131" s="113" t="str">
        <f t="shared" si="634"/>
        <v>XEQM08</v>
      </c>
      <c r="AD2131" t="b">
        <f t="shared" si="633"/>
        <v>1</v>
      </c>
    </row>
    <row r="2132" spans="1:30">
      <c r="A2132" s="58">
        <f t="shared" si="642"/>
        <v>2132</v>
      </c>
      <c r="B2132" s="55">
        <f t="shared" si="641"/>
        <v>2084</v>
      </c>
      <c r="C2132" s="99" t="s">
        <v>4433</v>
      </c>
      <c r="D2132" s="99">
        <v>9</v>
      </c>
      <c r="E2132" s="104" t="s">
        <v>2892</v>
      </c>
      <c r="F2132" s="104" t="s">
        <v>2892</v>
      </c>
      <c r="G2132" s="106">
        <v>0</v>
      </c>
      <c r="H2132" s="106">
        <v>0</v>
      </c>
      <c r="I2132" s="100" t="s">
        <v>3</v>
      </c>
      <c r="J2132" s="100" t="s">
        <v>1597</v>
      </c>
      <c r="K2132" s="102" t="s">
        <v>4709</v>
      </c>
      <c r="L2132" s="107" t="s">
        <v>2790</v>
      </c>
      <c r="M2132" s="104" t="s">
        <v>2876</v>
      </c>
      <c r="N2132" s="104"/>
      <c r="O2132" s="45"/>
      <c r="P2132" t="str">
        <f t="shared" si="635"/>
        <v/>
      </c>
      <c r="Q2132" s="45" t="str">
        <f>IF(ISNA(VLOOKUP(AC2132,#REF!,1)),"//","")</f>
        <v/>
      </c>
      <c r="R2132" s="45"/>
      <c r="S2132" s="43">
        <f t="shared" si="636"/>
        <v>628</v>
      </c>
      <c r="T2132" s="94" t="s">
        <v>3006</v>
      </c>
      <c r="U2132" s="72" t="s">
        <v>2489</v>
      </c>
      <c r="V2132" s="72" t="s">
        <v>2489</v>
      </c>
      <c r="W2132" s="44" t="str">
        <f t="shared" si="637"/>
        <v>"XEQM09"</v>
      </c>
      <c r="X2132" s="25" t="str">
        <f t="shared" si="638"/>
        <v>XEQM09</v>
      </c>
      <c r="Y2132" s="1">
        <f t="shared" si="639"/>
        <v>2084</v>
      </c>
      <c r="Z2132" t="str">
        <f t="shared" si="640"/>
        <v>ITM_X_f3</v>
      </c>
      <c r="AA2132" s="177" t="str">
        <f>IF(ISNA(VLOOKUP(AC2132,Sheet2!J:J,1,0)),"//","")</f>
        <v>//</v>
      </c>
      <c r="AC2132" s="113" t="str">
        <f t="shared" si="634"/>
        <v>XEQM09</v>
      </c>
      <c r="AD2132" t="b">
        <f t="shared" si="633"/>
        <v>1</v>
      </c>
    </row>
    <row r="2133" spans="1:30">
      <c r="A2133" s="58">
        <f t="shared" si="642"/>
        <v>2133</v>
      </c>
      <c r="B2133" s="55">
        <f t="shared" si="641"/>
        <v>2085</v>
      </c>
      <c r="C2133" s="99" t="s">
        <v>4433</v>
      </c>
      <c r="D2133" s="99">
        <v>10</v>
      </c>
      <c r="E2133" s="104" t="s">
        <v>2893</v>
      </c>
      <c r="F2133" s="104" t="s">
        <v>2893</v>
      </c>
      <c r="G2133" s="106">
        <v>0</v>
      </c>
      <c r="H2133" s="106">
        <v>0</v>
      </c>
      <c r="I2133" s="100" t="s">
        <v>3</v>
      </c>
      <c r="J2133" s="100" t="s">
        <v>1597</v>
      </c>
      <c r="K2133" s="102" t="s">
        <v>4709</v>
      </c>
      <c r="L2133" s="107" t="s">
        <v>2790</v>
      </c>
      <c r="M2133" s="104" t="s">
        <v>2877</v>
      </c>
      <c r="N2133" s="104"/>
      <c r="O2133" s="45"/>
      <c r="P2133" t="str">
        <f t="shared" si="635"/>
        <v/>
      </c>
      <c r="Q2133" s="45" t="str">
        <f>IF(ISNA(VLOOKUP(AC2133,#REF!,1)),"//","")</f>
        <v/>
      </c>
      <c r="R2133" s="45"/>
      <c r="S2133" s="43">
        <f t="shared" si="636"/>
        <v>629</v>
      </c>
      <c r="T2133" s="94" t="s">
        <v>3006</v>
      </c>
      <c r="U2133" s="72" t="s">
        <v>2489</v>
      </c>
      <c r="V2133" s="72" t="s">
        <v>2489</v>
      </c>
      <c r="W2133" s="44" t="str">
        <f t="shared" si="637"/>
        <v>"XEQM10"</v>
      </c>
      <c r="X2133" s="25" t="str">
        <f t="shared" si="638"/>
        <v>XEQM10</v>
      </c>
      <c r="Y2133" s="1">
        <f t="shared" si="639"/>
        <v>2085</v>
      </c>
      <c r="Z2133" t="str">
        <f t="shared" si="640"/>
        <v>ITM_X_f4</v>
      </c>
      <c r="AA2133" s="177" t="str">
        <f>IF(ISNA(VLOOKUP(AC2133,Sheet2!J:J,1,0)),"//","")</f>
        <v>//</v>
      </c>
      <c r="AC2133" s="113" t="str">
        <f t="shared" si="634"/>
        <v>XEQM10</v>
      </c>
      <c r="AD2133" t="b">
        <f t="shared" si="633"/>
        <v>1</v>
      </c>
    </row>
    <row r="2134" spans="1:30">
      <c r="A2134" s="58">
        <f t="shared" si="642"/>
        <v>2134</v>
      </c>
      <c r="B2134" s="55">
        <f t="shared" si="641"/>
        <v>2086</v>
      </c>
      <c r="C2134" s="99" t="s">
        <v>4433</v>
      </c>
      <c r="D2134" s="99">
        <v>11</v>
      </c>
      <c r="E2134" s="104" t="s">
        <v>2894</v>
      </c>
      <c r="F2134" s="104" t="s">
        <v>2894</v>
      </c>
      <c r="G2134" s="106">
        <v>0</v>
      </c>
      <c r="H2134" s="106">
        <v>0</v>
      </c>
      <c r="I2134" s="100" t="s">
        <v>3</v>
      </c>
      <c r="J2134" s="100" t="s">
        <v>1597</v>
      </c>
      <c r="K2134" s="102" t="s">
        <v>4709</v>
      </c>
      <c r="L2134" s="107" t="s">
        <v>2790</v>
      </c>
      <c r="M2134" s="104" t="s">
        <v>2878</v>
      </c>
      <c r="N2134" s="104"/>
      <c r="O2134" s="45"/>
      <c r="P2134" t="str">
        <f t="shared" si="635"/>
        <v/>
      </c>
      <c r="Q2134" s="45" t="str">
        <f>IF(ISNA(VLOOKUP(AC2134,#REF!,1)),"//","")</f>
        <v/>
      </c>
      <c r="R2134" s="45"/>
      <c r="S2134" s="43">
        <f t="shared" si="636"/>
        <v>630</v>
      </c>
      <c r="T2134" s="94" t="s">
        <v>3006</v>
      </c>
      <c r="U2134" s="72" t="s">
        <v>2489</v>
      </c>
      <c r="V2134" s="72" t="s">
        <v>2489</v>
      </c>
      <c r="W2134" s="44" t="str">
        <f t="shared" si="637"/>
        <v>"XEQM11"</v>
      </c>
      <c r="X2134" s="25" t="str">
        <f t="shared" si="638"/>
        <v>XEQM11</v>
      </c>
      <c r="Y2134" s="1">
        <f t="shared" si="639"/>
        <v>2086</v>
      </c>
      <c r="Z2134" t="str">
        <f t="shared" si="640"/>
        <v>ITM_X_f5</v>
      </c>
      <c r="AA2134" s="177" t="str">
        <f>IF(ISNA(VLOOKUP(AC2134,Sheet2!J:J,1,0)),"//","")</f>
        <v>//</v>
      </c>
      <c r="AC2134" s="113" t="str">
        <f t="shared" si="634"/>
        <v>XEQM11</v>
      </c>
      <c r="AD2134" t="b">
        <f t="shared" si="633"/>
        <v>1</v>
      </c>
    </row>
    <row r="2135" spans="1:30">
      <c r="A2135" s="58">
        <f t="shared" si="642"/>
        <v>2135</v>
      </c>
      <c r="B2135" s="55">
        <f t="shared" si="641"/>
        <v>2087</v>
      </c>
      <c r="C2135" s="99" t="s">
        <v>4433</v>
      </c>
      <c r="D2135" s="99">
        <v>12</v>
      </c>
      <c r="E2135" s="104" t="s">
        <v>2895</v>
      </c>
      <c r="F2135" s="104" t="s">
        <v>2895</v>
      </c>
      <c r="G2135" s="106">
        <v>0</v>
      </c>
      <c r="H2135" s="106">
        <v>0</v>
      </c>
      <c r="I2135" s="100" t="s">
        <v>3</v>
      </c>
      <c r="J2135" s="100" t="s">
        <v>1597</v>
      </c>
      <c r="K2135" s="102" t="s">
        <v>4709</v>
      </c>
      <c r="L2135" s="107" t="s">
        <v>2790</v>
      </c>
      <c r="M2135" s="104" t="s">
        <v>2879</v>
      </c>
      <c r="N2135" s="104"/>
      <c r="O2135" s="45"/>
      <c r="P2135" t="str">
        <f t="shared" si="635"/>
        <v/>
      </c>
      <c r="Q2135" s="45" t="str">
        <f>IF(ISNA(VLOOKUP(AC2135,#REF!,1)),"//","")</f>
        <v/>
      </c>
      <c r="R2135" s="45"/>
      <c r="S2135" s="43">
        <f t="shared" si="636"/>
        <v>631</v>
      </c>
      <c r="T2135" s="94" t="s">
        <v>3006</v>
      </c>
      <c r="U2135" s="72" t="s">
        <v>2489</v>
      </c>
      <c r="V2135" s="72" t="s">
        <v>2489</v>
      </c>
      <c r="W2135" s="44" t="str">
        <f t="shared" si="637"/>
        <v>"XEQM12"</v>
      </c>
      <c r="X2135" s="25" t="str">
        <f t="shared" si="638"/>
        <v>XEQM12</v>
      </c>
      <c r="Y2135" s="1">
        <f t="shared" si="639"/>
        <v>2087</v>
      </c>
      <c r="Z2135" t="str">
        <f t="shared" si="640"/>
        <v>ITM_X_f6</v>
      </c>
      <c r="AA2135" s="177" t="str">
        <f>IF(ISNA(VLOOKUP(AC2135,Sheet2!J:J,1,0)),"//","")</f>
        <v>//</v>
      </c>
      <c r="AC2135" s="113" t="str">
        <f t="shared" si="634"/>
        <v>XEQM12</v>
      </c>
      <c r="AD2135" t="b">
        <f t="shared" si="633"/>
        <v>1</v>
      </c>
    </row>
    <row r="2136" spans="1:30">
      <c r="A2136" s="58">
        <f t="shared" si="642"/>
        <v>2136</v>
      </c>
      <c r="B2136" s="55">
        <f t="shared" si="641"/>
        <v>2088</v>
      </c>
      <c r="C2136" s="99" t="s">
        <v>4433</v>
      </c>
      <c r="D2136" s="99">
        <v>13</v>
      </c>
      <c r="E2136" s="104" t="s">
        <v>2896</v>
      </c>
      <c r="F2136" s="104" t="s">
        <v>2896</v>
      </c>
      <c r="G2136" s="106">
        <v>0</v>
      </c>
      <c r="H2136" s="106">
        <v>0</v>
      </c>
      <c r="I2136" s="100" t="s">
        <v>3</v>
      </c>
      <c r="J2136" s="100" t="s">
        <v>1597</v>
      </c>
      <c r="K2136" s="102" t="s">
        <v>4709</v>
      </c>
      <c r="L2136" s="107" t="s">
        <v>2790</v>
      </c>
      <c r="M2136" s="104" t="s">
        <v>2880</v>
      </c>
      <c r="N2136" s="104"/>
      <c r="O2136" s="45"/>
      <c r="P2136" t="str">
        <f t="shared" si="635"/>
        <v/>
      </c>
      <c r="Q2136" s="45" t="str">
        <f>IF(ISNA(VLOOKUP(AC2136,#REF!,1)),"//","")</f>
        <v/>
      </c>
      <c r="R2136" s="45"/>
      <c r="S2136" s="43">
        <f t="shared" si="636"/>
        <v>632</v>
      </c>
      <c r="T2136" s="94" t="s">
        <v>3006</v>
      </c>
      <c r="U2136" s="72" t="s">
        <v>2489</v>
      </c>
      <c r="V2136" s="72" t="s">
        <v>2489</v>
      </c>
      <c r="W2136" s="44" t="str">
        <f t="shared" si="637"/>
        <v>"XEQM13"</v>
      </c>
      <c r="X2136" s="25" t="str">
        <f t="shared" si="638"/>
        <v>XEQM13</v>
      </c>
      <c r="Y2136" s="1">
        <f t="shared" si="639"/>
        <v>2088</v>
      </c>
      <c r="Z2136" t="str">
        <f t="shared" si="640"/>
        <v>ITM_X_g1</v>
      </c>
      <c r="AA2136" s="177" t="str">
        <f>IF(ISNA(VLOOKUP(AC2136,Sheet2!J:J,1,0)),"//","")</f>
        <v>//</v>
      </c>
      <c r="AC2136" s="113" t="str">
        <f t="shared" si="634"/>
        <v>XEQM13</v>
      </c>
      <c r="AD2136" t="b">
        <f t="shared" si="633"/>
        <v>1</v>
      </c>
    </row>
    <row r="2137" spans="1:30">
      <c r="A2137" s="58">
        <f t="shared" si="642"/>
        <v>2137</v>
      </c>
      <c r="B2137" s="55">
        <f t="shared" si="641"/>
        <v>2089</v>
      </c>
      <c r="C2137" s="99" t="s">
        <v>4433</v>
      </c>
      <c r="D2137" s="99">
        <v>14</v>
      </c>
      <c r="E2137" s="104" t="s">
        <v>2897</v>
      </c>
      <c r="F2137" s="104" t="s">
        <v>2897</v>
      </c>
      <c r="G2137" s="106">
        <v>0</v>
      </c>
      <c r="H2137" s="106">
        <v>0</v>
      </c>
      <c r="I2137" s="100" t="s">
        <v>3</v>
      </c>
      <c r="J2137" s="100" t="s">
        <v>1597</v>
      </c>
      <c r="K2137" s="102" t="s">
        <v>4709</v>
      </c>
      <c r="L2137" s="107" t="s">
        <v>2790</v>
      </c>
      <c r="M2137" s="104" t="s">
        <v>2881</v>
      </c>
      <c r="N2137" s="104"/>
      <c r="O2137" s="45"/>
      <c r="P2137" t="str">
        <f t="shared" si="635"/>
        <v/>
      </c>
      <c r="Q2137" s="45" t="str">
        <f>IF(ISNA(VLOOKUP(AC2137,#REF!,1)),"//","")</f>
        <v/>
      </c>
      <c r="R2137" s="45"/>
      <c r="S2137" s="43">
        <f t="shared" si="636"/>
        <v>633</v>
      </c>
      <c r="T2137" s="94" t="s">
        <v>3006</v>
      </c>
      <c r="U2137" s="72" t="s">
        <v>2489</v>
      </c>
      <c r="V2137" s="72" t="s">
        <v>2489</v>
      </c>
      <c r="W2137" s="44" t="str">
        <f t="shared" si="637"/>
        <v>"XEQM14"</v>
      </c>
      <c r="X2137" s="25" t="str">
        <f t="shared" si="638"/>
        <v>XEQM14</v>
      </c>
      <c r="Y2137" s="1">
        <f t="shared" si="639"/>
        <v>2089</v>
      </c>
      <c r="Z2137" t="str">
        <f t="shared" si="640"/>
        <v>ITM_X_g2</v>
      </c>
      <c r="AA2137" s="177" t="str">
        <f>IF(ISNA(VLOOKUP(AC2137,Sheet2!J:J,1,0)),"//","")</f>
        <v>//</v>
      </c>
      <c r="AC2137" s="113" t="str">
        <f t="shared" si="634"/>
        <v>XEQM14</v>
      </c>
      <c r="AD2137" t="b">
        <f t="shared" si="633"/>
        <v>1</v>
      </c>
    </row>
    <row r="2138" spans="1:30">
      <c r="A2138" s="58">
        <f t="shared" si="642"/>
        <v>2138</v>
      </c>
      <c r="B2138" s="55">
        <f t="shared" si="641"/>
        <v>2090</v>
      </c>
      <c r="C2138" s="99" t="s">
        <v>4433</v>
      </c>
      <c r="D2138" s="99">
        <v>15</v>
      </c>
      <c r="E2138" s="104" t="s">
        <v>2898</v>
      </c>
      <c r="F2138" s="104" t="s">
        <v>2898</v>
      </c>
      <c r="G2138" s="106">
        <v>0</v>
      </c>
      <c r="H2138" s="106">
        <v>0</v>
      </c>
      <c r="I2138" s="100" t="s">
        <v>3</v>
      </c>
      <c r="J2138" s="100" t="s">
        <v>1597</v>
      </c>
      <c r="K2138" s="102" t="s">
        <v>4709</v>
      </c>
      <c r="L2138" s="107" t="s">
        <v>2790</v>
      </c>
      <c r="M2138" s="104" t="s">
        <v>2882</v>
      </c>
      <c r="N2138" s="104"/>
      <c r="O2138" s="45"/>
      <c r="P2138" t="str">
        <f t="shared" si="635"/>
        <v/>
      </c>
      <c r="Q2138" s="45" t="str">
        <f>IF(ISNA(VLOOKUP(AC2138,#REF!,1)),"//","")</f>
        <v/>
      </c>
      <c r="R2138" s="45"/>
      <c r="S2138" s="43">
        <f t="shared" si="636"/>
        <v>634</v>
      </c>
      <c r="T2138" s="94" t="s">
        <v>3006</v>
      </c>
      <c r="U2138" s="72" t="s">
        <v>2489</v>
      </c>
      <c r="V2138" s="72" t="s">
        <v>2489</v>
      </c>
      <c r="W2138" s="44" t="str">
        <f t="shared" si="637"/>
        <v>"XEQM15"</v>
      </c>
      <c r="X2138" s="25" t="str">
        <f t="shared" si="638"/>
        <v>XEQM15</v>
      </c>
      <c r="Y2138" s="1">
        <f t="shared" si="639"/>
        <v>2090</v>
      </c>
      <c r="Z2138" t="str">
        <f t="shared" si="640"/>
        <v>ITM_X_g3</v>
      </c>
      <c r="AA2138" s="177" t="str">
        <f>IF(ISNA(VLOOKUP(AC2138,Sheet2!J:J,1,0)),"//","")</f>
        <v>//</v>
      </c>
      <c r="AC2138" s="113" t="str">
        <f t="shared" si="634"/>
        <v>XEQM15</v>
      </c>
      <c r="AD2138" t="b">
        <f t="shared" si="633"/>
        <v>1</v>
      </c>
    </row>
    <row r="2139" spans="1:30">
      <c r="A2139" s="58">
        <f t="shared" si="642"/>
        <v>2139</v>
      </c>
      <c r="B2139" s="55">
        <f t="shared" si="641"/>
        <v>2091</v>
      </c>
      <c r="C2139" s="99" t="s">
        <v>4433</v>
      </c>
      <c r="D2139" s="99">
        <v>16</v>
      </c>
      <c r="E2139" s="104" t="s">
        <v>2899</v>
      </c>
      <c r="F2139" s="104" t="s">
        <v>2899</v>
      </c>
      <c r="G2139" s="106">
        <v>0</v>
      </c>
      <c r="H2139" s="106">
        <v>0</v>
      </c>
      <c r="I2139" s="100" t="s">
        <v>3</v>
      </c>
      <c r="J2139" s="100" t="s">
        <v>1597</v>
      </c>
      <c r="K2139" s="102" t="s">
        <v>4709</v>
      </c>
      <c r="L2139" s="107" t="s">
        <v>2790</v>
      </c>
      <c r="M2139" s="104" t="s">
        <v>2883</v>
      </c>
      <c r="N2139" s="104"/>
      <c r="O2139" s="45"/>
      <c r="P2139" t="str">
        <f t="shared" si="635"/>
        <v/>
      </c>
      <c r="Q2139" s="45" t="str">
        <f>IF(ISNA(VLOOKUP(AC2139,#REF!,1)),"//","")</f>
        <v/>
      </c>
      <c r="R2139" s="45"/>
      <c r="S2139" s="43">
        <f t="shared" si="636"/>
        <v>635</v>
      </c>
      <c r="T2139" s="94" t="s">
        <v>3006</v>
      </c>
      <c r="U2139" s="72" t="s">
        <v>2489</v>
      </c>
      <c r="V2139" s="72" t="s">
        <v>2489</v>
      </c>
      <c r="W2139" s="44" t="str">
        <f t="shared" si="637"/>
        <v>"XEQM16"</v>
      </c>
      <c r="X2139" s="25" t="str">
        <f t="shared" si="638"/>
        <v>XEQM16</v>
      </c>
      <c r="Y2139" s="1">
        <f t="shared" si="639"/>
        <v>2091</v>
      </c>
      <c r="Z2139" t="str">
        <f t="shared" si="640"/>
        <v>ITM_X_g4</v>
      </c>
      <c r="AA2139" s="177" t="str">
        <f>IF(ISNA(VLOOKUP(AC2139,Sheet2!J:J,1,0)),"//","")</f>
        <v>//</v>
      </c>
      <c r="AC2139" s="113" t="str">
        <f t="shared" si="634"/>
        <v>XEQM16</v>
      </c>
      <c r="AD2139" t="b">
        <f t="shared" si="633"/>
        <v>1</v>
      </c>
    </row>
    <row r="2140" spans="1:30">
      <c r="A2140" s="58">
        <f t="shared" si="642"/>
        <v>2140</v>
      </c>
      <c r="B2140" s="55">
        <f t="shared" si="641"/>
        <v>2092</v>
      </c>
      <c r="C2140" s="99" t="s">
        <v>4433</v>
      </c>
      <c r="D2140" s="99">
        <v>17</v>
      </c>
      <c r="E2140" s="104" t="s">
        <v>2900</v>
      </c>
      <c r="F2140" s="104" t="s">
        <v>2900</v>
      </c>
      <c r="G2140" s="106">
        <v>0</v>
      </c>
      <c r="H2140" s="106">
        <v>0</v>
      </c>
      <c r="I2140" s="100" t="s">
        <v>3</v>
      </c>
      <c r="J2140" s="100" t="s">
        <v>1597</v>
      </c>
      <c r="K2140" s="102" t="s">
        <v>4709</v>
      </c>
      <c r="L2140" s="107" t="s">
        <v>2790</v>
      </c>
      <c r="M2140" s="104" t="s">
        <v>2884</v>
      </c>
      <c r="N2140" s="104"/>
      <c r="O2140" s="45"/>
      <c r="P2140" t="str">
        <f t="shared" si="635"/>
        <v/>
      </c>
      <c r="Q2140" s="45" t="str">
        <f>IF(ISNA(VLOOKUP(AC2140,#REF!,1)),"//","")</f>
        <v/>
      </c>
      <c r="R2140" s="45"/>
      <c r="S2140" s="43">
        <f t="shared" si="636"/>
        <v>636</v>
      </c>
      <c r="T2140" s="94" t="s">
        <v>3006</v>
      </c>
      <c r="U2140" s="72" t="s">
        <v>2489</v>
      </c>
      <c r="V2140" s="72" t="s">
        <v>2489</v>
      </c>
      <c r="W2140" s="44" t="str">
        <f t="shared" si="637"/>
        <v>"XEQM17"</v>
      </c>
      <c r="X2140" s="25" t="str">
        <f t="shared" si="638"/>
        <v>XEQM17</v>
      </c>
      <c r="Y2140" s="1">
        <f t="shared" si="639"/>
        <v>2092</v>
      </c>
      <c r="Z2140" t="str">
        <f t="shared" si="640"/>
        <v>ITM_X_g5</v>
      </c>
      <c r="AA2140" s="177" t="str">
        <f>IF(ISNA(VLOOKUP(AC2140,Sheet2!J:J,1,0)),"//","")</f>
        <v>//</v>
      </c>
      <c r="AC2140" s="113" t="str">
        <f t="shared" si="634"/>
        <v>XEQM17</v>
      </c>
      <c r="AD2140" t="b">
        <f t="shared" si="633"/>
        <v>1</v>
      </c>
    </row>
    <row r="2141" spans="1:30">
      <c r="A2141" s="58">
        <f t="shared" si="642"/>
        <v>2141</v>
      </c>
      <c r="B2141" s="55">
        <f t="shared" si="641"/>
        <v>2093</v>
      </c>
      <c r="C2141" s="99" t="s">
        <v>4433</v>
      </c>
      <c r="D2141" s="99">
        <v>18</v>
      </c>
      <c r="E2141" s="104" t="s">
        <v>2901</v>
      </c>
      <c r="F2141" s="104" t="s">
        <v>2901</v>
      </c>
      <c r="G2141" s="106">
        <v>0</v>
      </c>
      <c r="H2141" s="106">
        <v>0</v>
      </c>
      <c r="I2141" s="100" t="s">
        <v>3</v>
      </c>
      <c r="J2141" s="100" t="s">
        <v>1597</v>
      </c>
      <c r="K2141" s="102" t="s">
        <v>4709</v>
      </c>
      <c r="L2141" s="107" t="s">
        <v>2790</v>
      </c>
      <c r="M2141" s="104" t="s">
        <v>2885</v>
      </c>
      <c r="N2141" s="104"/>
      <c r="O2141" s="45"/>
      <c r="P2141" t="str">
        <f t="shared" si="635"/>
        <v/>
      </c>
      <c r="Q2141" s="45" t="str">
        <f>IF(ISNA(VLOOKUP(AC2141,#REF!,1)),"//","")</f>
        <v/>
      </c>
      <c r="R2141" s="45"/>
      <c r="S2141" s="43">
        <f t="shared" si="636"/>
        <v>637</v>
      </c>
      <c r="T2141" s="94" t="s">
        <v>3006</v>
      </c>
      <c r="U2141" s="72" t="s">
        <v>2489</v>
      </c>
      <c r="V2141" s="72" t="s">
        <v>2489</v>
      </c>
      <c r="W2141" s="44" t="str">
        <f t="shared" si="637"/>
        <v>"XEQM18"</v>
      </c>
      <c r="X2141" s="25" t="str">
        <f t="shared" si="638"/>
        <v>XEQM18</v>
      </c>
      <c r="Y2141" s="1">
        <f t="shared" si="639"/>
        <v>2093</v>
      </c>
      <c r="Z2141" t="str">
        <f t="shared" si="640"/>
        <v>ITM_X_g6</v>
      </c>
      <c r="AA2141" s="177" t="str">
        <f>IF(ISNA(VLOOKUP(AC2141,Sheet2!J:J,1,0)),"//","")</f>
        <v>//</v>
      </c>
      <c r="AC2141" s="113" t="str">
        <f t="shared" si="634"/>
        <v>XEQM18</v>
      </c>
      <c r="AD2141" t="b">
        <f t="shared" si="633"/>
        <v>1</v>
      </c>
    </row>
    <row r="2142" spans="1:30">
      <c r="A2142" s="58">
        <f t="shared" si="642"/>
        <v>2142</v>
      </c>
      <c r="B2142" s="55">
        <f t="shared" si="641"/>
        <v>2094</v>
      </c>
      <c r="C2142" s="99" t="s">
        <v>4434</v>
      </c>
      <c r="D2142" s="99" t="s">
        <v>12</v>
      </c>
      <c r="E2142" s="104" t="s">
        <v>2946</v>
      </c>
      <c r="F2142" s="104" t="s">
        <v>2946</v>
      </c>
      <c r="G2142" s="106">
        <v>1</v>
      </c>
      <c r="H2142" s="106">
        <v>18</v>
      </c>
      <c r="I2142" s="100" t="s">
        <v>1</v>
      </c>
      <c r="J2142" s="100" t="s">
        <v>1597</v>
      </c>
      <c r="K2142" s="102" t="s">
        <v>4544</v>
      </c>
      <c r="L2142" s="107"/>
      <c r="M2142" s="104" t="s">
        <v>2944</v>
      </c>
      <c r="N2142" s="104"/>
      <c r="O2142" s="45"/>
      <c r="P2142" t="str">
        <f t="shared" si="635"/>
        <v/>
      </c>
      <c r="Q2142" s="45" t="str">
        <f>IF(ISNA(VLOOKUP(AC2142,#REF!,1)),"//","")</f>
        <v/>
      </c>
      <c r="R2142" s="45"/>
      <c r="S2142" s="43">
        <f t="shared" si="636"/>
        <v>638</v>
      </c>
      <c r="T2142" s="94" t="s">
        <v>3006</v>
      </c>
      <c r="U2142" s="72" t="s">
        <v>2919</v>
      </c>
      <c r="V2142" s="72" t="s">
        <v>2489</v>
      </c>
      <c r="W2142" s="44" t="str">
        <f t="shared" si="637"/>
        <v>"X.SAVE"</v>
      </c>
      <c r="X2142" s="25" t="str">
        <f t="shared" si="638"/>
        <v>X.SAVE</v>
      </c>
      <c r="Y2142" s="1">
        <f t="shared" si="639"/>
        <v>2094</v>
      </c>
      <c r="Z2142" t="str">
        <f t="shared" si="640"/>
        <v>ITM_XSAVE</v>
      </c>
      <c r="AA2142" s="177" t="str">
        <f>IF(ISNA(VLOOKUP(AC2142,Sheet2!J:J,1,0)),"//","")</f>
        <v>//</v>
      </c>
      <c r="AC2142" s="113" t="str">
        <f t="shared" si="634"/>
        <v>X.SAVE</v>
      </c>
      <c r="AD2142" t="b">
        <f t="shared" si="633"/>
        <v>1</v>
      </c>
    </row>
    <row r="2143" spans="1:30">
      <c r="A2143" s="58">
        <f t="shared" si="642"/>
        <v>2143</v>
      </c>
      <c r="B2143" s="55">
        <f t="shared" si="641"/>
        <v>2095</v>
      </c>
      <c r="C2143" s="99" t="s">
        <v>4435</v>
      </c>
      <c r="D2143" s="99" t="s">
        <v>12</v>
      </c>
      <c r="E2143" s="102" t="s">
        <v>2947</v>
      </c>
      <c r="F2143" s="102" t="s">
        <v>2947</v>
      </c>
      <c r="G2143" s="106">
        <v>1</v>
      </c>
      <c r="H2143" s="106">
        <v>18</v>
      </c>
      <c r="I2143" s="100" t="s">
        <v>1</v>
      </c>
      <c r="J2143" s="100" t="s">
        <v>1597</v>
      </c>
      <c r="K2143" s="102" t="s">
        <v>4709</v>
      </c>
      <c r="L2143" s="99"/>
      <c r="M2143" s="104" t="s">
        <v>2945</v>
      </c>
      <c r="N2143" s="104"/>
      <c r="O2143"/>
      <c r="P2143" t="str">
        <f t="shared" si="635"/>
        <v/>
      </c>
      <c r="Q2143" t="str">
        <f>IF(ISNA(VLOOKUP(AC2143,#REF!,1)),"//","")</f>
        <v/>
      </c>
      <c r="R2143"/>
      <c r="S2143" s="43">
        <f t="shared" si="636"/>
        <v>639</v>
      </c>
      <c r="T2143" s="94" t="s">
        <v>3006</v>
      </c>
      <c r="U2143" s="72" t="s">
        <v>2919</v>
      </c>
      <c r="V2143" s="72" t="s">
        <v>2489</v>
      </c>
      <c r="W2143" s="44" t="str">
        <f t="shared" si="637"/>
        <v>"X.LOAD"</v>
      </c>
      <c r="X2143" s="25" t="str">
        <f t="shared" si="638"/>
        <v>X.LOAD</v>
      </c>
      <c r="Y2143" s="1">
        <f t="shared" si="639"/>
        <v>2095</v>
      </c>
      <c r="Z2143" t="str">
        <f t="shared" si="640"/>
        <v>ITM_XLOAD</v>
      </c>
      <c r="AA2143" s="177" t="str">
        <f>IF(ISNA(VLOOKUP(AC2143,Sheet2!J:J,1,0)),"//","")</f>
        <v>//</v>
      </c>
      <c r="AC2143" s="113" t="str">
        <f t="shared" si="634"/>
        <v>X.LOAD</v>
      </c>
      <c r="AD2143" t="b">
        <f t="shared" si="633"/>
        <v>1</v>
      </c>
    </row>
    <row r="2144" spans="1:30">
      <c r="A2144" s="58">
        <f t="shared" si="642"/>
        <v>2144</v>
      </c>
      <c r="B2144" s="55">
        <f t="shared" si="641"/>
        <v>2096</v>
      </c>
      <c r="C2144" s="99" t="s">
        <v>4224</v>
      </c>
      <c r="D2144" s="99">
        <v>0</v>
      </c>
      <c r="E2144" s="102" t="s">
        <v>3191</v>
      </c>
      <c r="F2144" s="102" t="s">
        <v>3191</v>
      </c>
      <c r="G2144" s="106">
        <v>0</v>
      </c>
      <c r="H2144" s="106">
        <v>0</v>
      </c>
      <c r="I2144" s="100" t="s">
        <v>1</v>
      </c>
      <c r="J2144" s="100" t="s">
        <v>1597</v>
      </c>
      <c r="K2144" s="102" t="s">
        <v>4709</v>
      </c>
      <c r="L2144" s="99" t="s">
        <v>3061</v>
      </c>
      <c r="M2144" s="104" t="s">
        <v>3192</v>
      </c>
      <c r="N2144" s="104"/>
      <c r="O2144"/>
      <c r="P2144" t="str">
        <f t="shared" si="635"/>
        <v/>
      </c>
      <c r="Q2144" t="str">
        <f>IF(ISNA(VLOOKUP(AC2144,#REF!,1)),"//","")</f>
        <v/>
      </c>
      <c r="R2144"/>
      <c r="S2144" s="43">
        <f t="shared" si="636"/>
        <v>639</v>
      </c>
      <c r="T2144" s="94" t="s">
        <v>3063</v>
      </c>
      <c r="U2144" s="72" t="s">
        <v>2912</v>
      </c>
      <c r="V2144" s="72" t="s">
        <v>2489</v>
      </c>
      <c r="W2144" s="44" t="str">
        <f t="shared" si="637"/>
        <v/>
      </c>
      <c r="X2144" s="25" t="str">
        <f t="shared" si="638"/>
        <v/>
      </c>
      <c r="Y2144" s="1">
        <f t="shared" si="639"/>
        <v>2096</v>
      </c>
      <c r="Z2144" t="str">
        <f t="shared" si="640"/>
        <v>ITM_FB00</v>
      </c>
      <c r="AA2144" s="177" t="str">
        <f>IF(ISNA(VLOOKUP(AC2144,Sheet2!J:J,1,0)),"//","")</f>
        <v/>
      </c>
      <c r="AC2144" s="113" t="str">
        <f t="shared" si="634"/>
        <v/>
      </c>
      <c r="AD2144" t="b">
        <f t="shared" si="633"/>
        <v>1</v>
      </c>
    </row>
    <row r="2145" spans="1:30">
      <c r="A2145" s="58">
        <f t="shared" si="642"/>
        <v>2145</v>
      </c>
      <c r="B2145" s="55">
        <f t="shared" si="641"/>
        <v>2097</v>
      </c>
      <c r="C2145" s="99" t="s">
        <v>4224</v>
      </c>
      <c r="D2145" s="99">
        <v>1</v>
      </c>
      <c r="E2145" s="104" t="s">
        <v>3128</v>
      </c>
      <c r="F2145" s="104" t="s">
        <v>3128</v>
      </c>
      <c r="G2145" s="106">
        <v>0</v>
      </c>
      <c r="H2145" s="106">
        <v>0</v>
      </c>
      <c r="I2145" s="100" t="s">
        <v>1</v>
      </c>
      <c r="J2145" s="100" t="s">
        <v>1597</v>
      </c>
      <c r="K2145" s="102" t="s">
        <v>4709</v>
      </c>
      <c r="L2145" s="107" t="s">
        <v>3061</v>
      </c>
      <c r="M2145" s="104" t="s">
        <v>3062</v>
      </c>
      <c r="N2145" s="107"/>
      <c r="O2145" s="45"/>
      <c r="P2145" t="str">
        <f t="shared" ref="P2145" si="643">IF(E2145=F2145,"","NOT EQUAL")</f>
        <v/>
      </c>
      <c r="Q2145" s="45" t="str">
        <f>IF(ISNA(VLOOKUP(AC2145,#REF!,1)),"//","")</f>
        <v/>
      </c>
      <c r="R2145" s="45"/>
      <c r="S2145" s="43">
        <f t="shared" ref="S2145" si="644">IF(X2145&lt;&gt;"",S2144+1,S2144)</f>
        <v>639</v>
      </c>
      <c r="T2145" s="94" t="s">
        <v>3063</v>
      </c>
      <c r="U2145" s="72" t="s">
        <v>2912</v>
      </c>
      <c r="V2145" s="72" t="s">
        <v>2489</v>
      </c>
      <c r="W2145" s="44" t="str">
        <f t="shared" ref="W2145" si="645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46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47">B2145</f>
        <v>2097</v>
      </c>
      <c r="Z2145" t="str">
        <f t="shared" ref="Z2145" si="648">M2145</f>
        <v>ITM_FB01</v>
      </c>
      <c r="AA2145" s="177" t="str">
        <f>IF(ISNA(VLOOKUP(AC2145,Sheet2!J:J,1,0)),"//","")</f>
        <v/>
      </c>
      <c r="AC2145" s="113" t="str">
        <f t="shared" si="634"/>
        <v/>
      </c>
      <c r="AD2145" t="b">
        <f t="shared" si="633"/>
        <v>1</v>
      </c>
    </row>
    <row r="2146" spans="1:30">
      <c r="A2146" s="58">
        <f t="shared" si="642"/>
        <v>2146</v>
      </c>
      <c r="B2146" s="55">
        <f t="shared" si="641"/>
        <v>2098</v>
      </c>
      <c r="C2146" s="99" t="s">
        <v>4224</v>
      </c>
      <c r="D2146" s="99">
        <v>2</v>
      </c>
      <c r="E2146" s="104" t="s">
        <v>3129</v>
      </c>
      <c r="F2146" s="104" t="s">
        <v>3129</v>
      </c>
      <c r="G2146" s="106">
        <v>0</v>
      </c>
      <c r="H2146" s="106">
        <v>0</v>
      </c>
      <c r="I2146" s="100" t="s">
        <v>1</v>
      </c>
      <c r="J2146" s="100" t="s">
        <v>1597</v>
      </c>
      <c r="K2146" s="102" t="s">
        <v>4709</v>
      </c>
      <c r="L2146" s="107" t="s">
        <v>3061</v>
      </c>
      <c r="M2146" s="104" t="s">
        <v>3064</v>
      </c>
      <c r="N2146" s="107"/>
      <c r="O2146" s="45"/>
      <c r="P2146" t="str">
        <f t="shared" ref="P2146" si="649">IF(E2146=F2146,"","NOT EQUAL")</f>
        <v/>
      </c>
      <c r="Q2146" s="45" t="str">
        <f>IF(ISNA(VLOOKUP(AC2146,#REF!,1)),"//","")</f>
        <v/>
      </c>
      <c r="R2146" s="45"/>
      <c r="S2146" s="43">
        <f t="shared" ref="S2146" si="650">IF(X2146&lt;&gt;"",S2145+1,S2145)</f>
        <v>639</v>
      </c>
      <c r="T2146" s="94" t="s">
        <v>3063</v>
      </c>
      <c r="U2146" s="72" t="s">
        <v>2912</v>
      </c>
      <c r="V2146" s="72" t="s">
        <v>2489</v>
      </c>
      <c r="W2146" s="44" t="str">
        <f t="shared" ref="W2146" si="651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2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3">B2146</f>
        <v>2098</v>
      </c>
      <c r="Z2146" t="str">
        <f t="shared" ref="Z2146" si="654">M2146</f>
        <v>ITM_FB02</v>
      </c>
      <c r="AA2146" s="177" t="str">
        <f>IF(ISNA(VLOOKUP(AC2146,Sheet2!J:J,1,0)),"//","")</f>
        <v/>
      </c>
      <c r="AC2146" s="113" t="str">
        <f t="shared" si="634"/>
        <v/>
      </c>
      <c r="AD2146" t="b">
        <f t="shared" si="633"/>
        <v>1</v>
      </c>
    </row>
    <row r="2147" spans="1:30">
      <c r="A2147" s="58">
        <f t="shared" si="642"/>
        <v>2147</v>
      </c>
      <c r="B2147" s="55">
        <f t="shared" si="641"/>
        <v>2099</v>
      </c>
      <c r="C2147" s="99" t="s">
        <v>4224</v>
      </c>
      <c r="D2147" s="99">
        <v>3</v>
      </c>
      <c r="E2147" s="104" t="s">
        <v>3130</v>
      </c>
      <c r="F2147" s="104" t="s">
        <v>3130</v>
      </c>
      <c r="G2147" s="106">
        <v>0</v>
      </c>
      <c r="H2147" s="106">
        <v>0</v>
      </c>
      <c r="I2147" s="100" t="s">
        <v>1</v>
      </c>
      <c r="J2147" s="100" t="s">
        <v>1597</v>
      </c>
      <c r="K2147" s="102" t="s">
        <v>4709</v>
      </c>
      <c r="L2147" s="107" t="s">
        <v>3061</v>
      </c>
      <c r="M2147" s="104" t="s">
        <v>3065</v>
      </c>
      <c r="N2147" s="107"/>
      <c r="O2147" s="45"/>
      <c r="P2147" t="str">
        <f t="shared" ref="P2147:P2162" si="655">IF(E2147=F2147,"","NOT EQUAL")</f>
        <v/>
      </c>
      <c r="Q2147" s="45" t="str">
        <f>IF(ISNA(VLOOKUP(AC2147,#REF!,1)),"//","")</f>
        <v/>
      </c>
      <c r="R2147" s="45"/>
      <c r="S2147" s="43">
        <f t="shared" ref="S2147:S2162" si="656">IF(X2147&lt;&gt;"",S2146+1,S2146)</f>
        <v>639</v>
      </c>
      <c r="T2147" s="94" t="s">
        <v>3063</v>
      </c>
      <c r="U2147" s="72" t="s">
        <v>2912</v>
      </c>
      <c r="V2147" s="72" t="s">
        <v>2489</v>
      </c>
      <c r="W2147" s="44" t="str">
        <f t="shared" ref="W2147:W2162" si="657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58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59">B2147</f>
        <v>2099</v>
      </c>
      <c r="Z2147" t="str">
        <f t="shared" ref="Z2147:Z2162" si="660">M2147</f>
        <v>ITM_FB03</v>
      </c>
      <c r="AA2147" s="177" t="str">
        <f>IF(ISNA(VLOOKUP(AC2147,Sheet2!J:J,1,0)),"//","")</f>
        <v/>
      </c>
      <c r="AC2147" s="113" t="str">
        <f t="shared" si="634"/>
        <v/>
      </c>
      <c r="AD2147" t="b">
        <f t="shared" si="633"/>
        <v>1</v>
      </c>
    </row>
    <row r="2148" spans="1:30">
      <c r="A2148" s="58">
        <f t="shared" si="642"/>
        <v>2148</v>
      </c>
      <c r="B2148" s="55">
        <f t="shared" si="641"/>
        <v>2100</v>
      </c>
      <c r="C2148" s="99" t="s">
        <v>4224</v>
      </c>
      <c r="D2148" s="99">
        <v>4</v>
      </c>
      <c r="E2148" s="104" t="s">
        <v>3131</v>
      </c>
      <c r="F2148" s="104" t="s">
        <v>3131</v>
      </c>
      <c r="G2148" s="106">
        <v>0</v>
      </c>
      <c r="H2148" s="106">
        <v>0</v>
      </c>
      <c r="I2148" s="100" t="s">
        <v>1</v>
      </c>
      <c r="J2148" s="100" t="s">
        <v>1597</v>
      </c>
      <c r="K2148" s="102" t="s">
        <v>4709</v>
      </c>
      <c r="L2148" s="107" t="s">
        <v>3061</v>
      </c>
      <c r="M2148" s="104" t="s">
        <v>3066</v>
      </c>
      <c r="N2148" s="107"/>
      <c r="O2148" s="45"/>
      <c r="P2148" t="str">
        <f t="shared" si="655"/>
        <v/>
      </c>
      <c r="Q2148" s="45" t="str">
        <f>IF(ISNA(VLOOKUP(AC2148,#REF!,1)),"//","")</f>
        <v/>
      </c>
      <c r="R2148" s="45"/>
      <c r="S2148" s="43">
        <f t="shared" si="656"/>
        <v>639</v>
      </c>
      <c r="T2148" s="94" t="s">
        <v>3063</v>
      </c>
      <c r="U2148" s="72" t="s">
        <v>2912</v>
      </c>
      <c r="V2148" s="72" t="s">
        <v>2489</v>
      </c>
      <c r="W2148" s="44" t="str">
        <f t="shared" si="657"/>
        <v/>
      </c>
      <c r="X2148" s="25" t="str">
        <f t="shared" si="658"/>
        <v/>
      </c>
      <c r="Y2148" s="1">
        <f t="shared" si="659"/>
        <v>2100</v>
      </c>
      <c r="Z2148" t="str">
        <f t="shared" si="660"/>
        <v>ITM_FB04</v>
      </c>
      <c r="AA2148" s="177" t="str">
        <f>IF(ISNA(VLOOKUP(AC2148,Sheet2!J:J,1,0)),"//","")</f>
        <v/>
      </c>
      <c r="AC2148" s="113" t="str">
        <f t="shared" si="634"/>
        <v/>
      </c>
      <c r="AD2148" t="b">
        <f t="shared" si="633"/>
        <v>1</v>
      </c>
    </row>
    <row r="2149" spans="1:30">
      <c r="A2149" s="58">
        <f t="shared" si="642"/>
        <v>2149</v>
      </c>
      <c r="B2149" s="55">
        <f t="shared" si="641"/>
        <v>2101</v>
      </c>
      <c r="C2149" s="99" t="s">
        <v>4224</v>
      </c>
      <c r="D2149" s="99">
        <v>5</v>
      </c>
      <c r="E2149" s="104" t="s">
        <v>3132</v>
      </c>
      <c r="F2149" s="104" t="s">
        <v>3132</v>
      </c>
      <c r="G2149" s="106">
        <v>0</v>
      </c>
      <c r="H2149" s="106">
        <v>0</v>
      </c>
      <c r="I2149" s="100" t="s">
        <v>1</v>
      </c>
      <c r="J2149" s="100" t="s">
        <v>1597</v>
      </c>
      <c r="K2149" s="102" t="s">
        <v>4709</v>
      </c>
      <c r="L2149" s="107" t="s">
        <v>3061</v>
      </c>
      <c r="M2149" s="104" t="s">
        <v>3067</v>
      </c>
      <c r="N2149" s="107"/>
      <c r="O2149" s="45"/>
      <c r="P2149" t="str">
        <f t="shared" si="655"/>
        <v/>
      </c>
      <c r="Q2149" s="45" t="str">
        <f>IF(ISNA(VLOOKUP(AC2149,#REF!,1)),"//","")</f>
        <v/>
      </c>
      <c r="R2149" s="45"/>
      <c r="S2149" s="43">
        <f t="shared" si="656"/>
        <v>639</v>
      </c>
      <c r="T2149" s="94" t="s">
        <v>3063</v>
      </c>
      <c r="U2149" s="72" t="s">
        <v>2912</v>
      </c>
      <c r="V2149" s="72" t="s">
        <v>2489</v>
      </c>
      <c r="W2149" s="44" t="str">
        <f t="shared" si="657"/>
        <v/>
      </c>
      <c r="X2149" s="25" t="str">
        <f t="shared" si="658"/>
        <v/>
      </c>
      <c r="Y2149" s="1">
        <f t="shared" si="659"/>
        <v>2101</v>
      </c>
      <c r="Z2149" t="str">
        <f t="shared" si="660"/>
        <v>ITM_FB05</v>
      </c>
      <c r="AA2149" s="177" t="str">
        <f>IF(ISNA(VLOOKUP(AC2149,Sheet2!J:J,1,0)),"//","")</f>
        <v/>
      </c>
      <c r="AC2149" s="113" t="str">
        <f t="shared" si="634"/>
        <v/>
      </c>
      <c r="AD2149" t="b">
        <f t="shared" si="633"/>
        <v>1</v>
      </c>
    </row>
    <row r="2150" spans="1:30">
      <c r="A2150" s="58">
        <f t="shared" si="642"/>
        <v>2150</v>
      </c>
      <c r="B2150" s="55">
        <f t="shared" si="641"/>
        <v>2102</v>
      </c>
      <c r="C2150" s="99" t="s">
        <v>4224</v>
      </c>
      <c r="D2150" s="99">
        <v>6</v>
      </c>
      <c r="E2150" s="104" t="s">
        <v>3133</v>
      </c>
      <c r="F2150" s="104" t="s">
        <v>3133</v>
      </c>
      <c r="G2150" s="106">
        <v>0</v>
      </c>
      <c r="H2150" s="106">
        <v>0</v>
      </c>
      <c r="I2150" s="100" t="s">
        <v>1</v>
      </c>
      <c r="J2150" s="100" t="s">
        <v>1597</v>
      </c>
      <c r="K2150" s="102" t="s">
        <v>4709</v>
      </c>
      <c r="L2150" s="107" t="s">
        <v>3061</v>
      </c>
      <c r="M2150" s="104" t="s">
        <v>3068</v>
      </c>
      <c r="N2150" s="107"/>
      <c r="O2150" s="45"/>
      <c r="P2150" t="str">
        <f t="shared" si="655"/>
        <v/>
      </c>
      <c r="Q2150" s="45" t="str">
        <f>IF(ISNA(VLOOKUP(AC2150,#REF!,1)),"//","")</f>
        <v/>
      </c>
      <c r="R2150" s="45"/>
      <c r="S2150" s="43">
        <f t="shared" si="656"/>
        <v>639</v>
      </c>
      <c r="T2150" s="94" t="s">
        <v>3063</v>
      </c>
      <c r="U2150" s="72" t="s">
        <v>2912</v>
      </c>
      <c r="V2150" s="72" t="s">
        <v>2489</v>
      </c>
      <c r="W2150" s="44" t="str">
        <f t="shared" si="657"/>
        <v/>
      </c>
      <c r="X2150" s="25" t="str">
        <f t="shared" si="658"/>
        <v/>
      </c>
      <c r="Y2150" s="1">
        <f t="shared" si="659"/>
        <v>2102</v>
      </c>
      <c r="Z2150" t="str">
        <f t="shared" si="660"/>
        <v>ITM_FB06</v>
      </c>
      <c r="AA2150" s="177" t="str">
        <f>IF(ISNA(VLOOKUP(AC2150,Sheet2!J:J,1,0)),"//","")</f>
        <v/>
      </c>
      <c r="AC2150" s="113" t="str">
        <f t="shared" si="634"/>
        <v/>
      </c>
      <c r="AD2150" t="b">
        <f t="shared" si="633"/>
        <v>1</v>
      </c>
    </row>
    <row r="2151" spans="1:30">
      <c r="A2151" s="58">
        <f t="shared" si="642"/>
        <v>2151</v>
      </c>
      <c r="B2151" s="55">
        <f t="shared" si="641"/>
        <v>2103</v>
      </c>
      <c r="C2151" s="99" t="s">
        <v>4224</v>
      </c>
      <c r="D2151" s="99">
        <v>7</v>
      </c>
      <c r="E2151" s="104" t="s">
        <v>3134</v>
      </c>
      <c r="F2151" s="104" t="s">
        <v>3134</v>
      </c>
      <c r="G2151" s="106">
        <v>0</v>
      </c>
      <c r="H2151" s="106">
        <v>0</v>
      </c>
      <c r="I2151" s="100" t="s">
        <v>1</v>
      </c>
      <c r="J2151" s="100" t="s">
        <v>1597</v>
      </c>
      <c r="K2151" s="102" t="s">
        <v>4709</v>
      </c>
      <c r="L2151" s="107" t="s">
        <v>3061</v>
      </c>
      <c r="M2151" s="104" t="s">
        <v>3069</v>
      </c>
      <c r="N2151" s="107"/>
      <c r="O2151" s="45"/>
      <c r="P2151" t="str">
        <f t="shared" si="655"/>
        <v/>
      </c>
      <c r="Q2151" s="45" t="str">
        <f>IF(ISNA(VLOOKUP(AC2151,#REF!,1)),"//","")</f>
        <v/>
      </c>
      <c r="R2151" s="45"/>
      <c r="S2151" s="43">
        <f t="shared" si="656"/>
        <v>639</v>
      </c>
      <c r="T2151" s="94" t="s">
        <v>3063</v>
      </c>
      <c r="U2151" s="72" t="s">
        <v>2912</v>
      </c>
      <c r="V2151" s="72" t="s">
        <v>2489</v>
      </c>
      <c r="W2151" s="44" t="str">
        <f t="shared" si="657"/>
        <v/>
      </c>
      <c r="X2151" s="25" t="str">
        <f t="shared" si="658"/>
        <v/>
      </c>
      <c r="Y2151" s="1">
        <f t="shared" si="659"/>
        <v>2103</v>
      </c>
      <c r="Z2151" t="str">
        <f t="shared" si="660"/>
        <v>ITM_FB07</v>
      </c>
      <c r="AA2151" s="177" t="str">
        <f>IF(ISNA(VLOOKUP(AC2151,Sheet2!J:J,1,0)),"//","")</f>
        <v/>
      </c>
      <c r="AC2151" s="113" t="str">
        <f t="shared" si="634"/>
        <v/>
      </c>
      <c r="AD2151" t="b">
        <f t="shared" si="633"/>
        <v>1</v>
      </c>
    </row>
    <row r="2152" spans="1:30">
      <c r="A2152" s="58">
        <f t="shared" si="642"/>
        <v>2152</v>
      </c>
      <c r="B2152" s="55">
        <f t="shared" si="641"/>
        <v>2104</v>
      </c>
      <c r="C2152" s="99" t="s">
        <v>4224</v>
      </c>
      <c r="D2152" s="99">
        <v>8</v>
      </c>
      <c r="E2152" s="104" t="s">
        <v>3135</v>
      </c>
      <c r="F2152" s="104" t="s">
        <v>3135</v>
      </c>
      <c r="G2152" s="106">
        <v>0</v>
      </c>
      <c r="H2152" s="106">
        <v>0</v>
      </c>
      <c r="I2152" s="100" t="s">
        <v>1</v>
      </c>
      <c r="J2152" s="100" t="s">
        <v>1597</v>
      </c>
      <c r="K2152" s="102" t="s">
        <v>4709</v>
      </c>
      <c r="L2152" s="107" t="s">
        <v>3061</v>
      </c>
      <c r="M2152" s="104" t="s">
        <v>3070</v>
      </c>
      <c r="N2152" s="107"/>
      <c r="O2152" s="45"/>
      <c r="P2152" t="str">
        <f t="shared" si="655"/>
        <v/>
      </c>
      <c r="Q2152" s="45" t="str">
        <f>IF(ISNA(VLOOKUP(AC2152,#REF!,1)),"//","")</f>
        <v/>
      </c>
      <c r="R2152" s="45"/>
      <c r="S2152" s="43">
        <f t="shared" si="656"/>
        <v>639</v>
      </c>
      <c r="T2152" s="94" t="s">
        <v>3063</v>
      </c>
      <c r="U2152" s="72" t="s">
        <v>2912</v>
      </c>
      <c r="V2152" s="72" t="s">
        <v>2489</v>
      </c>
      <c r="W2152" s="44" t="str">
        <f t="shared" si="657"/>
        <v/>
      </c>
      <c r="X2152" s="25" t="str">
        <f t="shared" si="658"/>
        <v/>
      </c>
      <c r="Y2152" s="1">
        <f t="shared" si="659"/>
        <v>2104</v>
      </c>
      <c r="Z2152" t="str">
        <f t="shared" si="660"/>
        <v>ITM_FB08</v>
      </c>
      <c r="AA2152" s="177" t="str">
        <f>IF(ISNA(VLOOKUP(AC2152,Sheet2!J:J,1,0)),"//","")</f>
        <v/>
      </c>
      <c r="AC2152" s="113" t="str">
        <f t="shared" si="634"/>
        <v/>
      </c>
      <c r="AD2152" t="b">
        <f t="shared" si="633"/>
        <v>1</v>
      </c>
    </row>
    <row r="2153" spans="1:30">
      <c r="A2153" s="58">
        <f t="shared" si="642"/>
        <v>2153</v>
      </c>
      <c r="B2153" s="55">
        <f t="shared" si="641"/>
        <v>2105</v>
      </c>
      <c r="C2153" s="99" t="s">
        <v>4224</v>
      </c>
      <c r="D2153" s="99">
        <v>9</v>
      </c>
      <c r="E2153" s="104" t="s">
        <v>3136</v>
      </c>
      <c r="F2153" s="104" t="s">
        <v>3136</v>
      </c>
      <c r="G2153" s="106">
        <v>0</v>
      </c>
      <c r="H2153" s="106">
        <v>0</v>
      </c>
      <c r="I2153" s="100" t="s">
        <v>1</v>
      </c>
      <c r="J2153" s="100" t="s">
        <v>1597</v>
      </c>
      <c r="K2153" s="102" t="s">
        <v>4709</v>
      </c>
      <c r="L2153" s="107" t="s">
        <v>3061</v>
      </c>
      <c r="M2153" s="104" t="s">
        <v>3071</v>
      </c>
      <c r="N2153" s="107"/>
      <c r="O2153" s="45"/>
      <c r="P2153" t="str">
        <f t="shared" si="655"/>
        <v/>
      </c>
      <c r="Q2153" s="45" t="str">
        <f>IF(ISNA(VLOOKUP(AC2153,#REF!,1)),"//","")</f>
        <v/>
      </c>
      <c r="R2153" s="45"/>
      <c r="S2153" s="43">
        <f t="shared" si="656"/>
        <v>639</v>
      </c>
      <c r="T2153" s="94" t="s">
        <v>3063</v>
      </c>
      <c r="U2153" s="72" t="s">
        <v>2912</v>
      </c>
      <c r="V2153" s="72" t="s">
        <v>2489</v>
      </c>
      <c r="W2153" s="44" t="str">
        <f t="shared" si="657"/>
        <v/>
      </c>
      <c r="X2153" s="25" t="str">
        <f t="shared" si="658"/>
        <v/>
      </c>
      <c r="Y2153" s="1">
        <f t="shared" si="659"/>
        <v>2105</v>
      </c>
      <c r="Z2153" t="str">
        <f t="shared" si="660"/>
        <v>ITM_FB09</v>
      </c>
      <c r="AA2153" s="177" t="str">
        <f>IF(ISNA(VLOOKUP(AC2153,Sheet2!J:J,1,0)),"//","")</f>
        <v/>
      </c>
      <c r="AC2153" s="113" t="str">
        <f t="shared" si="634"/>
        <v/>
      </c>
      <c r="AD2153" t="b">
        <f t="shared" si="633"/>
        <v>1</v>
      </c>
    </row>
    <row r="2154" spans="1:30">
      <c r="A2154" s="58">
        <f t="shared" si="642"/>
        <v>2154</v>
      </c>
      <c r="B2154" s="55">
        <f t="shared" si="641"/>
        <v>2106</v>
      </c>
      <c r="C2154" s="99" t="s">
        <v>4224</v>
      </c>
      <c r="D2154" s="99">
        <v>10</v>
      </c>
      <c r="E2154" s="104" t="s">
        <v>3137</v>
      </c>
      <c r="F2154" s="104" t="s">
        <v>3137</v>
      </c>
      <c r="G2154" s="106">
        <v>0</v>
      </c>
      <c r="H2154" s="106">
        <v>0</v>
      </c>
      <c r="I2154" s="100" t="s">
        <v>1</v>
      </c>
      <c r="J2154" s="100" t="s">
        <v>1597</v>
      </c>
      <c r="K2154" s="102" t="s">
        <v>4709</v>
      </c>
      <c r="L2154" s="107" t="s">
        <v>3061</v>
      </c>
      <c r="M2154" s="104" t="s">
        <v>3072</v>
      </c>
      <c r="N2154" s="107"/>
      <c r="O2154" s="45"/>
      <c r="P2154" t="str">
        <f t="shared" si="655"/>
        <v/>
      </c>
      <c r="Q2154" s="45" t="str">
        <f>IF(ISNA(VLOOKUP(AC2154,#REF!,1)),"//","")</f>
        <v/>
      </c>
      <c r="R2154" s="45"/>
      <c r="S2154" s="43">
        <f t="shared" si="656"/>
        <v>639</v>
      </c>
      <c r="T2154" s="94" t="s">
        <v>3063</v>
      </c>
      <c r="U2154" s="72" t="s">
        <v>2912</v>
      </c>
      <c r="V2154" s="72" t="s">
        <v>2489</v>
      </c>
      <c r="W2154" s="44" t="str">
        <f t="shared" si="657"/>
        <v/>
      </c>
      <c r="X2154" s="25" t="str">
        <f t="shared" si="658"/>
        <v/>
      </c>
      <c r="Y2154" s="1">
        <f t="shared" si="659"/>
        <v>2106</v>
      </c>
      <c r="Z2154" t="str">
        <f t="shared" si="660"/>
        <v>ITM_FB10</v>
      </c>
      <c r="AA2154" s="177" t="str">
        <f>IF(ISNA(VLOOKUP(AC2154,Sheet2!J:J,1,0)),"//","")</f>
        <v/>
      </c>
      <c r="AC2154" s="113" t="str">
        <f t="shared" si="634"/>
        <v/>
      </c>
      <c r="AD2154" t="b">
        <f t="shared" ref="AD2154:AD2217" si="661">X2154=AC2154</f>
        <v>1</v>
      </c>
    </row>
    <row r="2155" spans="1:30">
      <c r="A2155" s="58">
        <f t="shared" si="642"/>
        <v>2155</v>
      </c>
      <c r="B2155" s="55">
        <f t="shared" si="641"/>
        <v>2107</v>
      </c>
      <c r="C2155" s="99" t="s">
        <v>4224</v>
      </c>
      <c r="D2155" s="99">
        <v>11</v>
      </c>
      <c r="E2155" s="104" t="s">
        <v>3138</v>
      </c>
      <c r="F2155" s="104" t="s">
        <v>3138</v>
      </c>
      <c r="G2155" s="106">
        <v>0</v>
      </c>
      <c r="H2155" s="106">
        <v>0</v>
      </c>
      <c r="I2155" s="100" t="s">
        <v>1</v>
      </c>
      <c r="J2155" s="100" t="s">
        <v>1597</v>
      </c>
      <c r="K2155" s="102" t="s">
        <v>4709</v>
      </c>
      <c r="L2155" s="107" t="s">
        <v>3061</v>
      </c>
      <c r="M2155" s="104" t="s">
        <v>3073</v>
      </c>
      <c r="N2155" s="107"/>
      <c r="O2155" s="45"/>
      <c r="P2155" t="str">
        <f t="shared" si="655"/>
        <v/>
      </c>
      <c r="Q2155" s="45" t="str">
        <f>IF(ISNA(VLOOKUP(AC2155,#REF!,1)),"//","")</f>
        <v/>
      </c>
      <c r="R2155" s="45"/>
      <c r="S2155" s="43">
        <f t="shared" si="656"/>
        <v>639</v>
      </c>
      <c r="T2155" s="94" t="s">
        <v>3063</v>
      </c>
      <c r="U2155" s="72" t="s">
        <v>2912</v>
      </c>
      <c r="V2155" s="72" t="s">
        <v>2489</v>
      </c>
      <c r="W2155" s="44" t="str">
        <f t="shared" si="657"/>
        <v/>
      </c>
      <c r="X2155" s="25" t="str">
        <f t="shared" si="658"/>
        <v/>
      </c>
      <c r="Y2155" s="1">
        <f t="shared" si="659"/>
        <v>2107</v>
      </c>
      <c r="Z2155" t="str">
        <f t="shared" si="660"/>
        <v>ITM_FB11</v>
      </c>
      <c r="AA2155" s="177" t="str">
        <f>IF(ISNA(VLOOKUP(AC2155,Sheet2!J:J,1,0)),"//","")</f>
        <v/>
      </c>
      <c r="AC2155" s="113" t="str">
        <f t="shared" si="634"/>
        <v/>
      </c>
      <c r="AD2155" t="b">
        <f t="shared" si="661"/>
        <v>1</v>
      </c>
    </row>
    <row r="2156" spans="1:30">
      <c r="A2156" s="58">
        <f t="shared" si="642"/>
        <v>2156</v>
      </c>
      <c r="B2156" s="55">
        <f t="shared" si="641"/>
        <v>2108</v>
      </c>
      <c r="C2156" s="99" t="s">
        <v>4224</v>
      </c>
      <c r="D2156" s="99">
        <v>12</v>
      </c>
      <c r="E2156" s="104" t="s">
        <v>3139</v>
      </c>
      <c r="F2156" s="104" t="s">
        <v>3139</v>
      </c>
      <c r="G2156" s="106">
        <v>0</v>
      </c>
      <c r="H2156" s="106">
        <v>0</v>
      </c>
      <c r="I2156" s="100" t="s">
        <v>1</v>
      </c>
      <c r="J2156" s="100" t="s">
        <v>1597</v>
      </c>
      <c r="K2156" s="102" t="s">
        <v>4709</v>
      </c>
      <c r="L2156" s="107" t="s">
        <v>3061</v>
      </c>
      <c r="M2156" s="104" t="s">
        <v>3074</v>
      </c>
      <c r="N2156" s="107"/>
      <c r="O2156" s="45"/>
      <c r="P2156" t="str">
        <f t="shared" si="655"/>
        <v/>
      </c>
      <c r="Q2156" s="45" t="str">
        <f>IF(ISNA(VLOOKUP(AC2156,#REF!,1)),"//","")</f>
        <v/>
      </c>
      <c r="R2156" s="45"/>
      <c r="S2156" s="43">
        <f t="shared" si="656"/>
        <v>639</v>
      </c>
      <c r="T2156" s="94" t="s">
        <v>3063</v>
      </c>
      <c r="U2156" s="72" t="s">
        <v>2912</v>
      </c>
      <c r="V2156" s="72" t="s">
        <v>2489</v>
      </c>
      <c r="W2156" s="44" t="str">
        <f t="shared" si="657"/>
        <v/>
      </c>
      <c r="X2156" s="25" t="str">
        <f t="shared" si="658"/>
        <v/>
      </c>
      <c r="Y2156" s="1">
        <f t="shared" si="659"/>
        <v>2108</v>
      </c>
      <c r="Z2156" t="str">
        <f t="shared" si="660"/>
        <v>ITM_FB12</v>
      </c>
      <c r="AA2156" s="177" t="str">
        <f>IF(ISNA(VLOOKUP(AC2156,Sheet2!J:J,1,0)),"//","")</f>
        <v/>
      </c>
      <c r="AC2156" s="113" t="str">
        <f t="shared" si="634"/>
        <v/>
      </c>
      <c r="AD2156" t="b">
        <f t="shared" si="661"/>
        <v>1</v>
      </c>
    </row>
    <row r="2157" spans="1:30">
      <c r="A2157" s="58">
        <f t="shared" si="642"/>
        <v>2157</v>
      </c>
      <c r="B2157" s="55">
        <f t="shared" si="641"/>
        <v>2109</v>
      </c>
      <c r="C2157" s="99" t="s">
        <v>4224</v>
      </c>
      <c r="D2157" s="99">
        <v>13</v>
      </c>
      <c r="E2157" s="104" t="s">
        <v>3140</v>
      </c>
      <c r="F2157" s="104" t="s">
        <v>3140</v>
      </c>
      <c r="G2157" s="106">
        <v>0</v>
      </c>
      <c r="H2157" s="106">
        <v>0</v>
      </c>
      <c r="I2157" s="100" t="s">
        <v>1</v>
      </c>
      <c r="J2157" s="100" t="s">
        <v>1597</v>
      </c>
      <c r="K2157" s="102" t="s">
        <v>4709</v>
      </c>
      <c r="L2157" s="107" t="s">
        <v>3061</v>
      </c>
      <c r="M2157" s="104" t="s">
        <v>3075</v>
      </c>
      <c r="N2157" s="107"/>
      <c r="O2157" s="45"/>
      <c r="P2157" t="str">
        <f t="shared" si="655"/>
        <v/>
      </c>
      <c r="Q2157" s="45" t="str">
        <f>IF(ISNA(VLOOKUP(AC2157,#REF!,1)),"//","")</f>
        <v/>
      </c>
      <c r="R2157" s="45"/>
      <c r="S2157" s="43">
        <f t="shared" si="656"/>
        <v>639</v>
      </c>
      <c r="T2157" s="94" t="s">
        <v>3063</v>
      </c>
      <c r="U2157" s="72" t="s">
        <v>2912</v>
      </c>
      <c r="V2157" s="72" t="s">
        <v>2489</v>
      </c>
      <c r="W2157" s="44" t="str">
        <f t="shared" si="657"/>
        <v/>
      </c>
      <c r="X2157" s="25" t="str">
        <f t="shared" si="658"/>
        <v/>
      </c>
      <c r="Y2157" s="1">
        <f t="shared" si="659"/>
        <v>2109</v>
      </c>
      <c r="Z2157" t="str">
        <f t="shared" si="660"/>
        <v>ITM_FB13</v>
      </c>
      <c r="AA2157" s="177" t="str">
        <f>IF(ISNA(VLOOKUP(AC2157,Sheet2!J:J,1,0)),"//","")</f>
        <v/>
      </c>
      <c r="AC2157" s="113" t="str">
        <f t="shared" si="634"/>
        <v/>
      </c>
      <c r="AD2157" t="b">
        <f t="shared" si="661"/>
        <v>1</v>
      </c>
    </row>
    <row r="2158" spans="1:30">
      <c r="A2158" s="58">
        <f t="shared" si="642"/>
        <v>2158</v>
      </c>
      <c r="B2158" s="55">
        <f t="shared" si="641"/>
        <v>2110</v>
      </c>
      <c r="C2158" s="99" t="s">
        <v>4224</v>
      </c>
      <c r="D2158" s="99">
        <v>14</v>
      </c>
      <c r="E2158" s="104" t="s">
        <v>3141</v>
      </c>
      <c r="F2158" s="104" t="s">
        <v>3141</v>
      </c>
      <c r="G2158" s="106">
        <v>0</v>
      </c>
      <c r="H2158" s="106">
        <v>0</v>
      </c>
      <c r="I2158" s="100" t="s">
        <v>1</v>
      </c>
      <c r="J2158" s="100" t="s">
        <v>1597</v>
      </c>
      <c r="K2158" s="102" t="s">
        <v>4709</v>
      </c>
      <c r="L2158" s="107" t="s">
        <v>3061</v>
      </c>
      <c r="M2158" s="104" t="s">
        <v>3076</v>
      </c>
      <c r="N2158" s="107"/>
      <c r="O2158" s="45"/>
      <c r="P2158" t="str">
        <f t="shared" si="655"/>
        <v/>
      </c>
      <c r="Q2158" s="45" t="str">
        <f>IF(ISNA(VLOOKUP(AC2158,#REF!,1)),"//","")</f>
        <v/>
      </c>
      <c r="R2158" s="45"/>
      <c r="S2158" s="43">
        <f t="shared" si="656"/>
        <v>639</v>
      </c>
      <c r="T2158" s="94" t="s">
        <v>3063</v>
      </c>
      <c r="U2158" s="72" t="s">
        <v>2912</v>
      </c>
      <c r="V2158" s="72" t="s">
        <v>2489</v>
      </c>
      <c r="W2158" s="44" t="str">
        <f t="shared" si="657"/>
        <v/>
      </c>
      <c r="X2158" s="25" t="str">
        <f t="shared" si="658"/>
        <v/>
      </c>
      <c r="Y2158" s="1">
        <f t="shared" si="659"/>
        <v>2110</v>
      </c>
      <c r="Z2158" t="str">
        <f t="shared" si="660"/>
        <v>ITM_FB14</v>
      </c>
      <c r="AA2158" s="177" t="str">
        <f>IF(ISNA(VLOOKUP(AC2158,Sheet2!J:J,1,0)),"//","")</f>
        <v/>
      </c>
      <c r="AC2158" s="113" t="str">
        <f t="shared" si="634"/>
        <v/>
      </c>
      <c r="AD2158" t="b">
        <f t="shared" si="661"/>
        <v>1</v>
      </c>
    </row>
    <row r="2159" spans="1:30">
      <c r="A2159" s="58">
        <f t="shared" si="642"/>
        <v>2159</v>
      </c>
      <c r="B2159" s="55">
        <f t="shared" si="641"/>
        <v>2111</v>
      </c>
      <c r="C2159" s="99" t="s">
        <v>4224</v>
      </c>
      <c r="D2159" s="99">
        <v>15</v>
      </c>
      <c r="E2159" s="104" t="s">
        <v>3142</v>
      </c>
      <c r="F2159" s="104" t="s">
        <v>3142</v>
      </c>
      <c r="G2159" s="106">
        <v>0</v>
      </c>
      <c r="H2159" s="106">
        <v>0</v>
      </c>
      <c r="I2159" s="100" t="s">
        <v>1</v>
      </c>
      <c r="J2159" s="100" t="s">
        <v>1597</v>
      </c>
      <c r="K2159" s="102" t="s">
        <v>4709</v>
      </c>
      <c r="L2159" s="107" t="s">
        <v>3061</v>
      </c>
      <c r="M2159" s="104" t="s">
        <v>3077</v>
      </c>
      <c r="N2159" s="107"/>
      <c r="O2159" s="45"/>
      <c r="P2159" t="str">
        <f t="shared" si="655"/>
        <v/>
      </c>
      <c r="Q2159" s="45" t="str">
        <f>IF(ISNA(VLOOKUP(AC2159,#REF!,1)),"//","")</f>
        <v/>
      </c>
      <c r="R2159" s="45"/>
      <c r="S2159" s="43">
        <f t="shared" si="656"/>
        <v>639</v>
      </c>
      <c r="T2159" s="94" t="s">
        <v>3063</v>
      </c>
      <c r="U2159" s="72" t="s">
        <v>2912</v>
      </c>
      <c r="V2159" s="72" t="s">
        <v>2489</v>
      </c>
      <c r="W2159" s="44" t="str">
        <f t="shared" si="657"/>
        <v/>
      </c>
      <c r="X2159" s="25" t="str">
        <f t="shared" si="658"/>
        <v/>
      </c>
      <c r="Y2159" s="1">
        <f t="shared" si="659"/>
        <v>2111</v>
      </c>
      <c r="Z2159" t="str">
        <f t="shared" si="660"/>
        <v>ITM_FB15</v>
      </c>
      <c r="AA2159" s="177" t="str">
        <f>IF(ISNA(VLOOKUP(AC2159,Sheet2!J:J,1,0)),"//","")</f>
        <v/>
      </c>
      <c r="AC2159" s="113" t="str">
        <f t="shared" si="634"/>
        <v/>
      </c>
      <c r="AD2159" t="b">
        <f t="shared" si="661"/>
        <v>1</v>
      </c>
    </row>
    <row r="2160" spans="1:30">
      <c r="A2160" s="58">
        <f t="shared" si="642"/>
        <v>2160</v>
      </c>
      <c r="B2160" s="55">
        <f t="shared" si="641"/>
        <v>2112</v>
      </c>
      <c r="C2160" s="99" t="s">
        <v>4224</v>
      </c>
      <c r="D2160" s="99">
        <v>16</v>
      </c>
      <c r="E2160" s="104" t="s">
        <v>3143</v>
      </c>
      <c r="F2160" s="104" t="s">
        <v>3143</v>
      </c>
      <c r="G2160" s="106">
        <v>0</v>
      </c>
      <c r="H2160" s="106">
        <v>0</v>
      </c>
      <c r="I2160" s="100" t="s">
        <v>1</v>
      </c>
      <c r="J2160" s="100" t="s">
        <v>1597</v>
      </c>
      <c r="K2160" s="102" t="s">
        <v>4709</v>
      </c>
      <c r="L2160" s="107" t="s">
        <v>3061</v>
      </c>
      <c r="M2160" s="104" t="s">
        <v>3078</v>
      </c>
      <c r="N2160" s="107"/>
      <c r="O2160" s="45"/>
      <c r="P2160" t="str">
        <f t="shared" si="655"/>
        <v/>
      </c>
      <c r="Q2160" s="45" t="str">
        <f>IF(ISNA(VLOOKUP(AC2160,#REF!,1)),"//","")</f>
        <v/>
      </c>
      <c r="R2160" s="45"/>
      <c r="S2160" s="43">
        <f t="shared" si="656"/>
        <v>639</v>
      </c>
      <c r="T2160" s="94" t="s">
        <v>3063</v>
      </c>
      <c r="U2160" s="72" t="s">
        <v>2912</v>
      </c>
      <c r="V2160" s="72" t="s">
        <v>2489</v>
      </c>
      <c r="W2160" s="44" t="str">
        <f t="shared" si="657"/>
        <v/>
      </c>
      <c r="X2160" s="25" t="str">
        <f t="shared" si="658"/>
        <v/>
      </c>
      <c r="Y2160" s="1">
        <f t="shared" si="659"/>
        <v>2112</v>
      </c>
      <c r="Z2160" t="str">
        <f t="shared" si="660"/>
        <v>ITM_FB16</v>
      </c>
      <c r="AA2160" s="177" t="str">
        <f>IF(ISNA(VLOOKUP(AC2160,Sheet2!J:J,1,0)),"//","")</f>
        <v/>
      </c>
      <c r="AC2160" s="113" t="str">
        <f t="shared" si="634"/>
        <v/>
      </c>
      <c r="AD2160" t="b">
        <f t="shared" si="661"/>
        <v>1</v>
      </c>
    </row>
    <row r="2161" spans="1:30">
      <c r="A2161" s="58">
        <f t="shared" si="642"/>
        <v>2161</v>
      </c>
      <c r="B2161" s="55">
        <f t="shared" si="641"/>
        <v>2113</v>
      </c>
      <c r="C2161" s="99" t="s">
        <v>4224</v>
      </c>
      <c r="D2161" s="99">
        <v>17</v>
      </c>
      <c r="E2161" s="104" t="s">
        <v>3144</v>
      </c>
      <c r="F2161" s="104" t="s">
        <v>3144</v>
      </c>
      <c r="G2161" s="106">
        <v>0</v>
      </c>
      <c r="H2161" s="106">
        <v>0</v>
      </c>
      <c r="I2161" s="100" t="s">
        <v>1</v>
      </c>
      <c r="J2161" s="100" t="s">
        <v>1597</v>
      </c>
      <c r="K2161" s="102" t="s">
        <v>4709</v>
      </c>
      <c r="L2161" s="107" t="s">
        <v>3061</v>
      </c>
      <c r="M2161" s="104" t="s">
        <v>3079</v>
      </c>
      <c r="N2161" s="107"/>
      <c r="O2161" s="45"/>
      <c r="P2161" t="str">
        <f t="shared" si="655"/>
        <v/>
      </c>
      <c r="Q2161" s="45" t="str">
        <f>IF(ISNA(VLOOKUP(AC2161,#REF!,1)),"//","")</f>
        <v/>
      </c>
      <c r="R2161" s="45"/>
      <c r="S2161" s="43">
        <f t="shared" si="656"/>
        <v>639</v>
      </c>
      <c r="T2161" s="94" t="s">
        <v>3063</v>
      </c>
      <c r="U2161" s="72" t="s">
        <v>2912</v>
      </c>
      <c r="V2161" s="72" t="s">
        <v>2489</v>
      </c>
      <c r="W2161" s="44" t="str">
        <f t="shared" si="657"/>
        <v/>
      </c>
      <c r="X2161" s="25" t="str">
        <f t="shared" si="658"/>
        <v/>
      </c>
      <c r="Y2161" s="1">
        <f t="shared" si="659"/>
        <v>2113</v>
      </c>
      <c r="Z2161" t="str">
        <f t="shared" si="660"/>
        <v>ITM_FB17</v>
      </c>
      <c r="AA2161" s="177" t="str">
        <f>IF(ISNA(VLOOKUP(AC2161,Sheet2!J:J,1,0)),"//","")</f>
        <v/>
      </c>
      <c r="AC2161" s="113" t="str">
        <f t="shared" si="634"/>
        <v/>
      </c>
      <c r="AD2161" t="b">
        <f t="shared" si="661"/>
        <v>1</v>
      </c>
    </row>
    <row r="2162" spans="1:30">
      <c r="A2162" s="58">
        <f t="shared" si="642"/>
        <v>2162</v>
      </c>
      <c r="B2162" s="55">
        <f t="shared" si="641"/>
        <v>2114</v>
      </c>
      <c r="C2162" s="99" t="s">
        <v>4224</v>
      </c>
      <c r="D2162" s="99">
        <v>18</v>
      </c>
      <c r="E2162" s="104" t="s">
        <v>3145</v>
      </c>
      <c r="F2162" s="104" t="s">
        <v>3145</v>
      </c>
      <c r="G2162" s="106">
        <v>0</v>
      </c>
      <c r="H2162" s="106">
        <v>0</v>
      </c>
      <c r="I2162" s="100" t="s">
        <v>1</v>
      </c>
      <c r="J2162" s="100" t="s">
        <v>1597</v>
      </c>
      <c r="K2162" s="102" t="s">
        <v>4709</v>
      </c>
      <c r="L2162" s="107" t="s">
        <v>3061</v>
      </c>
      <c r="M2162" s="104" t="s">
        <v>3080</v>
      </c>
      <c r="N2162" s="107"/>
      <c r="O2162" s="45"/>
      <c r="P2162" t="str">
        <f t="shared" si="655"/>
        <v/>
      </c>
      <c r="Q2162" s="45" t="str">
        <f>IF(ISNA(VLOOKUP(AC2162,#REF!,1)),"//","")</f>
        <v/>
      </c>
      <c r="R2162" s="45"/>
      <c r="S2162" s="43">
        <f t="shared" si="656"/>
        <v>639</v>
      </c>
      <c r="T2162" s="94" t="s">
        <v>3063</v>
      </c>
      <c r="U2162" s="72" t="s">
        <v>2912</v>
      </c>
      <c r="V2162" s="72" t="s">
        <v>2489</v>
      </c>
      <c r="W2162" s="44" t="str">
        <f t="shared" si="657"/>
        <v/>
      </c>
      <c r="X2162" s="25" t="str">
        <f t="shared" si="658"/>
        <v/>
      </c>
      <c r="Y2162" s="1">
        <f t="shared" si="659"/>
        <v>2114</v>
      </c>
      <c r="Z2162" t="str">
        <f t="shared" si="660"/>
        <v>ITM_FB18</v>
      </c>
      <c r="AA2162" s="177" t="str">
        <f>IF(ISNA(VLOOKUP(AC2162,Sheet2!J:J,1,0)),"//","")</f>
        <v/>
      </c>
      <c r="AC2162" s="113" t="str">
        <f t="shared" ref="AC2162:AC2225" si="662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61"/>
        <v>1</v>
      </c>
    </row>
    <row r="2163" spans="1:30">
      <c r="A2163" s="58">
        <f t="shared" si="642"/>
        <v>2163</v>
      </c>
      <c r="B2163" s="55">
        <f t="shared" si="641"/>
        <v>2115</v>
      </c>
      <c r="C2163" s="99" t="s">
        <v>4224</v>
      </c>
      <c r="D2163" s="99">
        <v>19</v>
      </c>
      <c r="E2163" s="104" t="s">
        <v>3146</v>
      </c>
      <c r="F2163" s="104" t="s">
        <v>3146</v>
      </c>
      <c r="G2163" s="106">
        <v>0</v>
      </c>
      <c r="H2163" s="106">
        <v>0</v>
      </c>
      <c r="I2163" s="100" t="s">
        <v>1</v>
      </c>
      <c r="J2163" s="100" t="s">
        <v>1597</v>
      </c>
      <c r="K2163" s="102" t="s">
        <v>4709</v>
      </c>
      <c r="L2163" s="107" t="s">
        <v>3061</v>
      </c>
      <c r="M2163" s="104" t="s">
        <v>3081</v>
      </c>
      <c r="N2163" s="107"/>
      <c r="O2163" s="45"/>
      <c r="P2163" t="str">
        <f t="shared" ref="P2163:P2208" si="663">IF(E2163=F2163,"","NOT EQUAL")</f>
        <v/>
      </c>
      <c r="Q2163" s="45" t="str">
        <f>IF(ISNA(VLOOKUP(AC2163,#REF!,1)),"//","")</f>
        <v/>
      </c>
      <c r="R2163" s="45"/>
      <c r="S2163" s="43">
        <f t="shared" ref="S2163:S2208" si="664">IF(X2163&lt;&gt;"",S2162+1,S2162)</f>
        <v>639</v>
      </c>
      <c r="T2163" s="94" t="s">
        <v>3063</v>
      </c>
      <c r="U2163" s="72" t="s">
        <v>2912</v>
      </c>
      <c r="V2163" s="72" t="s">
        <v>2489</v>
      </c>
      <c r="W2163" s="44" t="str">
        <f t="shared" ref="W2163:W2208" si="665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66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67">B2163</f>
        <v>2115</v>
      </c>
      <c r="Z2163" t="str">
        <f t="shared" ref="Z2163:Z2208" si="668">M2163</f>
        <v>ITM_FB19</v>
      </c>
      <c r="AA2163" s="177" t="str">
        <f>IF(ISNA(VLOOKUP(AC2163,Sheet2!J:J,1,0)),"//","")</f>
        <v/>
      </c>
      <c r="AC2163" s="113" t="str">
        <f t="shared" si="662"/>
        <v/>
      </c>
      <c r="AD2163" t="b">
        <f t="shared" si="661"/>
        <v>1</v>
      </c>
    </row>
    <row r="2164" spans="1:30">
      <c r="A2164" s="58">
        <f t="shared" si="642"/>
        <v>2164</v>
      </c>
      <c r="B2164" s="55">
        <f t="shared" si="641"/>
        <v>2116</v>
      </c>
      <c r="C2164" s="99" t="s">
        <v>4224</v>
      </c>
      <c r="D2164" s="99">
        <v>20</v>
      </c>
      <c r="E2164" s="104" t="s">
        <v>3147</v>
      </c>
      <c r="F2164" s="104" t="s">
        <v>3147</v>
      </c>
      <c r="G2164" s="106">
        <v>0</v>
      </c>
      <c r="H2164" s="106">
        <v>0</v>
      </c>
      <c r="I2164" s="100" t="s">
        <v>1</v>
      </c>
      <c r="J2164" s="100" t="s">
        <v>1597</v>
      </c>
      <c r="K2164" s="102" t="s">
        <v>4709</v>
      </c>
      <c r="L2164" s="107" t="s">
        <v>3061</v>
      </c>
      <c r="M2164" s="104" t="s">
        <v>3082</v>
      </c>
      <c r="N2164" s="107"/>
      <c r="O2164" s="45"/>
      <c r="P2164" t="str">
        <f t="shared" si="663"/>
        <v/>
      </c>
      <c r="Q2164" s="45" t="str">
        <f>IF(ISNA(VLOOKUP(AC2164,#REF!,1)),"//","")</f>
        <v/>
      </c>
      <c r="R2164" s="45"/>
      <c r="S2164" s="43">
        <f t="shared" si="664"/>
        <v>639</v>
      </c>
      <c r="T2164" s="94" t="s">
        <v>3063</v>
      </c>
      <c r="U2164" s="72" t="s">
        <v>2912</v>
      </c>
      <c r="V2164" s="72" t="s">
        <v>2489</v>
      </c>
      <c r="W2164" s="44" t="str">
        <f t="shared" si="665"/>
        <v/>
      </c>
      <c r="X2164" s="25" t="str">
        <f t="shared" si="666"/>
        <v/>
      </c>
      <c r="Y2164" s="1">
        <f t="shared" si="667"/>
        <v>2116</v>
      </c>
      <c r="Z2164" t="str">
        <f t="shared" si="668"/>
        <v>ITM_FB20</v>
      </c>
      <c r="AA2164" s="177" t="str">
        <f>IF(ISNA(VLOOKUP(AC2164,Sheet2!J:J,1,0)),"//","")</f>
        <v/>
      </c>
      <c r="AC2164" s="113" t="str">
        <f t="shared" si="662"/>
        <v/>
      </c>
      <c r="AD2164" t="b">
        <f t="shared" si="661"/>
        <v>1</v>
      </c>
    </row>
    <row r="2165" spans="1:30">
      <c r="A2165" s="58">
        <f t="shared" si="642"/>
        <v>2165</v>
      </c>
      <c r="B2165" s="55">
        <f t="shared" si="641"/>
        <v>2117</v>
      </c>
      <c r="C2165" s="99" t="s">
        <v>4224</v>
      </c>
      <c r="D2165" s="99">
        <v>21</v>
      </c>
      <c r="E2165" s="104" t="s">
        <v>3148</v>
      </c>
      <c r="F2165" s="104" t="s">
        <v>3148</v>
      </c>
      <c r="G2165" s="106">
        <v>0</v>
      </c>
      <c r="H2165" s="106">
        <v>0</v>
      </c>
      <c r="I2165" s="100" t="s">
        <v>1</v>
      </c>
      <c r="J2165" s="100" t="s">
        <v>1597</v>
      </c>
      <c r="K2165" s="102" t="s">
        <v>4709</v>
      </c>
      <c r="L2165" s="107" t="s">
        <v>3061</v>
      </c>
      <c r="M2165" s="104" t="s">
        <v>3083</v>
      </c>
      <c r="N2165" s="107"/>
      <c r="O2165" s="45"/>
      <c r="P2165" t="str">
        <f t="shared" si="663"/>
        <v/>
      </c>
      <c r="Q2165" s="45" t="str">
        <f>IF(ISNA(VLOOKUP(AC2165,#REF!,1)),"//","")</f>
        <v/>
      </c>
      <c r="R2165" s="45"/>
      <c r="S2165" s="43">
        <f t="shared" si="664"/>
        <v>639</v>
      </c>
      <c r="T2165" s="94" t="s">
        <v>3063</v>
      </c>
      <c r="U2165" s="72" t="s">
        <v>2912</v>
      </c>
      <c r="V2165" s="72" t="s">
        <v>2489</v>
      </c>
      <c r="W2165" s="44" t="str">
        <f t="shared" si="665"/>
        <v/>
      </c>
      <c r="X2165" s="25" t="str">
        <f t="shared" si="666"/>
        <v/>
      </c>
      <c r="Y2165" s="1">
        <f t="shared" si="667"/>
        <v>2117</v>
      </c>
      <c r="Z2165" t="str">
        <f t="shared" si="668"/>
        <v>ITM_FB21</v>
      </c>
      <c r="AA2165" s="177" t="str">
        <f>IF(ISNA(VLOOKUP(AC2165,Sheet2!J:J,1,0)),"//","")</f>
        <v/>
      </c>
      <c r="AC2165" s="113" t="str">
        <f t="shared" si="662"/>
        <v/>
      </c>
      <c r="AD2165" t="b">
        <f t="shared" si="661"/>
        <v>1</v>
      </c>
    </row>
    <row r="2166" spans="1:30">
      <c r="A2166" s="58">
        <f t="shared" si="642"/>
        <v>2166</v>
      </c>
      <c r="B2166" s="55">
        <f t="shared" si="641"/>
        <v>2118</v>
      </c>
      <c r="C2166" s="99" t="s">
        <v>4224</v>
      </c>
      <c r="D2166" s="99">
        <v>22</v>
      </c>
      <c r="E2166" s="104" t="s">
        <v>3149</v>
      </c>
      <c r="F2166" s="104" t="s">
        <v>3149</v>
      </c>
      <c r="G2166" s="106">
        <v>0</v>
      </c>
      <c r="H2166" s="106">
        <v>0</v>
      </c>
      <c r="I2166" s="100" t="s">
        <v>1</v>
      </c>
      <c r="J2166" s="100" t="s">
        <v>1597</v>
      </c>
      <c r="K2166" s="102" t="s">
        <v>4709</v>
      </c>
      <c r="L2166" s="107" t="s">
        <v>3061</v>
      </c>
      <c r="M2166" s="104" t="s">
        <v>3084</v>
      </c>
      <c r="N2166" s="107"/>
      <c r="O2166" s="45"/>
      <c r="P2166" t="str">
        <f t="shared" si="663"/>
        <v/>
      </c>
      <c r="Q2166" s="45" t="str">
        <f>IF(ISNA(VLOOKUP(AC2166,#REF!,1)),"//","")</f>
        <v/>
      </c>
      <c r="R2166" s="45"/>
      <c r="S2166" s="43">
        <f t="shared" si="664"/>
        <v>639</v>
      </c>
      <c r="T2166" s="94" t="s">
        <v>3063</v>
      </c>
      <c r="U2166" s="72" t="s">
        <v>2912</v>
      </c>
      <c r="V2166" s="72" t="s">
        <v>2489</v>
      </c>
      <c r="W2166" s="44" t="str">
        <f t="shared" si="665"/>
        <v/>
      </c>
      <c r="X2166" s="25" t="str">
        <f t="shared" si="666"/>
        <v/>
      </c>
      <c r="Y2166" s="1">
        <f t="shared" si="667"/>
        <v>2118</v>
      </c>
      <c r="Z2166" t="str">
        <f t="shared" si="668"/>
        <v>ITM_FB22</v>
      </c>
      <c r="AA2166" s="177" t="str">
        <f>IF(ISNA(VLOOKUP(AC2166,Sheet2!J:J,1,0)),"//","")</f>
        <v/>
      </c>
      <c r="AC2166" s="113" t="str">
        <f t="shared" si="662"/>
        <v/>
      </c>
      <c r="AD2166" t="b">
        <f t="shared" si="661"/>
        <v>1</v>
      </c>
    </row>
    <row r="2167" spans="1:30">
      <c r="A2167" s="58">
        <f t="shared" si="642"/>
        <v>2167</v>
      </c>
      <c r="B2167" s="55">
        <f t="shared" si="641"/>
        <v>2119</v>
      </c>
      <c r="C2167" s="99" t="s">
        <v>4224</v>
      </c>
      <c r="D2167" s="99">
        <v>23</v>
      </c>
      <c r="E2167" s="104" t="s">
        <v>3150</v>
      </c>
      <c r="F2167" s="104" t="s">
        <v>3150</v>
      </c>
      <c r="G2167" s="106">
        <v>0</v>
      </c>
      <c r="H2167" s="106">
        <v>0</v>
      </c>
      <c r="I2167" s="100" t="s">
        <v>1</v>
      </c>
      <c r="J2167" s="100" t="s">
        <v>1597</v>
      </c>
      <c r="K2167" s="102" t="s">
        <v>4709</v>
      </c>
      <c r="L2167" s="107" t="s">
        <v>3061</v>
      </c>
      <c r="M2167" s="104" t="s">
        <v>3085</v>
      </c>
      <c r="N2167" s="107"/>
      <c r="O2167" s="45"/>
      <c r="P2167" t="str">
        <f t="shared" si="663"/>
        <v/>
      </c>
      <c r="Q2167" s="45" t="str">
        <f>IF(ISNA(VLOOKUP(AC2167,#REF!,1)),"//","")</f>
        <v/>
      </c>
      <c r="R2167" s="45"/>
      <c r="S2167" s="43">
        <f t="shared" si="664"/>
        <v>639</v>
      </c>
      <c r="T2167" s="94" t="s">
        <v>3063</v>
      </c>
      <c r="U2167" s="72" t="s">
        <v>2912</v>
      </c>
      <c r="V2167" s="72" t="s">
        <v>2489</v>
      </c>
      <c r="W2167" s="44" t="str">
        <f t="shared" si="665"/>
        <v/>
      </c>
      <c r="X2167" s="25" t="str">
        <f t="shared" si="666"/>
        <v/>
      </c>
      <c r="Y2167" s="1">
        <f t="shared" si="667"/>
        <v>2119</v>
      </c>
      <c r="Z2167" t="str">
        <f t="shared" si="668"/>
        <v>ITM_FB23</v>
      </c>
      <c r="AA2167" s="177" t="str">
        <f>IF(ISNA(VLOOKUP(AC2167,Sheet2!J:J,1,0)),"//","")</f>
        <v/>
      </c>
      <c r="AC2167" s="113" t="str">
        <f t="shared" si="662"/>
        <v/>
      </c>
      <c r="AD2167" t="b">
        <f t="shared" si="661"/>
        <v>1</v>
      </c>
    </row>
    <row r="2168" spans="1:30">
      <c r="A2168" s="58">
        <f t="shared" si="642"/>
        <v>2168</v>
      </c>
      <c r="B2168" s="55">
        <f t="shared" si="641"/>
        <v>2120</v>
      </c>
      <c r="C2168" s="99" t="s">
        <v>4224</v>
      </c>
      <c r="D2168" s="99">
        <v>24</v>
      </c>
      <c r="E2168" s="104" t="s">
        <v>3151</v>
      </c>
      <c r="F2168" s="104" t="s">
        <v>3151</v>
      </c>
      <c r="G2168" s="106">
        <v>0</v>
      </c>
      <c r="H2168" s="106">
        <v>0</v>
      </c>
      <c r="I2168" s="100" t="s">
        <v>1</v>
      </c>
      <c r="J2168" s="100" t="s">
        <v>1597</v>
      </c>
      <c r="K2168" s="102" t="s">
        <v>4709</v>
      </c>
      <c r="L2168" s="107" t="s">
        <v>3061</v>
      </c>
      <c r="M2168" s="104" t="s">
        <v>3086</v>
      </c>
      <c r="N2168" s="107"/>
      <c r="O2168" s="45"/>
      <c r="P2168" t="str">
        <f t="shared" si="663"/>
        <v/>
      </c>
      <c r="Q2168" s="45" t="str">
        <f>IF(ISNA(VLOOKUP(AC2168,#REF!,1)),"//","")</f>
        <v/>
      </c>
      <c r="R2168" s="45"/>
      <c r="S2168" s="43">
        <f t="shared" si="664"/>
        <v>639</v>
      </c>
      <c r="T2168" s="94" t="s">
        <v>3063</v>
      </c>
      <c r="U2168" s="72" t="s">
        <v>2912</v>
      </c>
      <c r="V2168" s="72" t="s">
        <v>2489</v>
      </c>
      <c r="W2168" s="44" t="str">
        <f t="shared" si="665"/>
        <v/>
      </c>
      <c r="X2168" s="25" t="str">
        <f t="shared" si="666"/>
        <v/>
      </c>
      <c r="Y2168" s="1">
        <f t="shared" si="667"/>
        <v>2120</v>
      </c>
      <c r="Z2168" t="str">
        <f t="shared" si="668"/>
        <v>ITM_FB24</v>
      </c>
      <c r="AA2168" s="177" t="str">
        <f>IF(ISNA(VLOOKUP(AC2168,Sheet2!J:J,1,0)),"//","")</f>
        <v/>
      </c>
      <c r="AC2168" s="113" t="str">
        <f t="shared" si="662"/>
        <v/>
      </c>
      <c r="AD2168" t="b">
        <f t="shared" si="661"/>
        <v>1</v>
      </c>
    </row>
    <row r="2169" spans="1:30">
      <c r="A2169" s="58">
        <f t="shared" si="642"/>
        <v>2169</v>
      </c>
      <c r="B2169" s="55">
        <f t="shared" si="641"/>
        <v>2121</v>
      </c>
      <c r="C2169" s="99" t="s">
        <v>4224</v>
      </c>
      <c r="D2169" s="99">
        <v>25</v>
      </c>
      <c r="E2169" s="104" t="s">
        <v>3152</v>
      </c>
      <c r="F2169" s="104" t="s">
        <v>3152</v>
      </c>
      <c r="G2169" s="106">
        <v>0</v>
      </c>
      <c r="H2169" s="106">
        <v>0</v>
      </c>
      <c r="I2169" s="100" t="s">
        <v>1</v>
      </c>
      <c r="J2169" s="100" t="s">
        <v>1597</v>
      </c>
      <c r="K2169" s="102" t="s">
        <v>4709</v>
      </c>
      <c r="L2169" s="107" t="s">
        <v>3061</v>
      </c>
      <c r="M2169" s="104" t="s">
        <v>3087</v>
      </c>
      <c r="N2169" s="107"/>
      <c r="O2169" s="45"/>
      <c r="P2169" t="str">
        <f t="shared" si="663"/>
        <v/>
      </c>
      <c r="Q2169" s="45" t="str">
        <f>IF(ISNA(VLOOKUP(AC2169,#REF!,1)),"//","")</f>
        <v/>
      </c>
      <c r="R2169" s="45"/>
      <c r="S2169" s="43">
        <f t="shared" si="664"/>
        <v>639</v>
      </c>
      <c r="T2169" s="94" t="s">
        <v>3063</v>
      </c>
      <c r="U2169" s="72" t="s">
        <v>2912</v>
      </c>
      <c r="V2169" s="72" t="s">
        <v>2489</v>
      </c>
      <c r="W2169" s="44" t="str">
        <f t="shared" si="665"/>
        <v/>
      </c>
      <c r="X2169" s="25" t="str">
        <f t="shared" si="666"/>
        <v/>
      </c>
      <c r="Y2169" s="1">
        <f t="shared" si="667"/>
        <v>2121</v>
      </c>
      <c r="Z2169" t="str">
        <f t="shared" si="668"/>
        <v>ITM_FB25</v>
      </c>
      <c r="AA2169" s="177" t="str">
        <f>IF(ISNA(VLOOKUP(AC2169,Sheet2!J:J,1,0)),"//","")</f>
        <v/>
      </c>
      <c r="AC2169" s="113" t="str">
        <f t="shared" si="662"/>
        <v/>
      </c>
      <c r="AD2169" t="b">
        <f t="shared" si="661"/>
        <v>1</v>
      </c>
    </row>
    <row r="2170" spans="1:30">
      <c r="A2170" s="58">
        <f t="shared" si="642"/>
        <v>2170</v>
      </c>
      <c r="B2170" s="55">
        <f t="shared" si="641"/>
        <v>2122</v>
      </c>
      <c r="C2170" s="99" t="s">
        <v>4224</v>
      </c>
      <c r="D2170" s="99">
        <v>26</v>
      </c>
      <c r="E2170" s="104" t="s">
        <v>3153</v>
      </c>
      <c r="F2170" s="104" t="s">
        <v>3153</v>
      </c>
      <c r="G2170" s="106">
        <v>0</v>
      </c>
      <c r="H2170" s="106">
        <v>0</v>
      </c>
      <c r="I2170" s="100" t="s">
        <v>1</v>
      </c>
      <c r="J2170" s="100" t="s">
        <v>1597</v>
      </c>
      <c r="K2170" s="102" t="s">
        <v>4709</v>
      </c>
      <c r="L2170" s="107" t="s">
        <v>3061</v>
      </c>
      <c r="M2170" s="104" t="s">
        <v>3088</v>
      </c>
      <c r="N2170" s="107"/>
      <c r="O2170" s="45"/>
      <c r="P2170" t="str">
        <f t="shared" si="663"/>
        <v/>
      </c>
      <c r="Q2170" s="45" t="str">
        <f>IF(ISNA(VLOOKUP(AC2170,#REF!,1)),"//","")</f>
        <v/>
      </c>
      <c r="R2170" s="45"/>
      <c r="S2170" s="43">
        <f t="shared" si="664"/>
        <v>639</v>
      </c>
      <c r="T2170" s="94" t="s">
        <v>3063</v>
      </c>
      <c r="U2170" s="72" t="s">
        <v>2912</v>
      </c>
      <c r="V2170" s="72" t="s">
        <v>2489</v>
      </c>
      <c r="W2170" s="44" t="str">
        <f t="shared" si="665"/>
        <v/>
      </c>
      <c r="X2170" s="25" t="str">
        <f t="shared" si="666"/>
        <v/>
      </c>
      <c r="Y2170" s="1">
        <f t="shared" si="667"/>
        <v>2122</v>
      </c>
      <c r="Z2170" t="str">
        <f t="shared" si="668"/>
        <v>ITM_FB26</v>
      </c>
      <c r="AA2170" s="177" t="str">
        <f>IF(ISNA(VLOOKUP(AC2170,Sheet2!J:J,1,0)),"//","")</f>
        <v/>
      </c>
      <c r="AC2170" s="113" t="str">
        <f t="shared" si="662"/>
        <v/>
      </c>
      <c r="AD2170" t="b">
        <f t="shared" si="661"/>
        <v>1</v>
      </c>
    </row>
    <row r="2171" spans="1:30">
      <c r="A2171" s="58">
        <f t="shared" si="642"/>
        <v>2171</v>
      </c>
      <c r="B2171" s="55">
        <f t="shared" si="641"/>
        <v>2123</v>
      </c>
      <c r="C2171" s="99" t="s">
        <v>4224</v>
      </c>
      <c r="D2171" s="99">
        <v>27</v>
      </c>
      <c r="E2171" s="104" t="s">
        <v>3154</v>
      </c>
      <c r="F2171" s="104" t="s">
        <v>3154</v>
      </c>
      <c r="G2171" s="106">
        <v>0</v>
      </c>
      <c r="H2171" s="106">
        <v>0</v>
      </c>
      <c r="I2171" s="100" t="s">
        <v>1</v>
      </c>
      <c r="J2171" s="100" t="s">
        <v>1597</v>
      </c>
      <c r="K2171" s="102" t="s">
        <v>4709</v>
      </c>
      <c r="L2171" s="107" t="s">
        <v>3061</v>
      </c>
      <c r="M2171" s="104" t="s">
        <v>3089</v>
      </c>
      <c r="N2171" s="107"/>
      <c r="O2171" s="45"/>
      <c r="P2171" t="str">
        <f t="shared" si="663"/>
        <v/>
      </c>
      <c r="Q2171" s="45" t="str">
        <f>IF(ISNA(VLOOKUP(AC2171,#REF!,1)),"//","")</f>
        <v/>
      </c>
      <c r="R2171" s="45"/>
      <c r="S2171" s="43">
        <f t="shared" si="664"/>
        <v>639</v>
      </c>
      <c r="T2171" s="94" t="s">
        <v>3063</v>
      </c>
      <c r="U2171" s="72" t="s">
        <v>2912</v>
      </c>
      <c r="V2171" s="72" t="s">
        <v>2489</v>
      </c>
      <c r="W2171" s="44" t="str">
        <f t="shared" si="665"/>
        <v/>
      </c>
      <c r="X2171" s="25" t="str">
        <f t="shared" si="666"/>
        <v/>
      </c>
      <c r="Y2171" s="1">
        <f t="shared" si="667"/>
        <v>2123</v>
      </c>
      <c r="Z2171" t="str">
        <f t="shared" si="668"/>
        <v>ITM_FB27</v>
      </c>
      <c r="AA2171" s="177" t="str">
        <f>IF(ISNA(VLOOKUP(AC2171,Sheet2!J:J,1,0)),"//","")</f>
        <v/>
      </c>
      <c r="AC2171" s="113" t="str">
        <f t="shared" si="662"/>
        <v/>
      </c>
      <c r="AD2171" t="b">
        <f t="shared" si="661"/>
        <v>1</v>
      </c>
    </row>
    <row r="2172" spans="1:30">
      <c r="A2172" s="58">
        <f t="shared" si="642"/>
        <v>2172</v>
      </c>
      <c r="B2172" s="55">
        <f t="shared" si="641"/>
        <v>2124</v>
      </c>
      <c r="C2172" s="99" t="s">
        <v>4224</v>
      </c>
      <c r="D2172" s="99">
        <v>28</v>
      </c>
      <c r="E2172" s="104" t="s">
        <v>3155</v>
      </c>
      <c r="F2172" s="104" t="s">
        <v>3155</v>
      </c>
      <c r="G2172" s="106">
        <v>0</v>
      </c>
      <c r="H2172" s="106">
        <v>0</v>
      </c>
      <c r="I2172" s="100" t="s">
        <v>1</v>
      </c>
      <c r="J2172" s="100" t="s">
        <v>1597</v>
      </c>
      <c r="K2172" s="102" t="s">
        <v>4709</v>
      </c>
      <c r="L2172" s="107" t="s">
        <v>3061</v>
      </c>
      <c r="M2172" s="104" t="s">
        <v>3090</v>
      </c>
      <c r="N2172" s="107"/>
      <c r="O2172" s="45"/>
      <c r="P2172" t="str">
        <f t="shared" si="663"/>
        <v/>
      </c>
      <c r="Q2172" s="45" t="str">
        <f>IF(ISNA(VLOOKUP(AC2172,#REF!,1)),"//","")</f>
        <v/>
      </c>
      <c r="R2172" s="45"/>
      <c r="S2172" s="43">
        <f t="shared" si="664"/>
        <v>639</v>
      </c>
      <c r="T2172" s="94" t="s">
        <v>3063</v>
      </c>
      <c r="U2172" s="72" t="s">
        <v>2912</v>
      </c>
      <c r="V2172" s="72" t="s">
        <v>2489</v>
      </c>
      <c r="W2172" s="44" t="str">
        <f t="shared" si="665"/>
        <v/>
      </c>
      <c r="X2172" s="25" t="str">
        <f t="shared" si="666"/>
        <v/>
      </c>
      <c r="Y2172" s="1">
        <f t="shared" si="667"/>
        <v>2124</v>
      </c>
      <c r="Z2172" t="str">
        <f t="shared" si="668"/>
        <v>ITM_FB28</v>
      </c>
      <c r="AA2172" s="177" t="str">
        <f>IF(ISNA(VLOOKUP(AC2172,Sheet2!J:J,1,0)),"//","")</f>
        <v/>
      </c>
      <c r="AC2172" s="113" t="str">
        <f t="shared" si="662"/>
        <v/>
      </c>
      <c r="AD2172" t="b">
        <f t="shared" si="661"/>
        <v>1</v>
      </c>
    </row>
    <row r="2173" spans="1:30">
      <c r="A2173" s="58">
        <f t="shared" si="642"/>
        <v>2173</v>
      </c>
      <c r="B2173" s="55">
        <f t="shared" si="641"/>
        <v>2125</v>
      </c>
      <c r="C2173" s="99" t="s">
        <v>4224</v>
      </c>
      <c r="D2173" s="99">
        <v>29</v>
      </c>
      <c r="E2173" s="104" t="s">
        <v>3156</v>
      </c>
      <c r="F2173" s="104" t="s">
        <v>3156</v>
      </c>
      <c r="G2173" s="106">
        <v>0</v>
      </c>
      <c r="H2173" s="106">
        <v>0</v>
      </c>
      <c r="I2173" s="100" t="s">
        <v>1</v>
      </c>
      <c r="J2173" s="100" t="s">
        <v>1597</v>
      </c>
      <c r="K2173" s="102" t="s">
        <v>4709</v>
      </c>
      <c r="L2173" s="107" t="s">
        <v>3061</v>
      </c>
      <c r="M2173" s="104" t="s">
        <v>3091</v>
      </c>
      <c r="N2173" s="107"/>
      <c r="O2173" s="45"/>
      <c r="P2173" t="str">
        <f t="shared" si="663"/>
        <v/>
      </c>
      <c r="Q2173" s="45" t="str">
        <f>IF(ISNA(VLOOKUP(AC2173,#REF!,1)),"//","")</f>
        <v/>
      </c>
      <c r="R2173" s="45"/>
      <c r="S2173" s="43">
        <f t="shared" si="664"/>
        <v>639</v>
      </c>
      <c r="T2173" s="94" t="s">
        <v>3063</v>
      </c>
      <c r="U2173" s="72" t="s">
        <v>2912</v>
      </c>
      <c r="V2173" s="72" t="s">
        <v>2489</v>
      </c>
      <c r="W2173" s="44" t="str">
        <f t="shared" si="665"/>
        <v/>
      </c>
      <c r="X2173" s="25" t="str">
        <f t="shared" si="666"/>
        <v/>
      </c>
      <c r="Y2173" s="1">
        <f t="shared" si="667"/>
        <v>2125</v>
      </c>
      <c r="Z2173" t="str">
        <f t="shared" si="668"/>
        <v>ITM_FB29</v>
      </c>
      <c r="AA2173" s="177" t="str">
        <f>IF(ISNA(VLOOKUP(AC2173,Sheet2!J:J,1,0)),"//","")</f>
        <v/>
      </c>
      <c r="AC2173" s="113" t="str">
        <f t="shared" si="662"/>
        <v/>
      </c>
      <c r="AD2173" t="b">
        <f t="shared" si="661"/>
        <v>1</v>
      </c>
    </row>
    <row r="2174" spans="1:30">
      <c r="A2174" s="58">
        <f t="shared" si="642"/>
        <v>2174</v>
      </c>
      <c r="B2174" s="55">
        <f t="shared" si="641"/>
        <v>2126</v>
      </c>
      <c r="C2174" s="99" t="s">
        <v>4224</v>
      </c>
      <c r="D2174" s="99">
        <v>30</v>
      </c>
      <c r="E2174" s="104" t="s">
        <v>3157</v>
      </c>
      <c r="F2174" s="104" t="s">
        <v>3157</v>
      </c>
      <c r="G2174" s="106">
        <v>0</v>
      </c>
      <c r="H2174" s="106">
        <v>0</v>
      </c>
      <c r="I2174" s="100" t="s">
        <v>1</v>
      </c>
      <c r="J2174" s="100" t="s">
        <v>1597</v>
      </c>
      <c r="K2174" s="102" t="s">
        <v>4709</v>
      </c>
      <c r="L2174" s="107" t="s">
        <v>3061</v>
      </c>
      <c r="M2174" s="104" t="s">
        <v>3092</v>
      </c>
      <c r="N2174" s="107"/>
      <c r="O2174" s="45"/>
      <c r="P2174" t="str">
        <f t="shared" si="663"/>
        <v/>
      </c>
      <c r="Q2174" s="45" t="str">
        <f>IF(ISNA(VLOOKUP(AC2174,#REF!,1)),"//","")</f>
        <v/>
      </c>
      <c r="R2174" s="45"/>
      <c r="S2174" s="43">
        <f t="shared" si="664"/>
        <v>639</v>
      </c>
      <c r="T2174" s="94" t="s">
        <v>3063</v>
      </c>
      <c r="U2174" s="72" t="s">
        <v>2912</v>
      </c>
      <c r="V2174" s="72" t="s">
        <v>2489</v>
      </c>
      <c r="W2174" s="44" t="str">
        <f t="shared" si="665"/>
        <v/>
      </c>
      <c r="X2174" s="25" t="str">
        <f t="shared" si="666"/>
        <v/>
      </c>
      <c r="Y2174" s="1">
        <f t="shared" si="667"/>
        <v>2126</v>
      </c>
      <c r="Z2174" t="str">
        <f t="shared" si="668"/>
        <v>ITM_FB30</v>
      </c>
      <c r="AA2174" s="177" t="str">
        <f>IF(ISNA(VLOOKUP(AC2174,Sheet2!J:J,1,0)),"//","")</f>
        <v/>
      </c>
      <c r="AC2174" s="113" t="str">
        <f t="shared" si="662"/>
        <v/>
      </c>
      <c r="AD2174" t="b">
        <f t="shared" si="661"/>
        <v>1</v>
      </c>
    </row>
    <row r="2175" spans="1:30">
      <c r="A2175" s="58">
        <f t="shared" si="642"/>
        <v>2175</v>
      </c>
      <c r="B2175" s="55">
        <f t="shared" si="641"/>
        <v>2127</v>
      </c>
      <c r="C2175" s="99" t="s">
        <v>4224</v>
      </c>
      <c r="D2175" s="99">
        <v>31</v>
      </c>
      <c r="E2175" s="104" t="s">
        <v>3158</v>
      </c>
      <c r="F2175" s="104" t="s">
        <v>3158</v>
      </c>
      <c r="G2175" s="106">
        <v>0</v>
      </c>
      <c r="H2175" s="106">
        <v>0</v>
      </c>
      <c r="I2175" s="100" t="s">
        <v>1</v>
      </c>
      <c r="J2175" s="100" t="s">
        <v>1597</v>
      </c>
      <c r="K2175" s="102" t="s">
        <v>4709</v>
      </c>
      <c r="L2175" s="107" t="s">
        <v>3061</v>
      </c>
      <c r="M2175" s="104" t="s">
        <v>3093</v>
      </c>
      <c r="N2175" s="107"/>
      <c r="O2175" s="45"/>
      <c r="P2175" t="str">
        <f t="shared" si="663"/>
        <v/>
      </c>
      <c r="Q2175" s="45" t="str">
        <f>IF(ISNA(VLOOKUP(AC2175,#REF!,1)),"//","")</f>
        <v/>
      </c>
      <c r="R2175" s="45"/>
      <c r="S2175" s="43">
        <f t="shared" si="664"/>
        <v>639</v>
      </c>
      <c r="T2175" s="94" t="s">
        <v>3063</v>
      </c>
      <c r="U2175" s="72" t="s">
        <v>2912</v>
      </c>
      <c r="V2175" s="72" t="s">
        <v>2489</v>
      </c>
      <c r="W2175" s="44" t="str">
        <f t="shared" si="665"/>
        <v/>
      </c>
      <c r="X2175" s="25" t="str">
        <f t="shared" si="666"/>
        <v/>
      </c>
      <c r="Y2175" s="1">
        <f t="shared" si="667"/>
        <v>2127</v>
      </c>
      <c r="Z2175" t="str">
        <f t="shared" si="668"/>
        <v>ITM_FB31</v>
      </c>
      <c r="AA2175" s="177" t="str">
        <f>IF(ISNA(VLOOKUP(AC2175,Sheet2!J:J,1,0)),"//","")</f>
        <v/>
      </c>
      <c r="AC2175" s="113" t="str">
        <f t="shared" si="662"/>
        <v/>
      </c>
      <c r="AD2175" t="b">
        <f t="shared" si="661"/>
        <v>1</v>
      </c>
    </row>
    <row r="2176" spans="1:30">
      <c r="A2176" s="58">
        <f t="shared" si="642"/>
        <v>2176</v>
      </c>
      <c r="B2176" s="55">
        <f t="shared" si="641"/>
        <v>2128</v>
      </c>
      <c r="C2176" s="99" t="s">
        <v>4224</v>
      </c>
      <c r="D2176" s="99">
        <v>32</v>
      </c>
      <c r="E2176" s="104" t="s">
        <v>3159</v>
      </c>
      <c r="F2176" s="104" t="s">
        <v>3159</v>
      </c>
      <c r="G2176" s="106">
        <v>0</v>
      </c>
      <c r="H2176" s="106">
        <v>0</v>
      </c>
      <c r="I2176" s="100" t="s">
        <v>1</v>
      </c>
      <c r="J2176" s="100" t="s">
        <v>1597</v>
      </c>
      <c r="K2176" s="102" t="s">
        <v>4709</v>
      </c>
      <c r="L2176" s="107" t="s">
        <v>3061</v>
      </c>
      <c r="M2176" s="104" t="s">
        <v>3094</v>
      </c>
      <c r="N2176" s="107"/>
      <c r="O2176" s="45"/>
      <c r="P2176" t="str">
        <f t="shared" si="663"/>
        <v/>
      </c>
      <c r="Q2176" s="45" t="str">
        <f>IF(ISNA(VLOOKUP(AC2176,#REF!,1)),"//","")</f>
        <v/>
      </c>
      <c r="R2176" s="45"/>
      <c r="S2176" s="43">
        <f t="shared" si="664"/>
        <v>639</v>
      </c>
      <c r="T2176" s="94" t="s">
        <v>3063</v>
      </c>
      <c r="U2176" s="72" t="s">
        <v>2912</v>
      </c>
      <c r="V2176" s="72" t="s">
        <v>2489</v>
      </c>
      <c r="W2176" s="44" t="str">
        <f t="shared" si="665"/>
        <v/>
      </c>
      <c r="X2176" s="25" t="str">
        <f t="shared" si="666"/>
        <v/>
      </c>
      <c r="Y2176" s="1">
        <f t="shared" si="667"/>
        <v>2128</v>
      </c>
      <c r="Z2176" t="str">
        <f t="shared" si="668"/>
        <v>ITM_FB32</v>
      </c>
      <c r="AA2176" s="177" t="str">
        <f>IF(ISNA(VLOOKUP(AC2176,Sheet2!J:J,1,0)),"//","")</f>
        <v/>
      </c>
      <c r="AC2176" s="113" t="str">
        <f t="shared" si="662"/>
        <v/>
      </c>
      <c r="AD2176" t="b">
        <f t="shared" si="661"/>
        <v>1</v>
      </c>
    </row>
    <row r="2177" spans="1:30">
      <c r="A2177" s="58">
        <f t="shared" si="642"/>
        <v>2177</v>
      </c>
      <c r="B2177" s="55">
        <f t="shared" si="641"/>
        <v>2129</v>
      </c>
      <c r="C2177" s="99" t="s">
        <v>4224</v>
      </c>
      <c r="D2177" s="99">
        <v>33</v>
      </c>
      <c r="E2177" s="104" t="s">
        <v>3160</v>
      </c>
      <c r="F2177" s="104" t="s">
        <v>3160</v>
      </c>
      <c r="G2177" s="106">
        <v>0</v>
      </c>
      <c r="H2177" s="106">
        <v>0</v>
      </c>
      <c r="I2177" s="100" t="s">
        <v>1</v>
      </c>
      <c r="J2177" s="100" t="s">
        <v>1597</v>
      </c>
      <c r="K2177" s="102" t="s">
        <v>4709</v>
      </c>
      <c r="L2177" s="107" t="s">
        <v>3061</v>
      </c>
      <c r="M2177" s="104" t="s">
        <v>3095</v>
      </c>
      <c r="N2177" s="107"/>
      <c r="O2177" s="45"/>
      <c r="P2177" t="str">
        <f t="shared" si="663"/>
        <v/>
      </c>
      <c r="Q2177" s="45" t="str">
        <f>IF(ISNA(VLOOKUP(AC2177,#REF!,1)),"//","")</f>
        <v/>
      </c>
      <c r="R2177" s="45"/>
      <c r="S2177" s="43">
        <f t="shared" si="664"/>
        <v>639</v>
      </c>
      <c r="T2177" s="94" t="s">
        <v>3063</v>
      </c>
      <c r="U2177" s="72" t="s">
        <v>2912</v>
      </c>
      <c r="V2177" s="72" t="s">
        <v>2489</v>
      </c>
      <c r="W2177" s="44" t="str">
        <f t="shared" si="665"/>
        <v/>
      </c>
      <c r="X2177" s="25" t="str">
        <f t="shared" si="666"/>
        <v/>
      </c>
      <c r="Y2177" s="1">
        <f t="shared" si="667"/>
        <v>2129</v>
      </c>
      <c r="Z2177" t="str">
        <f t="shared" si="668"/>
        <v>ITM_FB33</v>
      </c>
      <c r="AA2177" s="177" t="str">
        <f>IF(ISNA(VLOOKUP(AC2177,Sheet2!J:J,1,0)),"//","")</f>
        <v/>
      </c>
      <c r="AC2177" s="113" t="str">
        <f t="shared" si="662"/>
        <v/>
      </c>
      <c r="AD2177" t="b">
        <f t="shared" si="661"/>
        <v>1</v>
      </c>
    </row>
    <row r="2178" spans="1:30">
      <c r="A2178" s="58">
        <f t="shared" si="642"/>
        <v>2178</v>
      </c>
      <c r="B2178" s="55">
        <f t="shared" si="641"/>
        <v>2130</v>
      </c>
      <c r="C2178" s="99" t="s">
        <v>4224</v>
      </c>
      <c r="D2178" s="99">
        <v>34</v>
      </c>
      <c r="E2178" s="104" t="s">
        <v>3161</v>
      </c>
      <c r="F2178" s="104" t="s">
        <v>3161</v>
      </c>
      <c r="G2178" s="106">
        <v>0</v>
      </c>
      <c r="H2178" s="106">
        <v>0</v>
      </c>
      <c r="I2178" s="100" t="s">
        <v>1</v>
      </c>
      <c r="J2178" s="100" t="s">
        <v>1597</v>
      </c>
      <c r="K2178" s="102" t="s">
        <v>4709</v>
      </c>
      <c r="L2178" s="107" t="s">
        <v>3061</v>
      </c>
      <c r="M2178" s="104" t="s">
        <v>3096</v>
      </c>
      <c r="N2178" s="107"/>
      <c r="O2178" s="45"/>
      <c r="P2178" t="str">
        <f t="shared" si="663"/>
        <v/>
      </c>
      <c r="Q2178" s="45" t="str">
        <f>IF(ISNA(VLOOKUP(AC2178,#REF!,1)),"//","")</f>
        <v/>
      </c>
      <c r="R2178" s="45"/>
      <c r="S2178" s="43">
        <f t="shared" si="664"/>
        <v>639</v>
      </c>
      <c r="T2178" s="94" t="s">
        <v>3063</v>
      </c>
      <c r="U2178" s="72" t="s">
        <v>2912</v>
      </c>
      <c r="V2178" s="72" t="s">
        <v>2489</v>
      </c>
      <c r="W2178" s="44" t="str">
        <f t="shared" si="665"/>
        <v/>
      </c>
      <c r="X2178" s="25" t="str">
        <f t="shared" si="666"/>
        <v/>
      </c>
      <c r="Y2178" s="1">
        <f t="shared" si="667"/>
        <v>2130</v>
      </c>
      <c r="Z2178" t="str">
        <f t="shared" si="668"/>
        <v>ITM_FB34</v>
      </c>
      <c r="AA2178" s="177" t="str">
        <f>IF(ISNA(VLOOKUP(AC2178,Sheet2!J:J,1,0)),"//","")</f>
        <v/>
      </c>
      <c r="AC2178" s="113" t="str">
        <f t="shared" si="662"/>
        <v/>
      </c>
      <c r="AD2178" t="b">
        <f t="shared" si="661"/>
        <v>1</v>
      </c>
    </row>
    <row r="2179" spans="1:30">
      <c r="A2179" s="58">
        <f t="shared" si="642"/>
        <v>2179</v>
      </c>
      <c r="B2179" s="55">
        <f t="shared" si="641"/>
        <v>2131</v>
      </c>
      <c r="C2179" s="99" t="s">
        <v>4224</v>
      </c>
      <c r="D2179" s="99">
        <v>35</v>
      </c>
      <c r="E2179" s="104" t="s">
        <v>3162</v>
      </c>
      <c r="F2179" s="104" t="s">
        <v>3162</v>
      </c>
      <c r="G2179" s="106">
        <v>0</v>
      </c>
      <c r="H2179" s="106">
        <v>0</v>
      </c>
      <c r="I2179" s="100" t="s">
        <v>1</v>
      </c>
      <c r="J2179" s="100" t="s">
        <v>1597</v>
      </c>
      <c r="K2179" s="102" t="s">
        <v>4709</v>
      </c>
      <c r="L2179" s="107" t="s">
        <v>3061</v>
      </c>
      <c r="M2179" s="104" t="s">
        <v>3097</v>
      </c>
      <c r="N2179" s="107"/>
      <c r="O2179" s="45"/>
      <c r="P2179" t="str">
        <f t="shared" si="663"/>
        <v/>
      </c>
      <c r="Q2179" s="45" t="str">
        <f>IF(ISNA(VLOOKUP(AC2179,#REF!,1)),"//","")</f>
        <v/>
      </c>
      <c r="R2179" s="45"/>
      <c r="S2179" s="43">
        <f t="shared" si="664"/>
        <v>639</v>
      </c>
      <c r="T2179" s="94" t="s">
        <v>3063</v>
      </c>
      <c r="U2179" s="72" t="s">
        <v>2912</v>
      </c>
      <c r="V2179" s="72" t="s">
        <v>2489</v>
      </c>
      <c r="W2179" s="44" t="str">
        <f t="shared" si="665"/>
        <v/>
      </c>
      <c r="X2179" s="25" t="str">
        <f t="shared" si="666"/>
        <v/>
      </c>
      <c r="Y2179" s="1">
        <f t="shared" si="667"/>
        <v>2131</v>
      </c>
      <c r="Z2179" t="str">
        <f t="shared" si="668"/>
        <v>ITM_FB35</v>
      </c>
      <c r="AA2179" s="177" t="str">
        <f>IF(ISNA(VLOOKUP(AC2179,Sheet2!J:J,1,0)),"//","")</f>
        <v/>
      </c>
      <c r="AC2179" s="113" t="str">
        <f t="shared" si="662"/>
        <v/>
      </c>
      <c r="AD2179" t="b">
        <f t="shared" si="661"/>
        <v>1</v>
      </c>
    </row>
    <row r="2180" spans="1:30">
      <c r="A2180" s="58">
        <f t="shared" si="642"/>
        <v>2180</v>
      </c>
      <c r="B2180" s="55">
        <f t="shared" si="641"/>
        <v>2132</v>
      </c>
      <c r="C2180" s="99" t="s">
        <v>4224</v>
      </c>
      <c r="D2180" s="99">
        <v>36</v>
      </c>
      <c r="E2180" s="104" t="s">
        <v>3163</v>
      </c>
      <c r="F2180" s="104" t="s">
        <v>3163</v>
      </c>
      <c r="G2180" s="106">
        <v>0</v>
      </c>
      <c r="H2180" s="106">
        <v>0</v>
      </c>
      <c r="I2180" s="100" t="s">
        <v>1</v>
      </c>
      <c r="J2180" s="100" t="s">
        <v>1597</v>
      </c>
      <c r="K2180" s="102" t="s">
        <v>4709</v>
      </c>
      <c r="L2180" s="107" t="s">
        <v>3061</v>
      </c>
      <c r="M2180" s="104" t="s">
        <v>3098</v>
      </c>
      <c r="N2180" s="107"/>
      <c r="O2180" s="45"/>
      <c r="P2180" t="str">
        <f t="shared" si="663"/>
        <v/>
      </c>
      <c r="Q2180" s="45" t="str">
        <f>IF(ISNA(VLOOKUP(AC2180,#REF!,1)),"//","")</f>
        <v/>
      </c>
      <c r="R2180" s="45"/>
      <c r="S2180" s="43">
        <f t="shared" si="664"/>
        <v>639</v>
      </c>
      <c r="T2180" s="94" t="s">
        <v>3063</v>
      </c>
      <c r="U2180" s="72" t="s">
        <v>2912</v>
      </c>
      <c r="V2180" s="72" t="s">
        <v>2489</v>
      </c>
      <c r="W2180" s="44" t="str">
        <f t="shared" si="665"/>
        <v/>
      </c>
      <c r="X2180" s="25" t="str">
        <f t="shared" si="666"/>
        <v/>
      </c>
      <c r="Y2180" s="1">
        <f t="shared" si="667"/>
        <v>2132</v>
      </c>
      <c r="Z2180" t="str">
        <f t="shared" si="668"/>
        <v>ITM_FB36</v>
      </c>
      <c r="AA2180" s="177" t="str">
        <f>IF(ISNA(VLOOKUP(AC2180,Sheet2!J:J,1,0)),"//","")</f>
        <v/>
      </c>
      <c r="AC2180" s="113" t="str">
        <f t="shared" si="662"/>
        <v/>
      </c>
      <c r="AD2180" t="b">
        <f t="shared" si="661"/>
        <v>1</v>
      </c>
    </row>
    <row r="2181" spans="1:30">
      <c r="A2181" s="58">
        <f t="shared" si="642"/>
        <v>2181</v>
      </c>
      <c r="B2181" s="55">
        <f t="shared" si="641"/>
        <v>2133</v>
      </c>
      <c r="C2181" s="99" t="s">
        <v>4224</v>
      </c>
      <c r="D2181" s="99">
        <v>37</v>
      </c>
      <c r="E2181" s="104" t="s">
        <v>3164</v>
      </c>
      <c r="F2181" s="104" t="s">
        <v>3164</v>
      </c>
      <c r="G2181" s="106">
        <v>0</v>
      </c>
      <c r="H2181" s="106">
        <v>0</v>
      </c>
      <c r="I2181" s="100" t="s">
        <v>1</v>
      </c>
      <c r="J2181" s="100" t="s">
        <v>1597</v>
      </c>
      <c r="K2181" s="102" t="s">
        <v>4709</v>
      </c>
      <c r="L2181" s="107" t="s">
        <v>3061</v>
      </c>
      <c r="M2181" s="104" t="s">
        <v>3099</v>
      </c>
      <c r="N2181" s="107"/>
      <c r="O2181" s="45"/>
      <c r="P2181" t="str">
        <f t="shared" si="663"/>
        <v/>
      </c>
      <c r="Q2181" s="45" t="str">
        <f>IF(ISNA(VLOOKUP(AC2181,#REF!,1)),"//","")</f>
        <v/>
      </c>
      <c r="R2181" s="45"/>
      <c r="S2181" s="43">
        <f t="shared" si="664"/>
        <v>639</v>
      </c>
      <c r="T2181" s="94" t="s">
        <v>3063</v>
      </c>
      <c r="U2181" s="72" t="s">
        <v>2912</v>
      </c>
      <c r="V2181" s="72" t="s">
        <v>2489</v>
      </c>
      <c r="W2181" s="44" t="str">
        <f t="shared" si="665"/>
        <v/>
      </c>
      <c r="X2181" s="25" t="str">
        <f t="shared" si="666"/>
        <v/>
      </c>
      <c r="Y2181" s="1">
        <f t="shared" si="667"/>
        <v>2133</v>
      </c>
      <c r="Z2181" t="str">
        <f t="shared" si="668"/>
        <v>ITM_FB37</v>
      </c>
      <c r="AA2181" s="177" t="str">
        <f>IF(ISNA(VLOOKUP(AC2181,Sheet2!J:J,1,0)),"//","")</f>
        <v/>
      </c>
      <c r="AC2181" s="113" t="str">
        <f t="shared" si="662"/>
        <v/>
      </c>
      <c r="AD2181" t="b">
        <f t="shared" si="661"/>
        <v>1</v>
      </c>
    </row>
    <row r="2182" spans="1:30">
      <c r="A2182" s="58">
        <f t="shared" si="642"/>
        <v>2182</v>
      </c>
      <c r="B2182" s="55">
        <f t="shared" si="641"/>
        <v>2134</v>
      </c>
      <c r="C2182" s="99" t="s">
        <v>4224</v>
      </c>
      <c r="D2182" s="99">
        <v>38</v>
      </c>
      <c r="E2182" s="104" t="s">
        <v>3165</v>
      </c>
      <c r="F2182" s="104" t="s">
        <v>3165</v>
      </c>
      <c r="G2182" s="106">
        <v>0</v>
      </c>
      <c r="H2182" s="106">
        <v>0</v>
      </c>
      <c r="I2182" s="100" t="s">
        <v>1</v>
      </c>
      <c r="J2182" s="100" t="s">
        <v>1597</v>
      </c>
      <c r="K2182" s="102" t="s">
        <v>4709</v>
      </c>
      <c r="L2182" s="107" t="s">
        <v>3061</v>
      </c>
      <c r="M2182" s="104" t="s">
        <v>3100</v>
      </c>
      <c r="N2182" s="107"/>
      <c r="O2182" s="45"/>
      <c r="P2182" t="str">
        <f t="shared" si="663"/>
        <v/>
      </c>
      <c r="Q2182" s="45" t="str">
        <f>IF(ISNA(VLOOKUP(AC2182,#REF!,1)),"//","")</f>
        <v/>
      </c>
      <c r="R2182" s="45"/>
      <c r="S2182" s="43">
        <f t="shared" si="664"/>
        <v>639</v>
      </c>
      <c r="T2182" s="94" t="s">
        <v>3063</v>
      </c>
      <c r="U2182" s="72" t="s">
        <v>2912</v>
      </c>
      <c r="V2182" s="72" t="s">
        <v>2489</v>
      </c>
      <c r="W2182" s="44" t="str">
        <f t="shared" si="665"/>
        <v/>
      </c>
      <c r="X2182" s="25" t="str">
        <f t="shared" si="666"/>
        <v/>
      </c>
      <c r="Y2182" s="1">
        <f t="shared" si="667"/>
        <v>2134</v>
      </c>
      <c r="Z2182" t="str">
        <f t="shared" si="668"/>
        <v>ITM_FB38</v>
      </c>
      <c r="AA2182" s="177" t="str">
        <f>IF(ISNA(VLOOKUP(AC2182,Sheet2!J:J,1,0)),"//","")</f>
        <v/>
      </c>
      <c r="AC2182" s="113" t="str">
        <f t="shared" si="662"/>
        <v/>
      </c>
      <c r="AD2182" t="b">
        <f t="shared" si="661"/>
        <v>1</v>
      </c>
    </row>
    <row r="2183" spans="1:30">
      <c r="A2183" s="58">
        <f t="shared" si="642"/>
        <v>2183</v>
      </c>
      <c r="B2183" s="55">
        <f t="shared" si="641"/>
        <v>2135</v>
      </c>
      <c r="C2183" s="99" t="s">
        <v>4224</v>
      </c>
      <c r="D2183" s="99">
        <v>39</v>
      </c>
      <c r="E2183" s="104" t="s">
        <v>3166</v>
      </c>
      <c r="F2183" s="104" t="s">
        <v>3166</v>
      </c>
      <c r="G2183" s="106">
        <v>0</v>
      </c>
      <c r="H2183" s="106">
        <v>0</v>
      </c>
      <c r="I2183" s="100" t="s">
        <v>1</v>
      </c>
      <c r="J2183" s="100" t="s">
        <v>1597</v>
      </c>
      <c r="K2183" s="102" t="s">
        <v>4709</v>
      </c>
      <c r="L2183" s="107" t="s">
        <v>3061</v>
      </c>
      <c r="M2183" s="104" t="s">
        <v>3101</v>
      </c>
      <c r="N2183" s="107"/>
      <c r="O2183" s="45"/>
      <c r="P2183" t="str">
        <f t="shared" si="663"/>
        <v/>
      </c>
      <c r="Q2183" s="45" t="str">
        <f>IF(ISNA(VLOOKUP(AC2183,#REF!,1)),"//","")</f>
        <v/>
      </c>
      <c r="R2183" s="45"/>
      <c r="S2183" s="43">
        <f t="shared" si="664"/>
        <v>639</v>
      </c>
      <c r="T2183" s="94" t="s">
        <v>3063</v>
      </c>
      <c r="U2183" s="72" t="s">
        <v>2912</v>
      </c>
      <c r="V2183" s="72" t="s">
        <v>2489</v>
      </c>
      <c r="W2183" s="44" t="str">
        <f t="shared" si="665"/>
        <v/>
      </c>
      <c r="X2183" s="25" t="str">
        <f t="shared" si="666"/>
        <v/>
      </c>
      <c r="Y2183" s="1">
        <f t="shared" si="667"/>
        <v>2135</v>
      </c>
      <c r="Z2183" t="str">
        <f t="shared" si="668"/>
        <v>ITM_FB39</v>
      </c>
      <c r="AA2183" s="177" t="str">
        <f>IF(ISNA(VLOOKUP(AC2183,Sheet2!J:J,1,0)),"//","")</f>
        <v/>
      </c>
      <c r="AC2183" s="113" t="str">
        <f t="shared" si="662"/>
        <v/>
      </c>
      <c r="AD2183" t="b">
        <f t="shared" si="661"/>
        <v>1</v>
      </c>
    </row>
    <row r="2184" spans="1:30">
      <c r="A2184" s="58">
        <f t="shared" si="642"/>
        <v>2184</v>
      </c>
      <c r="B2184" s="55">
        <f t="shared" si="641"/>
        <v>2136</v>
      </c>
      <c r="C2184" s="99" t="s">
        <v>4224</v>
      </c>
      <c r="D2184" s="99">
        <v>40</v>
      </c>
      <c r="E2184" s="104" t="s">
        <v>3167</v>
      </c>
      <c r="F2184" s="104" t="s">
        <v>3167</v>
      </c>
      <c r="G2184" s="106">
        <v>0</v>
      </c>
      <c r="H2184" s="106">
        <v>0</v>
      </c>
      <c r="I2184" s="100" t="s">
        <v>1</v>
      </c>
      <c r="J2184" s="100" t="s">
        <v>1597</v>
      </c>
      <c r="K2184" s="102" t="s">
        <v>4709</v>
      </c>
      <c r="L2184" s="107" t="s">
        <v>3061</v>
      </c>
      <c r="M2184" s="104" t="s">
        <v>3102</v>
      </c>
      <c r="N2184" s="107"/>
      <c r="O2184" s="45"/>
      <c r="P2184" t="str">
        <f t="shared" si="663"/>
        <v/>
      </c>
      <c r="Q2184" s="45" t="str">
        <f>IF(ISNA(VLOOKUP(AC2184,#REF!,1)),"//","")</f>
        <v/>
      </c>
      <c r="R2184" s="45"/>
      <c r="S2184" s="43">
        <f t="shared" si="664"/>
        <v>639</v>
      </c>
      <c r="T2184" s="94" t="s">
        <v>3063</v>
      </c>
      <c r="U2184" s="72" t="s">
        <v>2912</v>
      </c>
      <c r="V2184" s="72" t="s">
        <v>2489</v>
      </c>
      <c r="W2184" s="44" t="str">
        <f t="shared" si="665"/>
        <v/>
      </c>
      <c r="X2184" s="25" t="str">
        <f t="shared" si="666"/>
        <v/>
      </c>
      <c r="Y2184" s="1">
        <f t="shared" si="667"/>
        <v>2136</v>
      </c>
      <c r="Z2184" t="str">
        <f t="shared" si="668"/>
        <v>ITM_FB40</v>
      </c>
      <c r="AA2184" s="177" t="str">
        <f>IF(ISNA(VLOOKUP(AC2184,Sheet2!J:J,1,0)),"//","")</f>
        <v/>
      </c>
      <c r="AC2184" s="113" t="str">
        <f t="shared" si="662"/>
        <v/>
      </c>
      <c r="AD2184" t="b">
        <f t="shared" si="661"/>
        <v>1</v>
      </c>
    </row>
    <row r="2185" spans="1:30">
      <c r="A2185" s="58">
        <f t="shared" si="642"/>
        <v>2185</v>
      </c>
      <c r="B2185" s="55">
        <f t="shared" si="641"/>
        <v>2137</v>
      </c>
      <c r="C2185" s="99" t="s">
        <v>4224</v>
      </c>
      <c r="D2185" s="99">
        <v>41</v>
      </c>
      <c r="E2185" s="104" t="s">
        <v>3168</v>
      </c>
      <c r="F2185" s="104" t="s">
        <v>3168</v>
      </c>
      <c r="G2185" s="106">
        <v>0</v>
      </c>
      <c r="H2185" s="106">
        <v>0</v>
      </c>
      <c r="I2185" s="100" t="s">
        <v>1</v>
      </c>
      <c r="J2185" s="100" t="s">
        <v>1597</v>
      </c>
      <c r="K2185" s="102" t="s">
        <v>4709</v>
      </c>
      <c r="L2185" s="107" t="s">
        <v>3061</v>
      </c>
      <c r="M2185" s="104" t="s">
        <v>3103</v>
      </c>
      <c r="N2185" s="107"/>
      <c r="O2185" s="45"/>
      <c r="P2185" t="str">
        <f t="shared" si="663"/>
        <v/>
      </c>
      <c r="Q2185" s="45" t="str">
        <f>IF(ISNA(VLOOKUP(AC2185,#REF!,1)),"//","")</f>
        <v/>
      </c>
      <c r="R2185" s="45"/>
      <c r="S2185" s="43">
        <f t="shared" si="664"/>
        <v>639</v>
      </c>
      <c r="T2185" s="94" t="s">
        <v>3063</v>
      </c>
      <c r="U2185" s="72" t="s">
        <v>2912</v>
      </c>
      <c r="V2185" s="72" t="s">
        <v>2489</v>
      </c>
      <c r="W2185" s="44" t="str">
        <f t="shared" si="665"/>
        <v/>
      </c>
      <c r="X2185" s="25" t="str">
        <f t="shared" si="666"/>
        <v/>
      </c>
      <c r="Y2185" s="1">
        <f t="shared" si="667"/>
        <v>2137</v>
      </c>
      <c r="Z2185" t="str">
        <f t="shared" si="668"/>
        <v>ITM_FB41</v>
      </c>
      <c r="AA2185" s="177" t="str">
        <f>IF(ISNA(VLOOKUP(AC2185,Sheet2!J:J,1,0)),"//","")</f>
        <v/>
      </c>
      <c r="AC2185" s="113" t="str">
        <f t="shared" si="662"/>
        <v/>
      </c>
      <c r="AD2185" t="b">
        <f t="shared" si="661"/>
        <v>1</v>
      </c>
    </row>
    <row r="2186" spans="1:30">
      <c r="A2186" s="58">
        <f t="shared" si="642"/>
        <v>2186</v>
      </c>
      <c r="B2186" s="55">
        <f t="shared" si="641"/>
        <v>2138</v>
      </c>
      <c r="C2186" s="99" t="s">
        <v>4224</v>
      </c>
      <c r="D2186" s="99">
        <v>42</v>
      </c>
      <c r="E2186" s="104" t="s">
        <v>3169</v>
      </c>
      <c r="F2186" s="104" t="s">
        <v>3169</v>
      </c>
      <c r="G2186" s="106">
        <v>0</v>
      </c>
      <c r="H2186" s="106">
        <v>0</v>
      </c>
      <c r="I2186" s="100" t="s">
        <v>1</v>
      </c>
      <c r="J2186" s="100" t="s">
        <v>1597</v>
      </c>
      <c r="K2186" s="102" t="s">
        <v>4709</v>
      </c>
      <c r="L2186" s="107" t="s">
        <v>3061</v>
      </c>
      <c r="M2186" s="104" t="s">
        <v>3104</v>
      </c>
      <c r="N2186" s="107"/>
      <c r="O2186" s="45"/>
      <c r="P2186" t="str">
        <f t="shared" si="663"/>
        <v/>
      </c>
      <c r="Q2186" s="45" t="str">
        <f>IF(ISNA(VLOOKUP(AC2186,#REF!,1)),"//","")</f>
        <v/>
      </c>
      <c r="R2186" s="45"/>
      <c r="S2186" s="43">
        <f t="shared" si="664"/>
        <v>639</v>
      </c>
      <c r="T2186" s="94" t="s">
        <v>3063</v>
      </c>
      <c r="U2186" s="72" t="s">
        <v>2912</v>
      </c>
      <c r="V2186" s="72" t="s">
        <v>2489</v>
      </c>
      <c r="W2186" s="44" t="str">
        <f t="shared" si="665"/>
        <v/>
      </c>
      <c r="X2186" s="25" t="str">
        <f t="shared" si="666"/>
        <v/>
      </c>
      <c r="Y2186" s="1">
        <f t="shared" si="667"/>
        <v>2138</v>
      </c>
      <c r="Z2186" t="str">
        <f t="shared" si="668"/>
        <v>ITM_FB42</v>
      </c>
      <c r="AA2186" s="177" t="str">
        <f>IF(ISNA(VLOOKUP(AC2186,Sheet2!J:J,1,0)),"//","")</f>
        <v/>
      </c>
      <c r="AC2186" s="113" t="str">
        <f t="shared" si="662"/>
        <v/>
      </c>
      <c r="AD2186" t="b">
        <f t="shared" si="661"/>
        <v>1</v>
      </c>
    </row>
    <row r="2187" spans="1:30">
      <c r="A2187" s="58">
        <f t="shared" si="642"/>
        <v>2187</v>
      </c>
      <c r="B2187" s="55">
        <f t="shared" ref="B2187:B2247" si="669">IF(AND(MID(C2187,2,1)&lt;&gt;"/",MID(C2187,1,1)="/"),INT(B2186)+1,B2186+0.01)</f>
        <v>2139</v>
      </c>
      <c r="C2187" s="99" t="s">
        <v>4224</v>
      </c>
      <c r="D2187" s="99">
        <v>43</v>
      </c>
      <c r="E2187" s="104" t="s">
        <v>3170</v>
      </c>
      <c r="F2187" s="104" t="s">
        <v>3170</v>
      </c>
      <c r="G2187" s="106">
        <v>0</v>
      </c>
      <c r="H2187" s="106">
        <v>0</v>
      </c>
      <c r="I2187" s="100" t="s">
        <v>1</v>
      </c>
      <c r="J2187" s="100" t="s">
        <v>1597</v>
      </c>
      <c r="K2187" s="102" t="s">
        <v>4709</v>
      </c>
      <c r="L2187" s="107" t="s">
        <v>3061</v>
      </c>
      <c r="M2187" s="104" t="s">
        <v>3105</v>
      </c>
      <c r="N2187" s="107"/>
      <c r="O2187" s="45"/>
      <c r="P2187" t="str">
        <f t="shared" si="663"/>
        <v/>
      </c>
      <c r="Q2187" s="45" t="str">
        <f>IF(ISNA(VLOOKUP(AC2187,#REF!,1)),"//","")</f>
        <v/>
      </c>
      <c r="R2187" s="45"/>
      <c r="S2187" s="43">
        <f t="shared" si="664"/>
        <v>639</v>
      </c>
      <c r="T2187" s="94" t="s">
        <v>3063</v>
      </c>
      <c r="U2187" s="72" t="s">
        <v>2912</v>
      </c>
      <c r="V2187" s="72" t="s">
        <v>2489</v>
      </c>
      <c r="W2187" s="44" t="str">
        <f t="shared" si="665"/>
        <v/>
      </c>
      <c r="X2187" s="25" t="str">
        <f t="shared" si="666"/>
        <v/>
      </c>
      <c r="Y2187" s="1">
        <f t="shared" si="667"/>
        <v>2139</v>
      </c>
      <c r="Z2187" t="str">
        <f t="shared" si="668"/>
        <v>ITM_FB43</v>
      </c>
      <c r="AA2187" s="177" t="str">
        <f>IF(ISNA(VLOOKUP(AC2187,Sheet2!J:J,1,0)),"//","")</f>
        <v/>
      </c>
      <c r="AC2187" s="113" t="str">
        <f t="shared" si="662"/>
        <v/>
      </c>
      <c r="AD2187" t="b">
        <f t="shared" si="661"/>
        <v>1</v>
      </c>
    </row>
    <row r="2188" spans="1:30">
      <c r="A2188" s="58">
        <f t="shared" si="642"/>
        <v>2188</v>
      </c>
      <c r="B2188" s="55">
        <f t="shared" si="669"/>
        <v>2140</v>
      </c>
      <c r="C2188" s="99" t="s">
        <v>4224</v>
      </c>
      <c r="D2188" s="99">
        <v>44</v>
      </c>
      <c r="E2188" s="104" t="s">
        <v>3171</v>
      </c>
      <c r="F2188" s="104" t="s">
        <v>3171</v>
      </c>
      <c r="G2188" s="106">
        <v>0</v>
      </c>
      <c r="H2188" s="106">
        <v>0</v>
      </c>
      <c r="I2188" s="100" t="s">
        <v>1</v>
      </c>
      <c r="J2188" s="100" t="s">
        <v>1597</v>
      </c>
      <c r="K2188" s="102" t="s">
        <v>4709</v>
      </c>
      <c r="L2188" s="107" t="s">
        <v>3061</v>
      </c>
      <c r="M2188" s="104" t="s">
        <v>3106</v>
      </c>
      <c r="N2188" s="107"/>
      <c r="O2188" s="45"/>
      <c r="P2188" t="str">
        <f t="shared" si="663"/>
        <v/>
      </c>
      <c r="Q2188" s="45" t="str">
        <f>IF(ISNA(VLOOKUP(AC2188,#REF!,1)),"//","")</f>
        <v/>
      </c>
      <c r="R2188" s="45"/>
      <c r="S2188" s="43">
        <f t="shared" si="664"/>
        <v>639</v>
      </c>
      <c r="T2188" s="94" t="s">
        <v>3063</v>
      </c>
      <c r="U2188" s="72" t="s">
        <v>2912</v>
      </c>
      <c r="V2188" s="72" t="s">
        <v>2489</v>
      </c>
      <c r="W2188" s="44" t="str">
        <f t="shared" si="665"/>
        <v/>
      </c>
      <c r="X2188" s="25" t="str">
        <f t="shared" si="666"/>
        <v/>
      </c>
      <c r="Y2188" s="1">
        <f t="shared" si="667"/>
        <v>2140</v>
      </c>
      <c r="Z2188" t="str">
        <f t="shared" si="668"/>
        <v>ITM_FB44</v>
      </c>
      <c r="AA2188" s="177" t="str">
        <f>IF(ISNA(VLOOKUP(AC2188,Sheet2!J:J,1,0)),"//","")</f>
        <v/>
      </c>
      <c r="AC2188" s="113" t="str">
        <f t="shared" si="662"/>
        <v/>
      </c>
      <c r="AD2188" t="b">
        <f t="shared" si="661"/>
        <v>1</v>
      </c>
    </row>
    <row r="2189" spans="1:30">
      <c r="A2189" s="58">
        <f t="shared" si="642"/>
        <v>2189</v>
      </c>
      <c r="B2189" s="55">
        <f t="shared" si="669"/>
        <v>2141</v>
      </c>
      <c r="C2189" s="99" t="s">
        <v>4224</v>
      </c>
      <c r="D2189" s="99">
        <v>45</v>
      </c>
      <c r="E2189" s="104" t="s">
        <v>3172</v>
      </c>
      <c r="F2189" s="104" t="s">
        <v>3172</v>
      </c>
      <c r="G2189" s="106">
        <v>0</v>
      </c>
      <c r="H2189" s="106">
        <v>0</v>
      </c>
      <c r="I2189" s="100" t="s">
        <v>1</v>
      </c>
      <c r="J2189" s="100" t="s">
        <v>1597</v>
      </c>
      <c r="K2189" s="102" t="s">
        <v>4709</v>
      </c>
      <c r="L2189" s="107" t="s">
        <v>3061</v>
      </c>
      <c r="M2189" s="104" t="s">
        <v>3107</v>
      </c>
      <c r="N2189" s="107"/>
      <c r="O2189" s="45"/>
      <c r="P2189" t="str">
        <f t="shared" si="663"/>
        <v/>
      </c>
      <c r="Q2189" s="45" t="str">
        <f>IF(ISNA(VLOOKUP(AC2189,#REF!,1)),"//","")</f>
        <v/>
      </c>
      <c r="R2189" s="45"/>
      <c r="S2189" s="43">
        <f t="shared" si="664"/>
        <v>639</v>
      </c>
      <c r="T2189" s="94" t="s">
        <v>3063</v>
      </c>
      <c r="U2189" s="72" t="s">
        <v>2912</v>
      </c>
      <c r="V2189" s="72" t="s">
        <v>2489</v>
      </c>
      <c r="W2189" s="44" t="str">
        <f t="shared" si="665"/>
        <v/>
      </c>
      <c r="X2189" s="25" t="str">
        <f t="shared" si="666"/>
        <v/>
      </c>
      <c r="Y2189" s="1">
        <f t="shared" si="667"/>
        <v>2141</v>
      </c>
      <c r="Z2189" t="str">
        <f t="shared" si="668"/>
        <v>ITM_FB45</v>
      </c>
      <c r="AA2189" s="177" t="str">
        <f>IF(ISNA(VLOOKUP(AC2189,Sheet2!J:J,1,0)),"//","")</f>
        <v/>
      </c>
      <c r="AC2189" s="113" t="str">
        <f t="shared" si="662"/>
        <v/>
      </c>
      <c r="AD2189" t="b">
        <f t="shared" si="661"/>
        <v>1</v>
      </c>
    </row>
    <row r="2190" spans="1:30">
      <c r="A2190" s="58">
        <f t="shared" si="642"/>
        <v>2190</v>
      </c>
      <c r="B2190" s="55">
        <f t="shared" si="669"/>
        <v>2142</v>
      </c>
      <c r="C2190" s="99" t="s">
        <v>4224</v>
      </c>
      <c r="D2190" s="99">
        <v>46</v>
      </c>
      <c r="E2190" s="104" t="s">
        <v>3173</v>
      </c>
      <c r="F2190" s="104" t="s">
        <v>3173</v>
      </c>
      <c r="G2190" s="106">
        <v>0</v>
      </c>
      <c r="H2190" s="106">
        <v>0</v>
      </c>
      <c r="I2190" s="100" t="s">
        <v>1</v>
      </c>
      <c r="J2190" s="100" t="s">
        <v>1597</v>
      </c>
      <c r="K2190" s="102" t="s">
        <v>4709</v>
      </c>
      <c r="L2190" s="107" t="s">
        <v>3061</v>
      </c>
      <c r="M2190" s="104" t="s">
        <v>3108</v>
      </c>
      <c r="N2190" s="107"/>
      <c r="O2190" s="45"/>
      <c r="P2190" t="str">
        <f t="shared" si="663"/>
        <v/>
      </c>
      <c r="Q2190" s="45" t="str">
        <f>IF(ISNA(VLOOKUP(AC2190,#REF!,1)),"//","")</f>
        <v/>
      </c>
      <c r="R2190" s="45"/>
      <c r="S2190" s="43">
        <f t="shared" si="664"/>
        <v>639</v>
      </c>
      <c r="T2190" s="94" t="s">
        <v>3063</v>
      </c>
      <c r="U2190" s="72" t="s">
        <v>2912</v>
      </c>
      <c r="V2190" s="72" t="s">
        <v>2489</v>
      </c>
      <c r="W2190" s="44" t="str">
        <f t="shared" si="665"/>
        <v/>
      </c>
      <c r="X2190" s="25" t="str">
        <f t="shared" si="666"/>
        <v/>
      </c>
      <c r="Y2190" s="1">
        <f t="shared" si="667"/>
        <v>2142</v>
      </c>
      <c r="Z2190" t="str">
        <f t="shared" si="668"/>
        <v>ITM_FB46</v>
      </c>
      <c r="AA2190" s="177" t="str">
        <f>IF(ISNA(VLOOKUP(AC2190,Sheet2!J:J,1,0)),"//","")</f>
        <v/>
      </c>
      <c r="AC2190" s="113" t="str">
        <f t="shared" si="662"/>
        <v/>
      </c>
      <c r="AD2190" t="b">
        <f t="shared" si="661"/>
        <v>1</v>
      </c>
    </row>
    <row r="2191" spans="1:30">
      <c r="A2191" s="58">
        <f t="shared" si="642"/>
        <v>2191</v>
      </c>
      <c r="B2191" s="55">
        <f t="shared" si="669"/>
        <v>2143</v>
      </c>
      <c r="C2191" s="99" t="s">
        <v>4224</v>
      </c>
      <c r="D2191" s="99">
        <v>47</v>
      </c>
      <c r="E2191" s="104" t="s">
        <v>3174</v>
      </c>
      <c r="F2191" s="104" t="s">
        <v>3174</v>
      </c>
      <c r="G2191" s="106">
        <v>0</v>
      </c>
      <c r="H2191" s="106">
        <v>0</v>
      </c>
      <c r="I2191" s="100" t="s">
        <v>1</v>
      </c>
      <c r="J2191" s="100" t="s">
        <v>1597</v>
      </c>
      <c r="K2191" s="102" t="s">
        <v>4709</v>
      </c>
      <c r="L2191" s="107" t="s">
        <v>3061</v>
      </c>
      <c r="M2191" s="104" t="s">
        <v>3109</v>
      </c>
      <c r="N2191" s="107"/>
      <c r="O2191" s="45"/>
      <c r="P2191" t="str">
        <f t="shared" si="663"/>
        <v/>
      </c>
      <c r="Q2191" s="45" t="str">
        <f>IF(ISNA(VLOOKUP(AC2191,#REF!,1)),"//","")</f>
        <v/>
      </c>
      <c r="R2191" s="45"/>
      <c r="S2191" s="43">
        <f t="shared" si="664"/>
        <v>639</v>
      </c>
      <c r="T2191" s="94" t="s">
        <v>3063</v>
      </c>
      <c r="U2191" s="72" t="s">
        <v>2912</v>
      </c>
      <c r="V2191" s="72" t="s">
        <v>2489</v>
      </c>
      <c r="W2191" s="44" t="str">
        <f t="shared" si="665"/>
        <v/>
      </c>
      <c r="X2191" s="25" t="str">
        <f t="shared" si="666"/>
        <v/>
      </c>
      <c r="Y2191" s="1">
        <f t="shared" si="667"/>
        <v>2143</v>
      </c>
      <c r="Z2191" t="str">
        <f t="shared" si="668"/>
        <v>ITM_FB47</v>
      </c>
      <c r="AA2191" s="177" t="str">
        <f>IF(ISNA(VLOOKUP(AC2191,Sheet2!J:J,1,0)),"//","")</f>
        <v/>
      </c>
      <c r="AC2191" s="113" t="str">
        <f t="shared" si="662"/>
        <v/>
      </c>
      <c r="AD2191" t="b">
        <f t="shared" si="661"/>
        <v>1</v>
      </c>
    </row>
    <row r="2192" spans="1:30">
      <c r="A2192" s="58">
        <f t="shared" si="642"/>
        <v>2192</v>
      </c>
      <c r="B2192" s="55">
        <f t="shared" si="669"/>
        <v>2144</v>
      </c>
      <c r="C2192" s="99" t="s">
        <v>4224</v>
      </c>
      <c r="D2192" s="99">
        <v>48</v>
      </c>
      <c r="E2192" s="104" t="s">
        <v>3175</v>
      </c>
      <c r="F2192" s="104" t="s">
        <v>3175</v>
      </c>
      <c r="G2192" s="106">
        <v>0</v>
      </c>
      <c r="H2192" s="106">
        <v>0</v>
      </c>
      <c r="I2192" s="100" t="s">
        <v>1</v>
      </c>
      <c r="J2192" s="100" t="s">
        <v>1597</v>
      </c>
      <c r="K2192" s="102" t="s">
        <v>4709</v>
      </c>
      <c r="L2192" s="107" t="s">
        <v>3061</v>
      </c>
      <c r="M2192" s="104" t="s">
        <v>3110</v>
      </c>
      <c r="N2192" s="107"/>
      <c r="O2192" s="45"/>
      <c r="P2192" t="str">
        <f t="shared" si="663"/>
        <v/>
      </c>
      <c r="Q2192" s="45" t="str">
        <f>IF(ISNA(VLOOKUP(AC2192,#REF!,1)),"//","")</f>
        <v/>
      </c>
      <c r="R2192" s="45"/>
      <c r="S2192" s="43">
        <f t="shared" si="664"/>
        <v>639</v>
      </c>
      <c r="T2192" s="94" t="s">
        <v>3063</v>
      </c>
      <c r="U2192" s="72" t="s">
        <v>2912</v>
      </c>
      <c r="V2192" s="72" t="s">
        <v>2489</v>
      </c>
      <c r="W2192" s="44" t="str">
        <f t="shared" si="665"/>
        <v/>
      </c>
      <c r="X2192" s="25" t="str">
        <f t="shared" si="666"/>
        <v/>
      </c>
      <c r="Y2192" s="1">
        <f t="shared" si="667"/>
        <v>2144</v>
      </c>
      <c r="Z2192" t="str">
        <f t="shared" si="668"/>
        <v>ITM_FB48</v>
      </c>
      <c r="AA2192" s="177" t="str">
        <f>IF(ISNA(VLOOKUP(AC2192,Sheet2!J:J,1,0)),"//","")</f>
        <v/>
      </c>
      <c r="AC2192" s="113" t="str">
        <f t="shared" si="662"/>
        <v/>
      </c>
      <c r="AD2192" t="b">
        <f t="shared" si="661"/>
        <v>1</v>
      </c>
    </row>
    <row r="2193" spans="1:30">
      <c r="A2193" s="58">
        <f t="shared" ref="A2193:A2247" si="670">IF(B2193=INT(B2193),ROW(),"")</f>
        <v>2193</v>
      </c>
      <c r="B2193" s="55">
        <f t="shared" si="669"/>
        <v>2145</v>
      </c>
      <c r="C2193" s="99" t="s">
        <v>4224</v>
      </c>
      <c r="D2193" s="99">
        <v>49</v>
      </c>
      <c r="E2193" s="104" t="s">
        <v>3176</v>
      </c>
      <c r="F2193" s="104" t="s">
        <v>3176</v>
      </c>
      <c r="G2193" s="106">
        <v>0</v>
      </c>
      <c r="H2193" s="106">
        <v>0</v>
      </c>
      <c r="I2193" s="100" t="s">
        <v>1</v>
      </c>
      <c r="J2193" s="100" t="s">
        <v>1597</v>
      </c>
      <c r="K2193" s="102" t="s">
        <v>4709</v>
      </c>
      <c r="L2193" s="107" t="s">
        <v>3061</v>
      </c>
      <c r="M2193" s="104" t="s">
        <v>3111</v>
      </c>
      <c r="N2193" s="107"/>
      <c r="O2193" s="45"/>
      <c r="P2193" t="str">
        <f t="shared" si="663"/>
        <v/>
      </c>
      <c r="Q2193" s="45" t="str">
        <f>IF(ISNA(VLOOKUP(AC2193,#REF!,1)),"//","")</f>
        <v/>
      </c>
      <c r="R2193" s="45"/>
      <c r="S2193" s="43">
        <f t="shared" si="664"/>
        <v>639</v>
      </c>
      <c r="T2193" s="94" t="s">
        <v>3063</v>
      </c>
      <c r="U2193" s="72" t="s">
        <v>2912</v>
      </c>
      <c r="V2193" s="72" t="s">
        <v>2489</v>
      </c>
      <c r="W2193" s="44" t="str">
        <f t="shared" si="665"/>
        <v/>
      </c>
      <c r="X2193" s="25" t="str">
        <f t="shared" si="666"/>
        <v/>
      </c>
      <c r="Y2193" s="1">
        <f t="shared" si="667"/>
        <v>2145</v>
      </c>
      <c r="Z2193" t="str">
        <f t="shared" si="668"/>
        <v>ITM_FB49</v>
      </c>
      <c r="AA2193" s="177" t="str">
        <f>IF(ISNA(VLOOKUP(AC2193,Sheet2!J:J,1,0)),"//","")</f>
        <v/>
      </c>
      <c r="AC2193" s="113" t="str">
        <f t="shared" si="662"/>
        <v/>
      </c>
      <c r="AD2193" t="b">
        <f t="shared" si="661"/>
        <v>1</v>
      </c>
    </row>
    <row r="2194" spans="1:30">
      <c r="A2194" s="58">
        <f t="shared" si="670"/>
        <v>2194</v>
      </c>
      <c r="B2194" s="55">
        <f t="shared" si="669"/>
        <v>2146</v>
      </c>
      <c r="C2194" s="99" t="s">
        <v>4224</v>
      </c>
      <c r="D2194" s="99">
        <v>50</v>
      </c>
      <c r="E2194" s="104" t="s">
        <v>3177</v>
      </c>
      <c r="F2194" s="104" t="s">
        <v>3177</v>
      </c>
      <c r="G2194" s="106">
        <v>0</v>
      </c>
      <c r="H2194" s="106">
        <v>0</v>
      </c>
      <c r="I2194" s="100" t="s">
        <v>1</v>
      </c>
      <c r="J2194" s="100" t="s">
        <v>1597</v>
      </c>
      <c r="K2194" s="102" t="s">
        <v>4709</v>
      </c>
      <c r="L2194" s="107" t="s">
        <v>3061</v>
      </c>
      <c r="M2194" s="104" t="s">
        <v>3112</v>
      </c>
      <c r="N2194" s="107"/>
      <c r="O2194" s="45"/>
      <c r="P2194" t="str">
        <f t="shared" si="663"/>
        <v/>
      </c>
      <c r="Q2194" s="45" t="str">
        <f>IF(ISNA(VLOOKUP(AC2194,#REF!,1)),"//","")</f>
        <v/>
      </c>
      <c r="R2194" s="45"/>
      <c r="S2194" s="43">
        <f t="shared" si="664"/>
        <v>639</v>
      </c>
      <c r="T2194" s="94" t="s">
        <v>3063</v>
      </c>
      <c r="U2194" s="72" t="s">
        <v>2912</v>
      </c>
      <c r="V2194" s="72" t="s">
        <v>2489</v>
      </c>
      <c r="W2194" s="44" t="str">
        <f t="shared" si="665"/>
        <v/>
      </c>
      <c r="X2194" s="25" t="str">
        <f t="shared" si="666"/>
        <v/>
      </c>
      <c r="Y2194" s="1">
        <f t="shared" si="667"/>
        <v>2146</v>
      </c>
      <c r="Z2194" t="str">
        <f t="shared" si="668"/>
        <v>ITM_FB50</v>
      </c>
      <c r="AA2194" s="177" t="str">
        <f>IF(ISNA(VLOOKUP(AC2194,Sheet2!J:J,1,0)),"//","")</f>
        <v/>
      </c>
      <c r="AC2194" s="113" t="str">
        <f t="shared" si="662"/>
        <v/>
      </c>
      <c r="AD2194" t="b">
        <f t="shared" si="661"/>
        <v>1</v>
      </c>
    </row>
    <row r="2195" spans="1:30">
      <c r="A2195" s="58">
        <f t="shared" si="670"/>
        <v>2195</v>
      </c>
      <c r="B2195" s="55">
        <f t="shared" si="669"/>
        <v>2147</v>
      </c>
      <c r="C2195" s="99" t="s">
        <v>4224</v>
      </c>
      <c r="D2195" s="99">
        <v>51</v>
      </c>
      <c r="E2195" s="104" t="s">
        <v>3178</v>
      </c>
      <c r="F2195" s="104" t="s">
        <v>3178</v>
      </c>
      <c r="G2195" s="106">
        <v>0</v>
      </c>
      <c r="H2195" s="106">
        <v>0</v>
      </c>
      <c r="I2195" s="100" t="s">
        <v>1</v>
      </c>
      <c r="J2195" s="100" t="s">
        <v>1597</v>
      </c>
      <c r="K2195" s="102" t="s">
        <v>4709</v>
      </c>
      <c r="L2195" s="107" t="s">
        <v>3061</v>
      </c>
      <c r="M2195" s="104" t="s">
        <v>3113</v>
      </c>
      <c r="N2195" s="107"/>
      <c r="O2195" s="45"/>
      <c r="P2195" t="str">
        <f t="shared" si="663"/>
        <v/>
      </c>
      <c r="Q2195" s="45" t="str">
        <f>IF(ISNA(VLOOKUP(AC2195,#REF!,1)),"//","")</f>
        <v/>
      </c>
      <c r="R2195" s="45"/>
      <c r="S2195" s="43">
        <f t="shared" si="664"/>
        <v>639</v>
      </c>
      <c r="T2195" s="94" t="s">
        <v>3063</v>
      </c>
      <c r="U2195" s="72" t="s">
        <v>2912</v>
      </c>
      <c r="V2195" s="72" t="s">
        <v>2489</v>
      </c>
      <c r="W2195" s="44" t="str">
        <f t="shared" si="665"/>
        <v/>
      </c>
      <c r="X2195" s="25" t="str">
        <f t="shared" si="666"/>
        <v/>
      </c>
      <c r="Y2195" s="1">
        <f t="shared" si="667"/>
        <v>2147</v>
      </c>
      <c r="Z2195" t="str">
        <f t="shared" si="668"/>
        <v>ITM_FB51</v>
      </c>
      <c r="AA2195" s="177" t="str">
        <f>IF(ISNA(VLOOKUP(AC2195,Sheet2!J:J,1,0)),"//","")</f>
        <v/>
      </c>
      <c r="AC2195" s="113" t="str">
        <f t="shared" si="662"/>
        <v/>
      </c>
      <c r="AD2195" t="b">
        <f t="shared" si="661"/>
        <v>1</v>
      </c>
    </row>
    <row r="2196" spans="1:30">
      <c r="A2196" s="58">
        <f t="shared" si="670"/>
        <v>2196</v>
      </c>
      <c r="B2196" s="55">
        <f t="shared" si="669"/>
        <v>2148</v>
      </c>
      <c r="C2196" s="99" t="s">
        <v>4224</v>
      </c>
      <c r="D2196" s="99">
        <v>52</v>
      </c>
      <c r="E2196" s="104" t="s">
        <v>3179</v>
      </c>
      <c r="F2196" s="104" t="s">
        <v>3179</v>
      </c>
      <c r="G2196" s="106">
        <v>0</v>
      </c>
      <c r="H2196" s="106">
        <v>0</v>
      </c>
      <c r="I2196" s="100" t="s">
        <v>1</v>
      </c>
      <c r="J2196" s="100" t="s">
        <v>1597</v>
      </c>
      <c r="K2196" s="102" t="s">
        <v>4709</v>
      </c>
      <c r="L2196" s="107" t="s">
        <v>3061</v>
      </c>
      <c r="M2196" s="104" t="s">
        <v>3114</v>
      </c>
      <c r="N2196" s="107"/>
      <c r="O2196" s="45"/>
      <c r="P2196" t="str">
        <f t="shared" si="663"/>
        <v/>
      </c>
      <c r="Q2196" s="45" t="str">
        <f>IF(ISNA(VLOOKUP(AC2196,#REF!,1)),"//","")</f>
        <v/>
      </c>
      <c r="R2196" s="45"/>
      <c r="S2196" s="43">
        <f t="shared" si="664"/>
        <v>639</v>
      </c>
      <c r="T2196" s="94" t="s">
        <v>3063</v>
      </c>
      <c r="U2196" s="72" t="s">
        <v>2912</v>
      </c>
      <c r="V2196" s="72" t="s">
        <v>2489</v>
      </c>
      <c r="W2196" s="44" t="str">
        <f t="shared" si="665"/>
        <v/>
      </c>
      <c r="X2196" s="25" t="str">
        <f t="shared" si="666"/>
        <v/>
      </c>
      <c r="Y2196" s="1">
        <f t="shared" si="667"/>
        <v>2148</v>
      </c>
      <c r="Z2196" t="str">
        <f t="shared" si="668"/>
        <v>ITM_FB52</v>
      </c>
      <c r="AA2196" s="177" t="str">
        <f>IF(ISNA(VLOOKUP(AC2196,Sheet2!J:J,1,0)),"//","")</f>
        <v/>
      </c>
      <c r="AC2196" s="113" t="str">
        <f t="shared" si="662"/>
        <v/>
      </c>
      <c r="AD2196" t="b">
        <f t="shared" si="661"/>
        <v>1</v>
      </c>
    </row>
    <row r="2197" spans="1:30">
      <c r="A2197" s="58">
        <f t="shared" si="670"/>
        <v>2197</v>
      </c>
      <c r="B2197" s="55">
        <f t="shared" si="669"/>
        <v>2149</v>
      </c>
      <c r="C2197" s="99" t="s">
        <v>4224</v>
      </c>
      <c r="D2197" s="99">
        <v>53</v>
      </c>
      <c r="E2197" s="104" t="s">
        <v>3180</v>
      </c>
      <c r="F2197" s="104" t="s">
        <v>3180</v>
      </c>
      <c r="G2197" s="106">
        <v>0</v>
      </c>
      <c r="H2197" s="106">
        <v>0</v>
      </c>
      <c r="I2197" s="100" t="s">
        <v>1</v>
      </c>
      <c r="J2197" s="100" t="s">
        <v>1597</v>
      </c>
      <c r="K2197" s="102" t="s">
        <v>4709</v>
      </c>
      <c r="L2197" s="107" t="s">
        <v>3061</v>
      </c>
      <c r="M2197" s="104" t="s">
        <v>3115</v>
      </c>
      <c r="N2197" s="107"/>
      <c r="O2197" s="45"/>
      <c r="P2197" t="str">
        <f t="shared" si="663"/>
        <v/>
      </c>
      <c r="Q2197" s="45" t="str">
        <f>IF(ISNA(VLOOKUP(AC2197,#REF!,1)),"//","")</f>
        <v/>
      </c>
      <c r="R2197" s="45"/>
      <c r="S2197" s="43">
        <f t="shared" si="664"/>
        <v>639</v>
      </c>
      <c r="T2197" s="94" t="s">
        <v>3063</v>
      </c>
      <c r="U2197" s="72" t="s">
        <v>2912</v>
      </c>
      <c r="V2197" s="72" t="s">
        <v>2489</v>
      </c>
      <c r="W2197" s="44" t="str">
        <f t="shared" si="665"/>
        <v/>
      </c>
      <c r="X2197" s="25" t="str">
        <f t="shared" si="666"/>
        <v/>
      </c>
      <c r="Y2197" s="1">
        <f t="shared" si="667"/>
        <v>2149</v>
      </c>
      <c r="Z2197" t="str">
        <f t="shared" si="668"/>
        <v>ITM_FB53</v>
      </c>
      <c r="AA2197" s="177" t="str">
        <f>IF(ISNA(VLOOKUP(AC2197,Sheet2!J:J,1,0)),"//","")</f>
        <v/>
      </c>
      <c r="AC2197" s="113" t="str">
        <f t="shared" si="662"/>
        <v/>
      </c>
      <c r="AD2197" t="b">
        <f t="shared" si="661"/>
        <v>1</v>
      </c>
    </row>
    <row r="2198" spans="1:30">
      <c r="A2198" s="58">
        <f t="shared" si="670"/>
        <v>2198</v>
      </c>
      <c r="B2198" s="55">
        <f t="shared" si="669"/>
        <v>2150</v>
      </c>
      <c r="C2198" s="99" t="s">
        <v>4224</v>
      </c>
      <c r="D2198" s="99">
        <v>54</v>
      </c>
      <c r="E2198" s="104" t="s">
        <v>3181</v>
      </c>
      <c r="F2198" s="104" t="s">
        <v>3181</v>
      </c>
      <c r="G2198" s="106">
        <v>0</v>
      </c>
      <c r="H2198" s="106">
        <v>0</v>
      </c>
      <c r="I2198" s="100" t="s">
        <v>1</v>
      </c>
      <c r="J2198" s="100" t="s">
        <v>1597</v>
      </c>
      <c r="K2198" s="102" t="s">
        <v>4709</v>
      </c>
      <c r="L2198" s="107" t="s">
        <v>3061</v>
      </c>
      <c r="M2198" s="104" t="s">
        <v>3116</v>
      </c>
      <c r="N2198" s="107"/>
      <c r="O2198" s="45"/>
      <c r="P2198" t="str">
        <f t="shared" si="663"/>
        <v/>
      </c>
      <c r="Q2198" s="45" t="str">
        <f>IF(ISNA(VLOOKUP(AC2198,#REF!,1)),"//","")</f>
        <v/>
      </c>
      <c r="R2198" s="45"/>
      <c r="S2198" s="43">
        <f t="shared" si="664"/>
        <v>639</v>
      </c>
      <c r="T2198" s="94" t="s">
        <v>3063</v>
      </c>
      <c r="U2198" s="72" t="s">
        <v>2912</v>
      </c>
      <c r="V2198" s="72" t="s">
        <v>2489</v>
      </c>
      <c r="W2198" s="44" t="str">
        <f t="shared" si="665"/>
        <v/>
      </c>
      <c r="X2198" s="25" t="str">
        <f t="shared" si="666"/>
        <v/>
      </c>
      <c r="Y2198" s="1">
        <f t="shared" si="667"/>
        <v>2150</v>
      </c>
      <c r="Z2198" t="str">
        <f t="shared" si="668"/>
        <v>ITM_FB54</v>
      </c>
      <c r="AA2198" s="177" t="str">
        <f>IF(ISNA(VLOOKUP(AC2198,Sheet2!J:J,1,0)),"//","")</f>
        <v/>
      </c>
      <c r="AC2198" s="113" t="str">
        <f t="shared" si="662"/>
        <v/>
      </c>
      <c r="AD2198" t="b">
        <f t="shared" si="661"/>
        <v>1</v>
      </c>
    </row>
    <row r="2199" spans="1:30">
      <c r="A2199" s="58">
        <f t="shared" si="670"/>
        <v>2199</v>
      </c>
      <c r="B2199" s="55">
        <f t="shared" si="669"/>
        <v>2151</v>
      </c>
      <c r="C2199" s="99" t="s">
        <v>4224</v>
      </c>
      <c r="D2199" s="99">
        <v>55</v>
      </c>
      <c r="E2199" s="104" t="s">
        <v>3182</v>
      </c>
      <c r="F2199" s="104" t="s">
        <v>3182</v>
      </c>
      <c r="G2199" s="106">
        <v>0</v>
      </c>
      <c r="H2199" s="106">
        <v>0</v>
      </c>
      <c r="I2199" s="100" t="s">
        <v>1</v>
      </c>
      <c r="J2199" s="100" t="s">
        <v>1597</v>
      </c>
      <c r="K2199" s="102" t="s">
        <v>4709</v>
      </c>
      <c r="L2199" s="107" t="s">
        <v>3061</v>
      </c>
      <c r="M2199" s="104" t="s">
        <v>3117</v>
      </c>
      <c r="N2199" s="107"/>
      <c r="O2199" s="45"/>
      <c r="P2199" t="str">
        <f t="shared" si="663"/>
        <v/>
      </c>
      <c r="Q2199" s="45" t="str">
        <f>IF(ISNA(VLOOKUP(AC2199,#REF!,1)),"//","")</f>
        <v/>
      </c>
      <c r="R2199" s="45"/>
      <c r="S2199" s="43">
        <f t="shared" si="664"/>
        <v>639</v>
      </c>
      <c r="T2199" s="94" t="s">
        <v>3063</v>
      </c>
      <c r="U2199" s="72" t="s">
        <v>2912</v>
      </c>
      <c r="V2199" s="72" t="s">
        <v>2489</v>
      </c>
      <c r="W2199" s="44" t="str">
        <f t="shared" si="665"/>
        <v/>
      </c>
      <c r="X2199" s="25" t="str">
        <f t="shared" si="666"/>
        <v/>
      </c>
      <c r="Y2199" s="1">
        <f t="shared" si="667"/>
        <v>2151</v>
      </c>
      <c r="Z2199" t="str">
        <f t="shared" si="668"/>
        <v>ITM_FB55</v>
      </c>
      <c r="AA2199" s="177" t="str">
        <f>IF(ISNA(VLOOKUP(AC2199,Sheet2!J:J,1,0)),"//","")</f>
        <v/>
      </c>
      <c r="AC2199" s="113" t="str">
        <f t="shared" si="662"/>
        <v/>
      </c>
      <c r="AD2199" t="b">
        <f t="shared" si="661"/>
        <v>1</v>
      </c>
    </row>
    <row r="2200" spans="1:30">
      <c r="A2200" s="58">
        <f t="shared" si="670"/>
        <v>2200</v>
      </c>
      <c r="B2200" s="55">
        <f t="shared" si="669"/>
        <v>2152</v>
      </c>
      <c r="C2200" s="99" t="s">
        <v>4224</v>
      </c>
      <c r="D2200" s="99">
        <v>56</v>
      </c>
      <c r="E2200" s="104" t="s">
        <v>3183</v>
      </c>
      <c r="F2200" s="104" t="s">
        <v>3183</v>
      </c>
      <c r="G2200" s="106">
        <v>0</v>
      </c>
      <c r="H2200" s="106">
        <v>0</v>
      </c>
      <c r="I2200" s="100" t="s">
        <v>1</v>
      </c>
      <c r="J2200" s="100" t="s">
        <v>1597</v>
      </c>
      <c r="K2200" s="102" t="s">
        <v>4709</v>
      </c>
      <c r="L2200" s="107" t="s">
        <v>3061</v>
      </c>
      <c r="M2200" s="104" t="s">
        <v>3118</v>
      </c>
      <c r="N2200" s="107"/>
      <c r="O2200" s="45"/>
      <c r="P2200" t="str">
        <f t="shared" si="663"/>
        <v/>
      </c>
      <c r="Q2200" s="45" t="str">
        <f>IF(ISNA(VLOOKUP(AC2200,#REF!,1)),"//","")</f>
        <v/>
      </c>
      <c r="R2200" s="45"/>
      <c r="S2200" s="43">
        <f t="shared" si="664"/>
        <v>639</v>
      </c>
      <c r="T2200" s="94" t="s">
        <v>3063</v>
      </c>
      <c r="U2200" s="72" t="s">
        <v>2912</v>
      </c>
      <c r="V2200" s="72" t="s">
        <v>2489</v>
      </c>
      <c r="W2200" s="44" t="str">
        <f t="shared" si="665"/>
        <v/>
      </c>
      <c r="X2200" s="25" t="str">
        <f t="shared" si="666"/>
        <v/>
      </c>
      <c r="Y2200" s="1">
        <f t="shared" si="667"/>
        <v>2152</v>
      </c>
      <c r="Z2200" t="str">
        <f t="shared" si="668"/>
        <v>ITM_FB56</v>
      </c>
      <c r="AA2200" s="177" t="str">
        <f>IF(ISNA(VLOOKUP(AC2200,Sheet2!J:J,1,0)),"//","")</f>
        <v/>
      </c>
      <c r="AC2200" s="113" t="str">
        <f t="shared" si="662"/>
        <v/>
      </c>
      <c r="AD2200" t="b">
        <f t="shared" si="661"/>
        <v>1</v>
      </c>
    </row>
    <row r="2201" spans="1:30">
      <c r="A2201" s="58">
        <f t="shared" si="670"/>
        <v>2201</v>
      </c>
      <c r="B2201" s="55">
        <f t="shared" si="669"/>
        <v>2153</v>
      </c>
      <c r="C2201" s="99" t="s">
        <v>4224</v>
      </c>
      <c r="D2201" s="99">
        <v>57</v>
      </c>
      <c r="E2201" s="104" t="s">
        <v>3184</v>
      </c>
      <c r="F2201" s="104" t="s">
        <v>3184</v>
      </c>
      <c r="G2201" s="106">
        <v>0</v>
      </c>
      <c r="H2201" s="106">
        <v>0</v>
      </c>
      <c r="I2201" s="100" t="s">
        <v>1</v>
      </c>
      <c r="J2201" s="100" t="s">
        <v>1597</v>
      </c>
      <c r="K2201" s="102" t="s">
        <v>4709</v>
      </c>
      <c r="L2201" s="107" t="s">
        <v>3061</v>
      </c>
      <c r="M2201" s="104" t="s">
        <v>3119</v>
      </c>
      <c r="N2201" s="107"/>
      <c r="O2201" s="45"/>
      <c r="P2201" t="str">
        <f t="shared" si="663"/>
        <v/>
      </c>
      <c r="Q2201" s="45" t="str">
        <f>IF(ISNA(VLOOKUP(AC2201,#REF!,1)),"//","")</f>
        <v/>
      </c>
      <c r="R2201" s="45"/>
      <c r="S2201" s="43">
        <f t="shared" si="664"/>
        <v>639</v>
      </c>
      <c r="T2201" s="94" t="s">
        <v>3063</v>
      </c>
      <c r="U2201" s="72" t="s">
        <v>2912</v>
      </c>
      <c r="V2201" s="72" t="s">
        <v>2489</v>
      </c>
      <c r="W2201" s="44" t="str">
        <f t="shared" si="665"/>
        <v/>
      </c>
      <c r="X2201" s="25" t="str">
        <f t="shared" si="666"/>
        <v/>
      </c>
      <c r="Y2201" s="1">
        <f t="shared" si="667"/>
        <v>2153</v>
      </c>
      <c r="Z2201" t="str">
        <f t="shared" si="668"/>
        <v>ITM_FB57</v>
      </c>
      <c r="AA2201" s="177" t="str">
        <f>IF(ISNA(VLOOKUP(AC2201,Sheet2!J:J,1,0)),"//","")</f>
        <v/>
      </c>
      <c r="AC2201" s="113" t="str">
        <f t="shared" si="662"/>
        <v/>
      </c>
      <c r="AD2201" t="b">
        <f t="shared" si="661"/>
        <v>1</v>
      </c>
    </row>
    <row r="2202" spans="1:30">
      <c r="A2202" s="58">
        <f t="shared" si="670"/>
        <v>2202</v>
      </c>
      <c r="B2202" s="55">
        <f t="shared" si="669"/>
        <v>2154</v>
      </c>
      <c r="C2202" s="99" t="s">
        <v>4224</v>
      </c>
      <c r="D2202" s="99">
        <v>58</v>
      </c>
      <c r="E2202" s="104" t="s">
        <v>3185</v>
      </c>
      <c r="F2202" s="104" t="s">
        <v>3185</v>
      </c>
      <c r="G2202" s="106">
        <v>0</v>
      </c>
      <c r="H2202" s="106">
        <v>0</v>
      </c>
      <c r="I2202" s="100" t="s">
        <v>1</v>
      </c>
      <c r="J2202" s="100" t="s">
        <v>1597</v>
      </c>
      <c r="K2202" s="102" t="s">
        <v>4709</v>
      </c>
      <c r="L2202" s="107" t="s">
        <v>3061</v>
      </c>
      <c r="M2202" s="104" t="s">
        <v>3120</v>
      </c>
      <c r="N2202" s="107"/>
      <c r="O2202" s="45"/>
      <c r="P2202" t="str">
        <f t="shared" si="663"/>
        <v/>
      </c>
      <c r="Q2202" s="45" t="str">
        <f>IF(ISNA(VLOOKUP(AC2202,#REF!,1)),"//","")</f>
        <v/>
      </c>
      <c r="R2202" s="45"/>
      <c r="S2202" s="43">
        <f t="shared" si="664"/>
        <v>639</v>
      </c>
      <c r="T2202" s="94" t="s">
        <v>3063</v>
      </c>
      <c r="U2202" s="72" t="s">
        <v>2912</v>
      </c>
      <c r="V2202" s="72" t="s">
        <v>2489</v>
      </c>
      <c r="W2202" s="44" t="str">
        <f t="shared" si="665"/>
        <v/>
      </c>
      <c r="X2202" s="25" t="str">
        <f t="shared" si="666"/>
        <v/>
      </c>
      <c r="Y2202" s="1">
        <f t="shared" si="667"/>
        <v>2154</v>
      </c>
      <c r="Z2202" t="str">
        <f t="shared" si="668"/>
        <v>ITM_FB58</v>
      </c>
      <c r="AA2202" s="177" t="str">
        <f>IF(ISNA(VLOOKUP(AC2202,Sheet2!J:J,1,0)),"//","")</f>
        <v/>
      </c>
      <c r="AC2202" s="113" t="str">
        <f t="shared" si="662"/>
        <v/>
      </c>
      <c r="AD2202" t="b">
        <f t="shared" si="661"/>
        <v>1</v>
      </c>
    </row>
    <row r="2203" spans="1:30">
      <c r="A2203" s="58">
        <f t="shared" si="670"/>
        <v>2203</v>
      </c>
      <c r="B2203" s="55">
        <f t="shared" si="669"/>
        <v>2155</v>
      </c>
      <c r="C2203" s="99" t="s">
        <v>4224</v>
      </c>
      <c r="D2203" s="99">
        <v>59</v>
      </c>
      <c r="E2203" s="104" t="s">
        <v>3186</v>
      </c>
      <c r="F2203" s="104" t="s">
        <v>3186</v>
      </c>
      <c r="G2203" s="106">
        <v>0</v>
      </c>
      <c r="H2203" s="106">
        <v>0</v>
      </c>
      <c r="I2203" s="100" t="s">
        <v>1</v>
      </c>
      <c r="J2203" s="100" t="s">
        <v>1597</v>
      </c>
      <c r="K2203" s="102" t="s">
        <v>4709</v>
      </c>
      <c r="L2203" s="107" t="s">
        <v>3061</v>
      </c>
      <c r="M2203" s="104" t="s">
        <v>3121</v>
      </c>
      <c r="N2203" s="107"/>
      <c r="O2203" s="45"/>
      <c r="P2203" t="str">
        <f t="shared" si="663"/>
        <v/>
      </c>
      <c r="Q2203" s="45" t="str">
        <f>IF(ISNA(VLOOKUP(AC2203,#REF!,1)),"//","")</f>
        <v/>
      </c>
      <c r="R2203" s="45"/>
      <c r="S2203" s="43">
        <f t="shared" si="664"/>
        <v>639</v>
      </c>
      <c r="T2203" s="94" t="s">
        <v>3063</v>
      </c>
      <c r="U2203" s="72" t="s">
        <v>2912</v>
      </c>
      <c r="V2203" s="72" t="s">
        <v>2489</v>
      </c>
      <c r="W2203" s="44" t="str">
        <f t="shared" si="665"/>
        <v/>
      </c>
      <c r="X2203" s="25" t="str">
        <f t="shared" si="666"/>
        <v/>
      </c>
      <c r="Y2203" s="1">
        <f t="shared" si="667"/>
        <v>2155</v>
      </c>
      <c r="Z2203" t="str">
        <f t="shared" si="668"/>
        <v>ITM_FB59</v>
      </c>
      <c r="AA2203" s="177" t="str">
        <f>IF(ISNA(VLOOKUP(AC2203,Sheet2!J:J,1,0)),"//","")</f>
        <v/>
      </c>
      <c r="AC2203" s="113" t="str">
        <f t="shared" si="662"/>
        <v/>
      </c>
      <c r="AD2203" t="b">
        <f t="shared" si="661"/>
        <v>1</v>
      </c>
    </row>
    <row r="2204" spans="1:30">
      <c r="A2204" s="58">
        <f t="shared" si="670"/>
        <v>2204</v>
      </c>
      <c r="B2204" s="55">
        <f t="shared" si="669"/>
        <v>2156</v>
      </c>
      <c r="C2204" s="99" t="s">
        <v>4224</v>
      </c>
      <c r="D2204" s="99">
        <v>60</v>
      </c>
      <c r="E2204" s="104" t="s">
        <v>3187</v>
      </c>
      <c r="F2204" s="104" t="s">
        <v>3187</v>
      </c>
      <c r="G2204" s="106">
        <v>0</v>
      </c>
      <c r="H2204" s="106">
        <v>0</v>
      </c>
      <c r="I2204" s="100" t="s">
        <v>1</v>
      </c>
      <c r="J2204" s="100" t="s">
        <v>1597</v>
      </c>
      <c r="K2204" s="102" t="s">
        <v>4709</v>
      </c>
      <c r="L2204" s="107" t="s">
        <v>3061</v>
      </c>
      <c r="M2204" s="104" t="s">
        <v>3122</v>
      </c>
      <c r="N2204" s="107"/>
      <c r="O2204" s="45"/>
      <c r="P2204" t="str">
        <f t="shared" si="663"/>
        <v/>
      </c>
      <c r="Q2204" s="45" t="str">
        <f>IF(ISNA(VLOOKUP(AC2204,#REF!,1)),"//","")</f>
        <v/>
      </c>
      <c r="R2204" s="45"/>
      <c r="S2204" s="43">
        <f t="shared" si="664"/>
        <v>639</v>
      </c>
      <c r="T2204" s="94" t="s">
        <v>3063</v>
      </c>
      <c r="U2204" s="72" t="s">
        <v>2912</v>
      </c>
      <c r="V2204" s="72" t="s">
        <v>2489</v>
      </c>
      <c r="W2204" s="44" t="str">
        <f t="shared" si="665"/>
        <v/>
      </c>
      <c r="X2204" s="25" t="str">
        <f t="shared" si="666"/>
        <v/>
      </c>
      <c r="Y2204" s="1">
        <f t="shared" si="667"/>
        <v>2156</v>
      </c>
      <c r="Z2204" t="str">
        <f t="shared" si="668"/>
        <v>ITM_FB60</v>
      </c>
      <c r="AA2204" s="177" t="str">
        <f>IF(ISNA(VLOOKUP(AC2204,Sheet2!J:J,1,0)),"//","")</f>
        <v/>
      </c>
      <c r="AC2204" s="113" t="str">
        <f t="shared" si="662"/>
        <v/>
      </c>
      <c r="AD2204" t="b">
        <f t="shared" si="661"/>
        <v>1</v>
      </c>
    </row>
    <row r="2205" spans="1:30">
      <c r="A2205" s="58">
        <f t="shared" si="670"/>
        <v>2205</v>
      </c>
      <c r="B2205" s="55">
        <f t="shared" si="669"/>
        <v>2157</v>
      </c>
      <c r="C2205" s="99" t="s">
        <v>4224</v>
      </c>
      <c r="D2205" s="99">
        <v>61</v>
      </c>
      <c r="E2205" s="104" t="s">
        <v>3188</v>
      </c>
      <c r="F2205" s="104" t="s">
        <v>3188</v>
      </c>
      <c r="G2205" s="106">
        <v>0</v>
      </c>
      <c r="H2205" s="106">
        <v>0</v>
      </c>
      <c r="I2205" s="100" t="s">
        <v>1</v>
      </c>
      <c r="J2205" s="100" t="s">
        <v>1597</v>
      </c>
      <c r="K2205" s="102" t="s">
        <v>4709</v>
      </c>
      <c r="L2205" s="107" t="s">
        <v>3061</v>
      </c>
      <c r="M2205" s="104" t="s">
        <v>3123</v>
      </c>
      <c r="N2205" s="107"/>
      <c r="O2205" s="45"/>
      <c r="P2205" t="str">
        <f t="shared" si="663"/>
        <v/>
      </c>
      <c r="Q2205" s="45" t="str">
        <f>IF(ISNA(VLOOKUP(AC2205,#REF!,1)),"//","")</f>
        <v/>
      </c>
      <c r="R2205" s="45"/>
      <c r="S2205" s="43">
        <f t="shared" si="664"/>
        <v>639</v>
      </c>
      <c r="T2205" s="94" t="s">
        <v>3063</v>
      </c>
      <c r="U2205" s="72" t="s">
        <v>2912</v>
      </c>
      <c r="V2205" s="72" t="s">
        <v>2489</v>
      </c>
      <c r="W2205" s="44" t="str">
        <f t="shared" si="665"/>
        <v/>
      </c>
      <c r="X2205" s="25" t="str">
        <f t="shared" si="666"/>
        <v/>
      </c>
      <c r="Y2205" s="1">
        <f t="shared" si="667"/>
        <v>2157</v>
      </c>
      <c r="Z2205" t="str">
        <f t="shared" si="668"/>
        <v>ITM_FB61</v>
      </c>
      <c r="AA2205" s="177" t="str">
        <f>IF(ISNA(VLOOKUP(AC2205,Sheet2!J:J,1,0)),"//","")</f>
        <v/>
      </c>
      <c r="AC2205" s="113" t="str">
        <f t="shared" si="662"/>
        <v/>
      </c>
      <c r="AD2205" t="b">
        <f t="shared" si="661"/>
        <v>1</v>
      </c>
    </row>
    <row r="2206" spans="1:30">
      <c r="A2206" s="58">
        <f t="shared" si="670"/>
        <v>2206</v>
      </c>
      <c r="B2206" s="55">
        <f t="shared" si="669"/>
        <v>2158</v>
      </c>
      <c r="C2206" s="99" t="s">
        <v>4224</v>
      </c>
      <c r="D2206" s="99">
        <v>62</v>
      </c>
      <c r="E2206" s="104" t="s">
        <v>3189</v>
      </c>
      <c r="F2206" s="104" t="s">
        <v>3189</v>
      </c>
      <c r="G2206" s="106">
        <v>0</v>
      </c>
      <c r="H2206" s="106">
        <v>0</v>
      </c>
      <c r="I2206" s="100" t="s">
        <v>1</v>
      </c>
      <c r="J2206" s="100" t="s">
        <v>1597</v>
      </c>
      <c r="K2206" s="102" t="s">
        <v>4709</v>
      </c>
      <c r="L2206" s="107" t="s">
        <v>3061</v>
      </c>
      <c r="M2206" s="104" t="s">
        <v>3124</v>
      </c>
      <c r="N2206" s="107"/>
      <c r="O2206" s="45"/>
      <c r="P2206" t="str">
        <f t="shared" si="663"/>
        <v/>
      </c>
      <c r="Q2206" s="45" t="str">
        <f>IF(ISNA(VLOOKUP(AC2206,#REF!,1)),"//","")</f>
        <v/>
      </c>
      <c r="R2206" s="45"/>
      <c r="S2206" s="43">
        <f t="shared" si="664"/>
        <v>639</v>
      </c>
      <c r="T2206" s="94" t="s">
        <v>3063</v>
      </c>
      <c r="U2206" s="72" t="s">
        <v>2912</v>
      </c>
      <c r="V2206" s="72" t="s">
        <v>2489</v>
      </c>
      <c r="W2206" s="44" t="str">
        <f t="shared" si="665"/>
        <v/>
      </c>
      <c r="X2206" s="25" t="str">
        <f t="shared" si="666"/>
        <v/>
      </c>
      <c r="Y2206" s="1">
        <f t="shared" si="667"/>
        <v>2158</v>
      </c>
      <c r="Z2206" t="str">
        <f t="shared" si="668"/>
        <v>ITM_FB62</v>
      </c>
      <c r="AA2206" s="177" t="str">
        <f>IF(ISNA(VLOOKUP(AC2206,Sheet2!J:J,1,0)),"//","")</f>
        <v/>
      </c>
      <c r="AC2206" s="113" t="str">
        <f t="shared" si="662"/>
        <v/>
      </c>
      <c r="AD2206" t="b">
        <f t="shared" si="661"/>
        <v>1</v>
      </c>
    </row>
    <row r="2207" spans="1:30">
      <c r="A2207" s="58">
        <f t="shared" si="670"/>
        <v>2207</v>
      </c>
      <c r="B2207" s="55">
        <f t="shared" si="669"/>
        <v>2159</v>
      </c>
      <c r="C2207" s="99" t="s">
        <v>4224</v>
      </c>
      <c r="D2207" s="99">
        <v>63</v>
      </c>
      <c r="E2207" s="104" t="s">
        <v>3190</v>
      </c>
      <c r="F2207" s="104" t="s">
        <v>3190</v>
      </c>
      <c r="G2207" s="106">
        <v>0</v>
      </c>
      <c r="H2207" s="106">
        <v>0</v>
      </c>
      <c r="I2207" s="100" t="s">
        <v>1</v>
      </c>
      <c r="J2207" s="100" t="s">
        <v>1597</v>
      </c>
      <c r="K2207" s="102" t="s">
        <v>4709</v>
      </c>
      <c r="L2207" s="107" t="s">
        <v>3061</v>
      </c>
      <c r="M2207" s="104" t="s">
        <v>3125</v>
      </c>
      <c r="N2207" s="107"/>
      <c r="O2207" s="45"/>
      <c r="P2207" t="str">
        <f t="shared" si="663"/>
        <v/>
      </c>
      <c r="Q2207" s="45" t="str">
        <f>IF(ISNA(VLOOKUP(AC2207,#REF!,1)),"//","")</f>
        <v/>
      </c>
      <c r="R2207" s="45"/>
      <c r="S2207" s="43">
        <f t="shared" si="664"/>
        <v>639</v>
      </c>
      <c r="T2207" s="94" t="s">
        <v>3063</v>
      </c>
      <c r="U2207" s="72" t="s">
        <v>2912</v>
      </c>
      <c r="V2207" s="72" t="s">
        <v>2489</v>
      </c>
      <c r="W2207" s="44" t="str">
        <f t="shared" si="665"/>
        <v/>
      </c>
      <c r="X2207" s="25" t="str">
        <f t="shared" si="666"/>
        <v/>
      </c>
      <c r="Y2207" s="1">
        <f t="shared" si="667"/>
        <v>2159</v>
      </c>
      <c r="Z2207" t="str">
        <f t="shared" si="668"/>
        <v>ITM_FB63</v>
      </c>
      <c r="AA2207" s="177" t="str">
        <f>IF(ISNA(VLOOKUP(AC2207,Sheet2!J:J,1,0)),"//","")</f>
        <v/>
      </c>
      <c r="AC2207" s="113" t="str">
        <f t="shared" si="662"/>
        <v/>
      </c>
      <c r="AD2207" t="b">
        <f t="shared" si="661"/>
        <v>1</v>
      </c>
    </row>
    <row r="2208" spans="1:30">
      <c r="A2208" s="58">
        <f t="shared" si="670"/>
        <v>2208</v>
      </c>
      <c r="B2208" s="55">
        <f t="shared" si="669"/>
        <v>2160</v>
      </c>
      <c r="C2208" s="99" t="s">
        <v>4436</v>
      </c>
      <c r="D2208" s="99">
        <v>6</v>
      </c>
      <c r="E2208" s="104" t="s">
        <v>3193</v>
      </c>
      <c r="F2208" s="104" t="s">
        <v>3193</v>
      </c>
      <c r="G2208" s="106">
        <v>0</v>
      </c>
      <c r="H2208" s="106">
        <v>0</v>
      </c>
      <c r="I2208" s="100" t="s">
        <v>3</v>
      </c>
      <c r="J2208" s="100" t="s">
        <v>1597</v>
      </c>
      <c r="K2208" s="102" t="s">
        <v>4709</v>
      </c>
      <c r="L2208" s="107" t="s">
        <v>3061</v>
      </c>
      <c r="M2208" s="104" t="s">
        <v>3207</v>
      </c>
      <c r="N2208" s="107"/>
      <c r="O2208" s="45"/>
      <c r="P2208" t="str">
        <f t="shared" si="663"/>
        <v/>
      </c>
      <c r="Q2208" s="45" t="str">
        <f>IF(ISNA(VLOOKUP(AC2208,#REF!,1)),"//","")</f>
        <v/>
      </c>
      <c r="R2208" s="45"/>
      <c r="S2208" s="43">
        <f t="shared" si="664"/>
        <v>639</v>
      </c>
      <c r="T2208" s="94" t="s">
        <v>3063</v>
      </c>
      <c r="U2208" s="72" t="s">
        <v>2912</v>
      </c>
      <c r="V2208" s="72" t="s">
        <v>2489</v>
      </c>
      <c r="W2208" s="44" t="str">
        <f t="shared" si="665"/>
        <v/>
      </c>
      <c r="X2208" s="25" t="str">
        <f t="shared" si="666"/>
        <v/>
      </c>
      <c r="Y2208" s="1">
        <f t="shared" si="667"/>
        <v>2160</v>
      </c>
      <c r="Z2208" t="str">
        <f t="shared" si="668"/>
        <v>ITM_S06</v>
      </c>
      <c r="AA2208" s="177" t="str">
        <f>IF(ISNA(VLOOKUP(AC2208,Sheet2!J:J,1,0)),"//","")</f>
        <v/>
      </c>
      <c r="AC2208" s="113" t="str">
        <f t="shared" si="662"/>
        <v/>
      </c>
      <c r="AD2208" t="b">
        <f t="shared" si="661"/>
        <v>1</v>
      </c>
    </row>
    <row r="2209" spans="1:30">
      <c r="A2209" s="58">
        <f t="shared" si="670"/>
        <v>2209</v>
      </c>
      <c r="B2209" s="55">
        <f t="shared" si="669"/>
        <v>2161</v>
      </c>
      <c r="C2209" s="99" t="s">
        <v>4436</v>
      </c>
      <c r="D2209" s="99">
        <v>8</v>
      </c>
      <c r="E2209" s="102" t="s">
        <v>3194</v>
      </c>
      <c r="F2209" s="104" t="s">
        <v>3194</v>
      </c>
      <c r="G2209" s="106">
        <v>0</v>
      </c>
      <c r="H2209" s="106">
        <v>0</v>
      </c>
      <c r="I2209" s="100" t="s">
        <v>3</v>
      </c>
      <c r="J2209" s="100" t="s">
        <v>1597</v>
      </c>
      <c r="K2209" s="102" t="s">
        <v>4709</v>
      </c>
      <c r="L2209" s="107" t="s">
        <v>3061</v>
      </c>
      <c r="M2209" s="104" t="s">
        <v>3208</v>
      </c>
      <c r="N2209" s="107"/>
      <c r="O2209" s="45"/>
      <c r="P2209" t="str">
        <f t="shared" ref="P2209" si="671">IF(E2209=F2209,"","NOT EQUAL")</f>
        <v/>
      </c>
      <c r="Q2209" s="45" t="str">
        <f>IF(ISNA(VLOOKUP(AC2209,#REF!,1)),"//","")</f>
        <v/>
      </c>
      <c r="R2209" s="45"/>
      <c r="S2209" s="43">
        <f t="shared" ref="S2209" si="672">IF(X2209&lt;&gt;"",S2208+1,S2208)</f>
        <v>639</v>
      </c>
      <c r="T2209" s="94" t="s">
        <v>3063</v>
      </c>
      <c r="U2209" s="72" t="s">
        <v>2912</v>
      </c>
      <c r="V2209" s="72" t="s">
        <v>2489</v>
      </c>
      <c r="W2209" s="44" t="str">
        <f t="shared" ref="W2209" si="673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7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75">B2209</f>
        <v>2161</v>
      </c>
      <c r="Z2209" t="str">
        <f t="shared" ref="Z2209" si="676">M2209</f>
        <v>ITM_S08</v>
      </c>
      <c r="AA2209" s="177" t="str">
        <f>IF(ISNA(VLOOKUP(AC2209,Sheet2!J:J,1,0)),"//","")</f>
        <v/>
      </c>
      <c r="AC2209" s="113" t="str">
        <f t="shared" si="662"/>
        <v/>
      </c>
      <c r="AD2209" t="b">
        <f t="shared" si="661"/>
        <v>1</v>
      </c>
    </row>
    <row r="2210" spans="1:30">
      <c r="A2210" s="58">
        <f t="shared" si="670"/>
        <v>2210</v>
      </c>
      <c r="B2210" s="55">
        <f t="shared" si="669"/>
        <v>2162</v>
      </c>
      <c r="C2210" s="99" t="s">
        <v>4436</v>
      </c>
      <c r="D2210" s="99">
        <v>16</v>
      </c>
      <c r="E2210" s="102" t="s">
        <v>3195</v>
      </c>
      <c r="F2210" s="104" t="s">
        <v>3195</v>
      </c>
      <c r="G2210" s="106">
        <v>0</v>
      </c>
      <c r="H2210" s="106">
        <v>0</v>
      </c>
      <c r="I2210" s="100" t="s">
        <v>3</v>
      </c>
      <c r="J2210" s="100" t="s">
        <v>1597</v>
      </c>
      <c r="K2210" s="102" t="s">
        <v>4709</v>
      </c>
      <c r="L2210" s="107" t="s">
        <v>3061</v>
      </c>
      <c r="M2210" s="104" t="s">
        <v>3209</v>
      </c>
      <c r="N2210" s="107"/>
      <c r="O2210" s="45"/>
      <c r="P2210" t="str">
        <f t="shared" ref="P2210" si="677">IF(E2210=F2210,"","NOT EQUAL")</f>
        <v/>
      </c>
      <c r="Q2210" s="45" t="str">
        <f>IF(ISNA(VLOOKUP(AC2210,#REF!,1)),"//","")</f>
        <v/>
      </c>
      <c r="R2210" s="45"/>
      <c r="S2210" s="43">
        <f t="shared" ref="S2210" si="678">IF(X2210&lt;&gt;"",S2209+1,S2209)</f>
        <v>639</v>
      </c>
      <c r="T2210" s="94" t="s">
        <v>3063</v>
      </c>
      <c r="U2210" s="72" t="s">
        <v>2912</v>
      </c>
      <c r="V2210" s="72" t="s">
        <v>2489</v>
      </c>
      <c r="W2210" s="44" t="str">
        <f t="shared" ref="W2210" si="679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8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81">B2210</f>
        <v>2162</v>
      </c>
      <c r="Z2210" t="str">
        <f t="shared" ref="Z2210" si="682">M2210</f>
        <v>ITM_S16</v>
      </c>
      <c r="AA2210" s="177" t="str">
        <f>IF(ISNA(VLOOKUP(AC2210,Sheet2!J:J,1,0)),"//","")</f>
        <v/>
      </c>
      <c r="AC2210" s="113" t="str">
        <f t="shared" si="662"/>
        <v/>
      </c>
      <c r="AD2210" t="b">
        <f t="shared" si="661"/>
        <v>1</v>
      </c>
    </row>
    <row r="2211" spans="1:30">
      <c r="A2211" s="58">
        <f t="shared" si="670"/>
        <v>2211</v>
      </c>
      <c r="B2211" s="55">
        <f t="shared" si="669"/>
        <v>2163</v>
      </c>
      <c r="C2211" s="99" t="s">
        <v>4436</v>
      </c>
      <c r="D2211" s="99">
        <v>32</v>
      </c>
      <c r="E2211" s="102" t="s">
        <v>3196</v>
      </c>
      <c r="F2211" s="104" t="s">
        <v>3196</v>
      </c>
      <c r="G2211" s="106">
        <v>0</v>
      </c>
      <c r="H2211" s="106">
        <v>0</v>
      </c>
      <c r="I2211" s="100" t="s">
        <v>3</v>
      </c>
      <c r="J2211" s="100" t="s">
        <v>1597</v>
      </c>
      <c r="K2211" s="102" t="s">
        <v>4709</v>
      </c>
      <c r="L2211" s="107" t="s">
        <v>3061</v>
      </c>
      <c r="M2211" s="104" t="s">
        <v>3210</v>
      </c>
      <c r="N2211" s="107"/>
      <c r="O2211" s="45"/>
      <c r="P2211" t="str">
        <f t="shared" ref="P2211" si="683">IF(E2211=F2211,"","NOT EQUAL")</f>
        <v/>
      </c>
      <c r="Q2211" s="45" t="str">
        <f>IF(ISNA(VLOOKUP(AC2211,#REF!,1)),"//","")</f>
        <v/>
      </c>
      <c r="R2211" s="45"/>
      <c r="S2211" s="43">
        <f t="shared" ref="S2211" si="684">IF(X2211&lt;&gt;"",S2210+1,S2210)</f>
        <v>639</v>
      </c>
      <c r="T2211" s="94" t="s">
        <v>3063</v>
      </c>
      <c r="U2211" s="72" t="s">
        <v>2912</v>
      </c>
      <c r="V2211" s="72" t="s">
        <v>2489</v>
      </c>
      <c r="W2211" s="44" t="str">
        <f t="shared" ref="W2211" si="685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8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87">B2211</f>
        <v>2163</v>
      </c>
      <c r="Z2211" t="str">
        <f t="shared" ref="Z2211" si="688">M2211</f>
        <v>ITM_S32</v>
      </c>
      <c r="AA2211" s="177" t="str">
        <f>IF(ISNA(VLOOKUP(AC2211,Sheet2!J:J,1,0)),"//","")</f>
        <v/>
      </c>
      <c r="AC2211" s="113" t="str">
        <f t="shared" si="662"/>
        <v/>
      </c>
      <c r="AD2211" t="b">
        <f t="shared" si="661"/>
        <v>1</v>
      </c>
    </row>
    <row r="2212" spans="1:30">
      <c r="A2212" s="58">
        <f t="shared" si="670"/>
        <v>2212</v>
      </c>
      <c r="B2212" s="55">
        <f t="shared" si="669"/>
        <v>2164</v>
      </c>
      <c r="C2212" s="99" t="s">
        <v>4436</v>
      </c>
      <c r="D2212" s="99">
        <v>64</v>
      </c>
      <c r="E2212" s="102" t="s">
        <v>3197</v>
      </c>
      <c r="F2212" s="104" t="s">
        <v>3197</v>
      </c>
      <c r="G2212" s="106">
        <v>0</v>
      </c>
      <c r="H2212" s="106">
        <v>0</v>
      </c>
      <c r="I2212" s="100" t="s">
        <v>3</v>
      </c>
      <c r="J2212" s="100" t="s">
        <v>1597</v>
      </c>
      <c r="K2212" s="102" t="s">
        <v>4709</v>
      </c>
      <c r="L2212" s="107" t="s">
        <v>3061</v>
      </c>
      <c r="M2212" s="104" t="s">
        <v>3211</v>
      </c>
      <c r="N2212" s="107"/>
      <c r="O2212" s="45"/>
      <c r="P2212" t="str">
        <f t="shared" ref="P2212:P2216" si="689">IF(E2212=F2212,"","NOT EQUAL")</f>
        <v/>
      </c>
      <c r="Q2212" s="45" t="str">
        <f>IF(ISNA(VLOOKUP(AC2212,#REF!,1)),"//","")</f>
        <v/>
      </c>
      <c r="R2212" s="45"/>
      <c r="S2212" s="43">
        <f t="shared" ref="S2212:S2216" si="690">IF(X2212&lt;&gt;"",S2211+1,S2211)</f>
        <v>639</v>
      </c>
      <c r="T2212" s="94" t="s">
        <v>3063</v>
      </c>
      <c r="U2212" s="72" t="s">
        <v>2912</v>
      </c>
      <c r="V2212" s="72" t="s">
        <v>2489</v>
      </c>
      <c r="W2212" s="44" t="str">
        <f t="shared" ref="W2212:W2216" si="691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92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93">B2212</f>
        <v>2164</v>
      </c>
      <c r="Z2212" t="str">
        <f t="shared" ref="Z2212:Z2216" si="694">M2212</f>
        <v>ITM_S64</v>
      </c>
      <c r="AA2212" s="177" t="str">
        <f>IF(ISNA(VLOOKUP(AC2212,Sheet2!J:J,1,0)),"//","")</f>
        <v/>
      </c>
      <c r="AC2212" s="113" t="str">
        <f t="shared" si="662"/>
        <v/>
      </c>
      <c r="AD2212" t="b">
        <f t="shared" si="661"/>
        <v>1</v>
      </c>
    </row>
    <row r="2213" spans="1:30">
      <c r="A2213" s="58">
        <f t="shared" si="670"/>
        <v>2213</v>
      </c>
      <c r="B2213" s="55">
        <f t="shared" si="669"/>
        <v>2165</v>
      </c>
      <c r="C2213" s="99" t="s">
        <v>4437</v>
      </c>
      <c r="D2213" s="99">
        <v>6</v>
      </c>
      <c r="E2213" s="102" t="s">
        <v>3198</v>
      </c>
      <c r="F2213" s="104" t="s">
        <v>3198</v>
      </c>
      <c r="G2213" s="106">
        <v>0</v>
      </c>
      <c r="H2213" s="106">
        <v>0</v>
      </c>
      <c r="I2213" s="100" t="s">
        <v>3</v>
      </c>
      <c r="J2213" s="100" t="s">
        <v>1597</v>
      </c>
      <c r="K2213" s="102" t="s">
        <v>4709</v>
      </c>
      <c r="L2213" s="107" t="s">
        <v>3061</v>
      </c>
      <c r="M2213" s="104" t="s">
        <v>3212</v>
      </c>
      <c r="N2213" s="107"/>
      <c r="O2213" s="45"/>
      <c r="P2213" t="str">
        <f t="shared" si="689"/>
        <v/>
      </c>
      <c r="Q2213" s="45" t="str">
        <f>IF(ISNA(VLOOKUP(AC2213,#REF!,1)),"//","")</f>
        <v/>
      </c>
      <c r="R2213" s="45"/>
      <c r="S2213" s="43">
        <f t="shared" si="690"/>
        <v>639</v>
      </c>
      <c r="T2213" s="94" t="s">
        <v>3063</v>
      </c>
      <c r="U2213" s="72" t="s">
        <v>2912</v>
      </c>
      <c r="V2213" s="72" t="s">
        <v>2489</v>
      </c>
      <c r="W2213" s="44" t="str">
        <f t="shared" si="691"/>
        <v/>
      </c>
      <c r="X2213" s="25" t="str">
        <f t="shared" si="692"/>
        <v/>
      </c>
      <c r="Y2213" s="1">
        <f t="shared" si="693"/>
        <v>2165</v>
      </c>
      <c r="Z2213" t="str">
        <f t="shared" si="694"/>
        <v>ITM_U06</v>
      </c>
      <c r="AA2213" s="177" t="str">
        <f>IF(ISNA(VLOOKUP(AC2213,Sheet2!J:J,1,0)),"//","")</f>
        <v/>
      </c>
      <c r="AC2213" s="113" t="str">
        <f t="shared" si="662"/>
        <v/>
      </c>
      <c r="AD2213" t="b">
        <f t="shared" si="661"/>
        <v>1</v>
      </c>
    </row>
    <row r="2214" spans="1:30">
      <c r="A2214" s="58">
        <f t="shared" si="670"/>
        <v>2214</v>
      </c>
      <c r="B2214" s="55">
        <f t="shared" si="669"/>
        <v>2166</v>
      </c>
      <c r="C2214" s="99" t="s">
        <v>4437</v>
      </c>
      <c r="D2214" s="99">
        <v>8</v>
      </c>
      <c r="E2214" s="102" t="s">
        <v>3199</v>
      </c>
      <c r="F2214" s="104" t="s">
        <v>3199</v>
      </c>
      <c r="G2214" s="106">
        <v>0</v>
      </c>
      <c r="H2214" s="106">
        <v>0</v>
      </c>
      <c r="I2214" s="100" t="s">
        <v>3</v>
      </c>
      <c r="J2214" s="100" t="s">
        <v>1597</v>
      </c>
      <c r="K2214" s="102" t="s">
        <v>4709</v>
      </c>
      <c r="L2214" s="107" t="s">
        <v>3061</v>
      </c>
      <c r="M2214" s="104" t="s">
        <v>3213</v>
      </c>
      <c r="N2214" s="107"/>
      <c r="O2214" s="45"/>
      <c r="P2214" t="str">
        <f t="shared" si="689"/>
        <v/>
      </c>
      <c r="Q2214" s="45" t="str">
        <f>IF(ISNA(VLOOKUP(AC2214,#REF!,1)),"//","")</f>
        <v/>
      </c>
      <c r="R2214" s="45"/>
      <c r="S2214" s="43">
        <f t="shared" si="690"/>
        <v>639</v>
      </c>
      <c r="T2214" s="94" t="s">
        <v>3063</v>
      </c>
      <c r="U2214" s="72" t="s">
        <v>2912</v>
      </c>
      <c r="V2214" s="72" t="s">
        <v>2489</v>
      </c>
      <c r="W2214" s="44" t="str">
        <f t="shared" si="691"/>
        <v/>
      </c>
      <c r="X2214" s="25" t="str">
        <f t="shared" si="692"/>
        <v/>
      </c>
      <c r="Y2214" s="1">
        <f t="shared" si="693"/>
        <v>2166</v>
      </c>
      <c r="Z2214" t="str">
        <f t="shared" si="694"/>
        <v>ITM_U08</v>
      </c>
      <c r="AA2214" s="177" t="str">
        <f>IF(ISNA(VLOOKUP(AC2214,Sheet2!J:J,1,0)),"//","")</f>
        <v/>
      </c>
      <c r="AC2214" s="113" t="str">
        <f t="shared" si="662"/>
        <v/>
      </c>
      <c r="AD2214" t="b">
        <f t="shared" si="661"/>
        <v>1</v>
      </c>
    </row>
    <row r="2215" spans="1:30">
      <c r="A2215" s="58">
        <f t="shared" si="670"/>
        <v>2215</v>
      </c>
      <c r="B2215" s="55">
        <f t="shared" si="669"/>
        <v>2167</v>
      </c>
      <c r="C2215" s="99" t="s">
        <v>4437</v>
      </c>
      <c r="D2215" s="99">
        <v>16</v>
      </c>
      <c r="E2215" s="102" t="s">
        <v>3200</v>
      </c>
      <c r="F2215" s="104" t="s">
        <v>3200</v>
      </c>
      <c r="G2215" s="106">
        <v>0</v>
      </c>
      <c r="H2215" s="106">
        <v>0</v>
      </c>
      <c r="I2215" s="100" t="s">
        <v>3</v>
      </c>
      <c r="J2215" s="100" t="s">
        <v>1597</v>
      </c>
      <c r="K2215" s="102" t="s">
        <v>4709</v>
      </c>
      <c r="L2215" s="107" t="s">
        <v>3061</v>
      </c>
      <c r="M2215" s="104" t="s">
        <v>3214</v>
      </c>
      <c r="N2215" s="107"/>
      <c r="O2215" s="45"/>
      <c r="P2215" t="str">
        <f t="shared" si="689"/>
        <v/>
      </c>
      <c r="Q2215" s="45" t="str">
        <f>IF(ISNA(VLOOKUP(AC2215,#REF!,1)),"//","")</f>
        <v/>
      </c>
      <c r="R2215" s="45"/>
      <c r="S2215" s="43">
        <f t="shared" si="690"/>
        <v>639</v>
      </c>
      <c r="T2215" s="94" t="s">
        <v>3063</v>
      </c>
      <c r="U2215" s="72" t="s">
        <v>2912</v>
      </c>
      <c r="V2215" s="72" t="s">
        <v>2489</v>
      </c>
      <c r="W2215" s="44" t="str">
        <f t="shared" si="691"/>
        <v/>
      </c>
      <c r="X2215" s="25" t="str">
        <f t="shared" si="692"/>
        <v/>
      </c>
      <c r="Y2215" s="1">
        <f t="shared" si="693"/>
        <v>2167</v>
      </c>
      <c r="Z2215" t="str">
        <f t="shared" si="694"/>
        <v>ITM_U16</v>
      </c>
      <c r="AA2215" s="177" t="str">
        <f>IF(ISNA(VLOOKUP(AC2215,Sheet2!J:J,1,0)),"//","")</f>
        <v/>
      </c>
      <c r="AC2215" s="113" t="str">
        <f t="shared" si="662"/>
        <v/>
      </c>
      <c r="AD2215" t="b">
        <f t="shared" si="661"/>
        <v>1</v>
      </c>
    </row>
    <row r="2216" spans="1:30">
      <c r="A2216" s="58">
        <f t="shared" si="670"/>
        <v>2216</v>
      </c>
      <c r="B2216" s="55">
        <f t="shared" si="669"/>
        <v>2168</v>
      </c>
      <c r="C2216" s="99" t="s">
        <v>4437</v>
      </c>
      <c r="D2216" s="99">
        <v>32</v>
      </c>
      <c r="E2216" s="102" t="s">
        <v>3201</v>
      </c>
      <c r="F2216" s="104" t="s">
        <v>3201</v>
      </c>
      <c r="G2216" s="106">
        <v>0</v>
      </c>
      <c r="H2216" s="106">
        <v>0</v>
      </c>
      <c r="I2216" s="100" t="s">
        <v>3</v>
      </c>
      <c r="J2216" s="100" t="s">
        <v>1597</v>
      </c>
      <c r="K2216" s="102" t="s">
        <v>4709</v>
      </c>
      <c r="L2216" s="107" t="s">
        <v>3061</v>
      </c>
      <c r="M2216" s="104" t="s">
        <v>3215</v>
      </c>
      <c r="N2216" s="107"/>
      <c r="O2216" s="45"/>
      <c r="P2216" t="str">
        <f t="shared" si="689"/>
        <v/>
      </c>
      <c r="Q2216" s="45" t="str">
        <f>IF(ISNA(VLOOKUP(AC2216,#REF!,1)),"//","")</f>
        <v/>
      </c>
      <c r="R2216" s="45"/>
      <c r="S2216" s="43">
        <f t="shared" si="690"/>
        <v>639</v>
      </c>
      <c r="T2216" s="94" t="s">
        <v>3063</v>
      </c>
      <c r="U2216" s="72" t="s">
        <v>2912</v>
      </c>
      <c r="V2216" s="72" t="s">
        <v>2489</v>
      </c>
      <c r="W2216" s="44" t="str">
        <f t="shared" si="691"/>
        <v/>
      </c>
      <c r="X2216" s="25" t="str">
        <f t="shared" si="692"/>
        <v/>
      </c>
      <c r="Y2216" s="1">
        <f t="shared" si="693"/>
        <v>2168</v>
      </c>
      <c r="Z2216" t="str">
        <f t="shared" si="694"/>
        <v>ITM_U32</v>
      </c>
      <c r="AA2216" s="177" t="str">
        <f>IF(ISNA(VLOOKUP(AC2216,Sheet2!J:J,1,0)),"//","")</f>
        <v/>
      </c>
      <c r="AC2216" s="113" t="str">
        <f t="shared" si="662"/>
        <v/>
      </c>
      <c r="AD2216" t="b">
        <f t="shared" si="661"/>
        <v>1</v>
      </c>
    </row>
    <row r="2217" spans="1:30">
      <c r="A2217" s="58">
        <f t="shared" si="670"/>
        <v>2217</v>
      </c>
      <c r="B2217" s="55">
        <f t="shared" si="669"/>
        <v>2169</v>
      </c>
      <c r="C2217" s="99" t="s">
        <v>4437</v>
      </c>
      <c r="D2217" s="99">
        <v>64</v>
      </c>
      <c r="E2217" s="102" t="s">
        <v>3202</v>
      </c>
      <c r="F2217" s="104" t="s">
        <v>3202</v>
      </c>
      <c r="G2217" s="106">
        <v>0</v>
      </c>
      <c r="H2217" s="106">
        <v>0</v>
      </c>
      <c r="I2217" s="100" t="s">
        <v>3</v>
      </c>
      <c r="J2217" s="100" t="s">
        <v>1597</v>
      </c>
      <c r="K2217" s="102" t="s">
        <v>4709</v>
      </c>
      <c r="L2217" s="107" t="s">
        <v>3061</v>
      </c>
      <c r="M2217" s="104" t="s">
        <v>3216</v>
      </c>
      <c r="N2217" s="107"/>
      <c r="O2217" s="45"/>
      <c r="P2217" t="str">
        <f t="shared" ref="P2217:P2218" si="695">IF(E2217=F2217,"","NOT EQUAL")</f>
        <v/>
      </c>
      <c r="Q2217" s="45" t="str">
        <f>IF(ISNA(VLOOKUP(AC2217,#REF!,1)),"//","")</f>
        <v/>
      </c>
      <c r="R2217" s="45"/>
      <c r="S2217" s="43">
        <f t="shared" ref="S2217:S2218" si="696">IF(X2217&lt;&gt;"",S2216+1,S2216)</f>
        <v>639</v>
      </c>
      <c r="T2217" s="94" t="s">
        <v>3063</v>
      </c>
      <c r="U2217" s="72" t="s">
        <v>2912</v>
      </c>
      <c r="V2217" s="72" t="s">
        <v>2489</v>
      </c>
      <c r="W2217" s="44" t="str">
        <f t="shared" ref="W2217:W2218" si="697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98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99">B2217</f>
        <v>2169</v>
      </c>
      <c r="Z2217" t="str">
        <f t="shared" ref="Z2217:Z2218" si="700">M2217</f>
        <v>ITM_U64</v>
      </c>
      <c r="AA2217" s="177" t="str">
        <f>IF(ISNA(VLOOKUP(AC2217,Sheet2!J:J,1,0)),"//","")</f>
        <v/>
      </c>
      <c r="AC2217" s="113" t="str">
        <f t="shared" si="662"/>
        <v/>
      </c>
      <c r="AD2217" t="b">
        <f t="shared" si="661"/>
        <v>1</v>
      </c>
    </row>
    <row r="2218" spans="1:30">
      <c r="A2218" s="58">
        <f t="shared" si="670"/>
        <v>2218</v>
      </c>
      <c r="B2218" s="55">
        <f t="shared" si="669"/>
        <v>2170</v>
      </c>
      <c r="C2218" s="99" t="s">
        <v>4438</v>
      </c>
      <c r="D2218" s="99">
        <v>1</v>
      </c>
      <c r="E2218" s="102" t="s">
        <v>3203</v>
      </c>
      <c r="F2218" s="104" t="s">
        <v>3203</v>
      </c>
      <c r="G2218" s="106">
        <v>0</v>
      </c>
      <c r="H2218" s="106">
        <v>0</v>
      </c>
      <c r="I2218" s="100" t="s">
        <v>3</v>
      </c>
      <c r="J2218" s="100" t="s">
        <v>1597</v>
      </c>
      <c r="K2218" s="102" t="s">
        <v>4709</v>
      </c>
      <c r="L2218" s="107" t="s">
        <v>3061</v>
      </c>
      <c r="M2218" s="104" t="s">
        <v>3217</v>
      </c>
      <c r="N2218" s="107"/>
      <c r="O2218" s="45"/>
      <c r="P2218" t="str">
        <f t="shared" si="695"/>
        <v/>
      </c>
      <c r="Q2218" s="45" t="str">
        <f>IF(ISNA(VLOOKUP(AC2218,#REF!,1)),"//","")</f>
        <v/>
      </c>
      <c r="R2218" s="45"/>
      <c r="S2218" s="43">
        <f t="shared" si="696"/>
        <v>639</v>
      </c>
      <c r="T2218" s="94" t="s">
        <v>3063</v>
      </c>
      <c r="U2218" s="72" t="s">
        <v>2912</v>
      </c>
      <c r="V2218" s="72" t="s">
        <v>2489</v>
      </c>
      <c r="W2218" s="44" t="str">
        <f t="shared" si="697"/>
        <v/>
      </c>
      <c r="X2218" s="25" t="str">
        <f t="shared" si="698"/>
        <v/>
      </c>
      <c r="Y2218" s="1">
        <f t="shared" si="699"/>
        <v>2170</v>
      </c>
      <c r="Z2218" t="str">
        <f t="shared" si="700"/>
        <v>ITM_SL1</v>
      </c>
      <c r="AA2218" s="177" t="str">
        <f>IF(ISNA(VLOOKUP(AC2218,Sheet2!J:J,1,0)),"//","")</f>
        <v/>
      </c>
      <c r="AC2218" s="113" t="str">
        <f t="shared" si="662"/>
        <v/>
      </c>
      <c r="AD2218" t="b">
        <f t="shared" ref="AD2218:AD2254" si="701">X2218=AC2218</f>
        <v>1</v>
      </c>
    </row>
    <row r="2219" spans="1:30">
      <c r="A2219" s="58">
        <f t="shared" si="670"/>
        <v>2219</v>
      </c>
      <c r="B2219" s="55">
        <f t="shared" si="669"/>
        <v>2171</v>
      </c>
      <c r="C2219" s="99" t="s">
        <v>4438</v>
      </c>
      <c r="D2219" s="99">
        <v>2</v>
      </c>
      <c r="E2219" s="102" t="s">
        <v>3204</v>
      </c>
      <c r="F2219" s="102" t="s">
        <v>3204</v>
      </c>
      <c r="G2219" s="106">
        <v>0</v>
      </c>
      <c r="H2219" s="106">
        <v>0</v>
      </c>
      <c r="I2219" s="100" t="s">
        <v>3</v>
      </c>
      <c r="J2219" s="100" t="s">
        <v>1597</v>
      </c>
      <c r="K2219" s="102" t="s">
        <v>4709</v>
      </c>
      <c r="L2219" s="107" t="s">
        <v>3061</v>
      </c>
      <c r="M2219" s="104" t="s">
        <v>3218</v>
      </c>
      <c r="N2219" s="107"/>
      <c r="O2219" s="45"/>
      <c r="P2219" t="str">
        <f t="shared" ref="P2219" si="702">IF(E2219=F2219,"","NOT EQUAL")</f>
        <v/>
      </c>
      <c r="Q2219" s="45" t="str">
        <f>IF(ISNA(VLOOKUP(AC2219,#REF!,1)),"//","")</f>
        <v/>
      </c>
      <c r="R2219" s="45"/>
      <c r="S2219" s="43">
        <f t="shared" ref="S2219" si="703">IF(X2219&lt;&gt;"",S2218+1,S2218)</f>
        <v>639</v>
      </c>
      <c r="T2219" s="94" t="s">
        <v>3063</v>
      </c>
      <c r="U2219" s="72" t="s">
        <v>2912</v>
      </c>
      <c r="V2219" s="72" t="s">
        <v>2489</v>
      </c>
      <c r="W2219" s="44" t="str">
        <f t="shared" ref="W2219" si="704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05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06">B2219</f>
        <v>2171</v>
      </c>
      <c r="Z2219" t="str">
        <f t="shared" ref="Z2219" si="707">M2219</f>
        <v>ITM_SR1</v>
      </c>
      <c r="AA2219" s="177" t="str">
        <f>IF(ISNA(VLOOKUP(AC2219,Sheet2!J:J,1,0)),"//","")</f>
        <v/>
      </c>
      <c r="AC2219" s="113" t="str">
        <f t="shared" si="662"/>
        <v/>
      </c>
      <c r="AD2219" t="b">
        <f t="shared" si="701"/>
        <v>1</v>
      </c>
    </row>
    <row r="2220" spans="1:30">
      <c r="A2220" s="58">
        <f t="shared" si="670"/>
        <v>2220</v>
      </c>
      <c r="B2220" s="55">
        <f t="shared" si="669"/>
        <v>2172</v>
      </c>
      <c r="C2220" s="99" t="s">
        <v>4438</v>
      </c>
      <c r="D2220" s="99">
        <v>3</v>
      </c>
      <c r="E2220" s="102" t="s">
        <v>3205</v>
      </c>
      <c r="F2220" s="102" t="s">
        <v>3205</v>
      </c>
      <c r="G2220" s="106">
        <v>0</v>
      </c>
      <c r="H2220" s="106">
        <v>0</v>
      </c>
      <c r="I2220" s="100" t="s">
        <v>3</v>
      </c>
      <c r="J2220" s="100" t="s">
        <v>1597</v>
      </c>
      <c r="K2220" s="102" t="s">
        <v>4709</v>
      </c>
      <c r="L2220" s="107" t="s">
        <v>3061</v>
      </c>
      <c r="M2220" s="104" t="s">
        <v>3219</v>
      </c>
      <c r="N2220" s="107"/>
      <c r="O2220" s="45"/>
      <c r="P2220" t="str">
        <f t="shared" ref="P2220" si="708">IF(E2220=F2220,"","NOT EQUAL")</f>
        <v/>
      </c>
      <c r="Q2220" s="45" t="str">
        <f>IF(ISNA(VLOOKUP(AC2220,#REF!,1)),"//","")</f>
        <v/>
      </c>
      <c r="R2220" s="45"/>
      <c r="S2220" s="43">
        <f t="shared" ref="S2220" si="709">IF(X2220&lt;&gt;"",S2219+1,S2219)</f>
        <v>639</v>
      </c>
      <c r="T2220" s="94" t="s">
        <v>3063</v>
      </c>
      <c r="U2220" s="72" t="s">
        <v>2912</v>
      </c>
      <c r="V2220" s="72" t="s">
        <v>2489</v>
      </c>
      <c r="W2220" s="44" t="str">
        <f t="shared" ref="W2220" si="710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11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2">B2220</f>
        <v>2172</v>
      </c>
      <c r="Z2220" t="str">
        <f t="shared" ref="Z2220" si="713">M2220</f>
        <v>ITM_RL1</v>
      </c>
      <c r="AA2220" s="177" t="str">
        <f>IF(ISNA(VLOOKUP(AC2220,Sheet2!J:J,1,0)),"//","")</f>
        <v/>
      </c>
      <c r="AC2220" s="113" t="str">
        <f t="shared" si="662"/>
        <v/>
      </c>
      <c r="AD2220" t="b">
        <f t="shared" si="701"/>
        <v>1</v>
      </c>
    </row>
    <row r="2221" spans="1:30">
      <c r="A2221" s="58">
        <f t="shared" si="670"/>
        <v>2221</v>
      </c>
      <c r="B2221" s="55">
        <f t="shared" si="669"/>
        <v>2173</v>
      </c>
      <c r="C2221" s="99" t="s">
        <v>4438</v>
      </c>
      <c r="D2221" s="99">
        <v>4</v>
      </c>
      <c r="E2221" s="102" t="s">
        <v>3206</v>
      </c>
      <c r="F2221" s="102" t="s">
        <v>3206</v>
      </c>
      <c r="G2221" s="106">
        <v>0</v>
      </c>
      <c r="H2221" s="106">
        <v>0</v>
      </c>
      <c r="I2221" s="100" t="s">
        <v>3</v>
      </c>
      <c r="J2221" s="100" t="s">
        <v>1597</v>
      </c>
      <c r="K2221" s="102" t="s">
        <v>4709</v>
      </c>
      <c r="L2221" s="107" t="s">
        <v>3061</v>
      </c>
      <c r="M2221" s="104" t="s">
        <v>3220</v>
      </c>
      <c r="N2221" s="107"/>
      <c r="O2221" s="45"/>
      <c r="P2221" t="str">
        <f t="shared" ref="P2221:P2222" si="714">IF(E2221=F2221,"","NOT EQUAL")</f>
        <v/>
      </c>
      <c r="Q2221" s="45" t="str">
        <f>IF(ISNA(VLOOKUP(AC2221,#REF!,1)),"//","")</f>
        <v/>
      </c>
      <c r="R2221" s="45"/>
      <c r="S2221" s="43">
        <f t="shared" ref="S2221:S2222" si="715">IF(X2221&lt;&gt;"",S2220+1,S2220)</f>
        <v>639</v>
      </c>
      <c r="T2221" s="94" t="s">
        <v>3063</v>
      </c>
      <c r="U2221" s="72" t="s">
        <v>2912</v>
      </c>
      <c r="V2221" s="72" t="s">
        <v>2489</v>
      </c>
      <c r="W2221" s="44" t="str">
        <f t="shared" ref="W2221:W2222" si="716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17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18">B2221</f>
        <v>2173</v>
      </c>
      <c r="Z2221" t="str">
        <f t="shared" ref="Z2221:Z2222" si="719">M2221</f>
        <v>ITM_RR1</v>
      </c>
      <c r="AA2221" s="177" t="str">
        <f>IF(ISNA(VLOOKUP(AC2221,Sheet2!J:J,1,0)),"//","")</f>
        <v/>
      </c>
      <c r="AC2221" s="113" t="str">
        <f t="shared" si="662"/>
        <v/>
      </c>
      <c r="AD2221" t="b">
        <f t="shared" si="701"/>
        <v>1</v>
      </c>
    </row>
    <row r="2222" spans="1:30">
      <c r="A2222" s="58">
        <f t="shared" si="670"/>
        <v>2222</v>
      </c>
      <c r="B2222" s="55">
        <f t="shared" si="669"/>
        <v>2174</v>
      </c>
      <c r="C2222" s="99" t="s">
        <v>4438</v>
      </c>
      <c r="D2222" s="99">
        <v>5</v>
      </c>
      <c r="E2222" s="102" t="s">
        <v>3228</v>
      </c>
      <c r="F2222" s="102" t="s">
        <v>3228</v>
      </c>
      <c r="G2222" s="106">
        <v>0</v>
      </c>
      <c r="H2222" s="106">
        <v>0</v>
      </c>
      <c r="I2222" s="100" t="s">
        <v>3</v>
      </c>
      <c r="J2222" s="100" t="s">
        <v>1598</v>
      </c>
      <c r="K2222" s="102" t="s">
        <v>4709</v>
      </c>
      <c r="L2222" s="107" t="s">
        <v>3061</v>
      </c>
      <c r="M2222" s="104" t="s">
        <v>3221</v>
      </c>
      <c r="N2222" s="107"/>
      <c r="O2222" s="45"/>
      <c r="P2222" t="str">
        <f t="shared" si="714"/>
        <v/>
      </c>
      <c r="Q2222" s="45" t="str">
        <f>IF(ISNA(VLOOKUP(AC2222,#REF!,1)),"//","")</f>
        <v/>
      </c>
      <c r="R2222" s="45"/>
      <c r="S2222" s="43">
        <f t="shared" si="715"/>
        <v>639</v>
      </c>
      <c r="T2222" s="94" t="s">
        <v>3063</v>
      </c>
      <c r="U2222" s="72" t="s">
        <v>2912</v>
      </c>
      <c r="V2222" s="72" t="s">
        <v>2489</v>
      </c>
      <c r="W2222" s="44" t="str">
        <f t="shared" si="716"/>
        <v/>
      </c>
      <c r="X2222" s="25" t="str">
        <f t="shared" si="717"/>
        <v/>
      </c>
      <c r="Y2222" s="1">
        <f t="shared" si="718"/>
        <v>2174</v>
      </c>
      <c r="Z2222" t="str">
        <f t="shared" si="719"/>
        <v>ITM_FWORD</v>
      </c>
      <c r="AA2222" s="177" t="str">
        <f>IF(ISNA(VLOOKUP(AC2222,Sheet2!J:J,1,0)),"//","")</f>
        <v/>
      </c>
      <c r="AC2222" s="113" t="str">
        <f t="shared" si="662"/>
        <v/>
      </c>
      <c r="AD2222" t="b">
        <f t="shared" si="701"/>
        <v>1</v>
      </c>
    </row>
    <row r="2223" spans="1:30">
      <c r="A2223" s="58">
        <f t="shared" si="670"/>
        <v>2223</v>
      </c>
      <c r="B2223" s="55">
        <f t="shared" si="669"/>
        <v>2175</v>
      </c>
      <c r="C2223" s="99" t="s">
        <v>4438</v>
      </c>
      <c r="D2223" s="99">
        <v>6</v>
      </c>
      <c r="E2223" s="102" t="s">
        <v>3229</v>
      </c>
      <c r="F2223" s="102" t="s">
        <v>3229</v>
      </c>
      <c r="G2223" s="106">
        <v>0</v>
      </c>
      <c r="H2223" s="106">
        <v>0</v>
      </c>
      <c r="I2223" s="100" t="s">
        <v>3</v>
      </c>
      <c r="J2223" s="100" t="s">
        <v>1598</v>
      </c>
      <c r="K2223" s="102" t="s">
        <v>4709</v>
      </c>
      <c r="L2223" s="107" t="s">
        <v>3061</v>
      </c>
      <c r="M2223" s="104" t="s">
        <v>3222</v>
      </c>
      <c r="N2223" s="107"/>
      <c r="O2223" s="45"/>
      <c r="P2223" t="str">
        <f t="shared" ref="P2223" si="720">IF(E2223=F2223,"","NOT EQUAL")</f>
        <v/>
      </c>
      <c r="Q2223" s="45" t="str">
        <f>IF(ISNA(VLOOKUP(AC2223,#REF!,1)),"//","")</f>
        <v/>
      </c>
      <c r="R2223" s="45"/>
      <c r="S2223" s="43">
        <f t="shared" ref="S2223" si="721">IF(X2223&lt;&gt;"",S2222+1,S2222)</f>
        <v>639</v>
      </c>
      <c r="T2223" s="94" t="s">
        <v>3063</v>
      </c>
      <c r="U2223" s="72" t="s">
        <v>2912</v>
      </c>
      <c r="V2223" s="72" t="s">
        <v>2489</v>
      </c>
      <c r="W2223" s="44" t="str">
        <f t="shared" ref="W2223" si="722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23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24">B2223</f>
        <v>2175</v>
      </c>
      <c r="Z2223" t="str">
        <f t="shared" ref="Z2223" si="725">M2223</f>
        <v>ITM_FBYTE</v>
      </c>
      <c r="AA2223" s="177" t="str">
        <f>IF(ISNA(VLOOKUP(AC2223,Sheet2!J:J,1,0)),"//","")</f>
        <v/>
      </c>
      <c r="AC2223" s="113" t="str">
        <f t="shared" si="662"/>
        <v/>
      </c>
      <c r="AD2223" t="b">
        <f t="shared" si="701"/>
        <v>1</v>
      </c>
    </row>
    <row r="2224" spans="1:30">
      <c r="A2224" s="58">
        <f t="shared" si="670"/>
        <v>2224</v>
      </c>
      <c r="B2224" s="55">
        <f t="shared" si="669"/>
        <v>2176</v>
      </c>
      <c r="C2224" s="99" t="s">
        <v>4439</v>
      </c>
      <c r="D2224" s="99" t="s">
        <v>7</v>
      </c>
      <c r="E2224" s="102" t="s">
        <v>3252</v>
      </c>
      <c r="F2224" s="102" t="s">
        <v>3252</v>
      </c>
      <c r="G2224" s="106">
        <v>0</v>
      </c>
      <c r="H2224" s="106">
        <v>0</v>
      </c>
      <c r="I2224" s="100" t="s">
        <v>1</v>
      </c>
      <c r="J2224" s="100" t="s">
        <v>1598</v>
      </c>
      <c r="K2224" s="102" t="s">
        <v>4709</v>
      </c>
      <c r="L2224" s="107" t="s">
        <v>3232</v>
      </c>
      <c r="M2224" s="104" t="s">
        <v>3223</v>
      </c>
      <c r="N2224" s="107"/>
      <c r="O2224" s="45"/>
      <c r="P2224" t="str">
        <f t="shared" ref="P2224:P2225" si="726">IF(E2224=F2224,"","NOT EQUAL")</f>
        <v/>
      </c>
      <c r="Q2224" s="45" t="str">
        <f>IF(ISNA(VLOOKUP(AC2224,#REF!,1)),"//","")</f>
        <v/>
      </c>
      <c r="R2224" s="45"/>
      <c r="S2224" s="43">
        <f t="shared" ref="S2224:S2225" si="727">IF(X2224&lt;&gt;"",S2223+1,S2223)</f>
        <v>640</v>
      </c>
      <c r="T2224" s="94" t="s">
        <v>2988</v>
      </c>
      <c r="U2224" s="72" t="s">
        <v>2919</v>
      </c>
      <c r="V2224" s="72" t="s">
        <v>2489</v>
      </c>
      <c r="W2224" s="44" t="str">
        <f t="shared" ref="W2224:W2225" si="728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29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30">B2224</f>
        <v>2176</v>
      </c>
      <c r="Z2224" t="str">
        <f t="shared" ref="Z2224:Z2225" si="731">M2224</f>
        <v>ITM_CLAIM</v>
      </c>
      <c r="AA2224" s="177" t="str">
        <f>IF(ISNA(VLOOKUP(AC2224,Sheet2!J:J,1,0)),"//","")</f>
        <v>//</v>
      </c>
      <c r="AC2224" s="113" t="str">
        <f t="shared" si="662"/>
        <v>EXITCLR</v>
      </c>
      <c r="AD2224" t="b">
        <f t="shared" si="701"/>
        <v>1</v>
      </c>
    </row>
    <row r="2225" spans="1:30">
      <c r="A2225" s="58">
        <f t="shared" si="670"/>
        <v>2225</v>
      </c>
      <c r="B2225" s="55">
        <f t="shared" si="669"/>
        <v>2177</v>
      </c>
      <c r="C2225" s="99" t="s">
        <v>4440</v>
      </c>
      <c r="D2225" s="99" t="s">
        <v>12</v>
      </c>
      <c r="E2225" s="100" t="s">
        <v>3231</v>
      </c>
      <c r="F2225" s="100" t="s">
        <v>3231</v>
      </c>
      <c r="G2225" s="106">
        <v>0</v>
      </c>
      <c r="H2225" s="106">
        <v>3</v>
      </c>
      <c r="I2225" s="100" t="s">
        <v>1</v>
      </c>
      <c r="J2225" s="100" t="s">
        <v>1598</v>
      </c>
      <c r="K2225" s="102" t="s">
        <v>4544</v>
      </c>
      <c r="L2225" s="107" t="s">
        <v>3061</v>
      </c>
      <c r="M2225" s="104" t="s">
        <v>3230</v>
      </c>
      <c r="N2225" s="104"/>
      <c r="O2225"/>
      <c r="P2225" t="str">
        <f t="shared" si="726"/>
        <v/>
      </c>
      <c r="Q2225" t="str">
        <f>IF(ISNA(VLOOKUP(AC2225,#REF!,1)),"//","")</f>
        <v/>
      </c>
      <c r="R2225"/>
      <c r="S2225" s="43">
        <f t="shared" si="727"/>
        <v>640</v>
      </c>
      <c r="T2225" s="94" t="s">
        <v>3063</v>
      </c>
      <c r="U2225" s="72" t="s">
        <v>2912</v>
      </c>
      <c r="V2225" s="72" t="s">
        <v>2489</v>
      </c>
      <c r="W2225" s="44" t="str">
        <f t="shared" si="728"/>
        <v/>
      </c>
      <c r="X2225" s="25" t="str">
        <f t="shared" si="729"/>
        <v/>
      </c>
      <c r="Y2225" s="1">
        <f t="shared" si="730"/>
        <v>2177</v>
      </c>
      <c r="Z2225" t="str">
        <f t="shared" si="731"/>
        <v>ITM_SHOIREP</v>
      </c>
      <c r="AA2225" s="177" t="str">
        <f>IF(ISNA(VLOOKUP(AC2225,Sheet2!J:J,1,0)),"//","")</f>
        <v/>
      </c>
      <c r="AC2225" s="113" t="str">
        <f t="shared" si="662"/>
        <v/>
      </c>
      <c r="AD2225" t="b">
        <f t="shared" si="701"/>
        <v>1</v>
      </c>
    </row>
    <row r="2226" spans="1:30">
      <c r="A2226" s="58">
        <f t="shared" si="670"/>
        <v>2226</v>
      </c>
      <c r="B2226" s="55">
        <f t="shared" si="669"/>
        <v>2178</v>
      </c>
      <c r="C2226" s="99" t="s">
        <v>4441</v>
      </c>
      <c r="D2226" s="99" t="s">
        <v>7</v>
      </c>
      <c r="E2226" s="102" t="s">
        <v>1472</v>
      </c>
      <c r="F2226" s="102" t="s">
        <v>1472</v>
      </c>
      <c r="G2226" s="106">
        <v>0</v>
      </c>
      <c r="H2226" s="106">
        <v>0</v>
      </c>
      <c r="I2226" s="100" t="s">
        <v>1</v>
      </c>
      <c r="J2226" s="100" t="s">
        <v>1598</v>
      </c>
      <c r="K2226" s="102" t="s">
        <v>4544</v>
      </c>
      <c r="L2226" s="107" t="s">
        <v>1131</v>
      </c>
      <c r="M2226" s="104" t="s">
        <v>3251</v>
      </c>
      <c r="N2226" s="107"/>
      <c r="O2226" s="45"/>
      <c r="P2226" t="str">
        <f t="shared" ref="P2226:P2227" si="732">IF(E2226=F2226,"","NOT EQUAL")</f>
        <v/>
      </c>
      <c r="Q2226" s="45" t="str">
        <f>IF(ISNA(VLOOKUP(AC2226,#REF!,1)),"//","")</f>
        <v/>
      </c>
      <c r="R2226" s="45"/>
      <c r="S2226" s="43">
        <f t="shared" ref="S2226:S2227" si="733">IF(X2226&lt;&gt;"",S2225+1,S2225)</f>
        <v>640</v>
      </c>
      <c r="T2226" s="94" t="s">
        <v>2489</v>
      </c>
      <c r="U2226" s="72"/>
      <c r="V2226" s="72" t="s">
        <v>2489</v>
      </c>
      <c r="W2226" s="44" t="str">
        <f t="shared" ref="W2226:W2227" si="734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35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36">B2226</f>
        <v>2178</v>
      </c>
      <c r="Z2226" t="str">
        <f t="shared" ref="Z2226:Z2227" si="737">M2226</f>
        <v>ITM_SCALE</v>
      </c>
      <c r="AA2226" s="177" t="str">
        <f>IF(ISNA(VLOOKUP(AC2226,Sheet2!J:J,1,0)),"//","")</f>
        <v/>
      </c>
      <c r="AC2226" s="113" t="str">
        <f t="shared" ref="AC2226:AC2254" si="738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01"/>
        <v>1</v>
      </c>
    </row>
    <row r="2227" spans="1:30">
      <c r="A2227" s="58">
        <f t="shared" si="670"/>
        <v>2227</v>
      </c>
      <c r="B2227" s="55">
        <f t="shared" si="669"/>
        <v>2179</v>
      </c>
      <c r="C2227" s="99" t="s">
        <v>4442</v>
      </c>
      <c r="D2227" s="99" t="s">
        <v>7</v>
      </c>
      <c r="E2227" s="102" t="s">
        <v>3239</v>
      </c>
      <c r="F2227" s="102" t="s">
        <v>3239</v>
      </c>
      <c r="G2227" s="106">
        <v>0</v>
      </c>
      <c r="H2227" s="106">
        <v>0</v>
      </c>
      <c r="I2227" s="100" t="s">
        <v>3</v>
      </c>
      <c r="J2227" s="100" t="s">
        <v>1598</v>
      </c>
      <c r="K2227" s="102" t="s">
        <v>4544</v>
      </c>
      <c r="L2227" s="107"/>
      <c r="M2227" s="104" t="s">
        <v>3240</v>
      </c>
      <c r="N2227" s="107"/>
      <c r="O2227" s="45"/>
      <c r="P2227" t="str">
        <f t="shared" si="732"/>
        <v/>
      </c>
      <c r="Q2227" s="45" t="str">
        <f>IF(ISNA(VLOOKUP(AC2227,#REF!,1)),"//","")</f>
        <v/>
      </c>
      <c r="R2227" s="45"/>
      <c r="S2227" s="43">
        <f t="shared" si="733"/>
        <v>641</v>
      </c>
      <c r="T2227" s="94" t="s">
        <v>3012</v>
      </c>
      <c r="U2227" s="72" t="s">
        <v>2919</v>
      </c>
      <c r="V2227" s="72" t="s">
        <v>2489</v>
      </c>
      <c r="W2227" s="44" t="str">
        <f t="shared" si="734"/>
        <v>"PLOTLS"</v>
      </c>
      <c r="X2227" s="25" t="str">
        <f t="shared" si="735"/>
        <v>PLOTLS</v>
      </c>
      <c r="Y2227" s="1">
        <f t="shared" si="736"/>
        <v>2179</v>
      </c>
      <c r="Z2227" t="str">
        <f t="shared" si="737"/>
        <v>ITM_PLOTLS</v>
      </c>
      <c r="AA2227" s="177" t="str">
        <f>IF(ISNA(VLOOKUP(AC2227,Sheet2!J:J,1,0)),"//","")</f>
        <v/>
      </c>
      <c r="AC2227" s="113" t="str">
        <f t="shared" si="738"/>
        <v>PLOTLS</v>
      </c>
      <c r="AD2227" t="b">
        <f t="shared" si="701"/>
        <v>1</v>
      </c>
    </row>
    <row r="2228" spans="1:30">
      <c r="A2228" s="58">
        <f t="shared" si="670"/>
        <v>2228</v>
      </c>
      <c r="B2228" s="55">
        <f t="shared" si="669"/>
        <v>2180</v>
      </c>
      <c r="C2228" s="99" t="s">
        <v>4443</v>
      </c>
      <c r="D2228" s="99" t="s">
        <v>7</v>
      </c>
      <c r="E2228" s="100" t="s">
        <v>3241</v>
      </c>
      <c r="F2228" s="100" t="s">
        <v>3241</v>
      </c>
      <c r="G2228" s="106">
        <v>0</v>
      </c>
      <c r="H2228" s="106">
        <v>0</v>
      </c>
      <c r="I2228" s="100" t="s">
        <v>1</v>
      </c>
      <c r="J2228" s="100" t="s">
        <v>1598</v>
      </c>
      <c r="K2228" s="102" t="s">
        <v>4544</v>
      </c>
      <c r="L2228" s="103" t="s">
        <v>3243</v>
      </c>
      <c r="M2228" s="104" t="s">
        <v>3244</v>
      </c>
      <c r="N2228" s="104"/>
      <c r="O2228"/>
      <c r="P2228" t="str">
        <f t="shared" ref="P2228:P2232" si="739">IF(E2228=F2228,"","NOT EQUAL")</f>
        <v/>
      </c>
      <c r="Q2228" t="str">
        <f>IF(ISNA(VLOOKUP(AC2228,#REF!,1)),"//","")</f>
        <v/>
      </c>
      <c r="R2228"/>
      <c r="S2228" s="43">
        <f t="shared" ref="S2228:S2232" si="740">IF(X2228&lt;&gt;"",S2227+1,S2227)</f>
        <v>641</v>
      </c>
      <c r="T2228" s="94" t="s">
        <v>3007</v>
      </c>
      <c r="U2228" s="72" t="s">
        <v>2489</v>
      </c>
      <c r="V2228" s="72" t="s">
        <v>2489</v>
      </c>
      <c r="W2228" s="44" t="str">
        <f t="shared" ref="W2228:W2232" si="741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42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43">B2228</f>
        <v>2180</v>
      </c>
      <c r="Z2228" t="str">
        <f t="shared" ref="Z2228:Z2232" si="744">M2228</f>
        <v>ITM_PLINE</v>
      </c>
      <c r="AA2228" s="177" t="str">
        <f>IF(ISNA(VLOOKUP(AC2228,Sheet2!J:J,1,0)),"//","")</f>
        <v/>
      </c>
      <c r="AC2228" s="113" t="str">
        <f t="shared" si="738"/>
        <v/>
      </c>
      <c r="AD2228" t="b">
        <f t="shared" si="701"/>
        <v>1</v>
      </c>
    </row>
    <row r="2229" spans="1:30">
      <c r="A2229" s="58">
        <f t="shared" si="670"/>
        <v>2229</v>
      </c>
      <c r="B2229" s="55">
        <f t="shared" si="669"/>
        <v>2181</v>
      </c>
      <c r="C2229" s="99" t="s">
        <v>4444</v>
      </c>
      <c r="D2229" s="99" t="s">
        <v>7</v>
      </c>
      <c r="E2229" s="100" t="s">
        <v>1256</v>
      </c>
      <c r="F2229" s="100" t="s">
        <v>1256</v>
      </c>
      <c r="G2229" s="101">
        <v>0</v>
      </c>
      <c r="H2229" s="101">
        <v>0</v>
      </c>
      <c r="I2229" s="100" t="s">
        <v>1</v>
      </c>
      <c r="J2229" s="100" t="s">
        <v>1598</v>
      </c>
      <c r="K2229" s="102" t="s">
        <v>4544</v>
      </c>
      <c r="L2229" s="99" t="s">
        <v>3243</v>
      </c>
      <c r="M2229" s="104" t="s">
        <v>3245</v>
      </c>
      <c r="N2229" s="104"/>
      <c r="O2229"/>
      <c r="P2229" t="str">
        <f t="shared" si="739"/>
        <v/>
      </c>
      <c r="Q2229" t="str">
        <f>IF(ISNA(VLOOKUP(AC2229,#REF!,1)),"//","")</f>
        <v/>
      </c>
      <c r="R2229"/>
      <c r="S2229" s="43">
        <f t="shared" si="740"/>
        <v>641</v>
      </c>
      <c r="T2229" s="94" t="s">
        <v>3007</v>
      </c>
      <c r="U2229" s="72" t="s">
        <v>2489</v>
      </c>
      <c r="V2229" s="72" t="s">
        <v>2489</v>
      </c>
      <c r="W2229" s="44" t="str">
        <f t="shared" si="741"/>
        <v/>
      </c>
      <c r="X2229" s="25" t="str">
        <f t="shared" si="742"/>
        <v/>
      </c>
      <c r="Y2229" s="1">
        <f t="shared" si="743"/>
        <v>2181</v>
      </c>
      <c r="Z2229" t="str">
        <f t="shared" si="744"/>
        <v>ITM_PCROS</v>
      </c>
      <c r="AA2229" s="177" t="str">
        <f>IF(ISNA(VLOOKUP(AC2229,Sheet2!J:J,1,0)),"//","")</f>
        <v/>
      </c>
      <c r="AC2229" s="113" t="str">
        <f t="shared" si="738"/>
        <v/>
      </c>
      <c r="AD2229" t="b">
        <f t="shared" si="701"/>
        <v>1</v>
      </c>
    </row>
    <row r="2230" spans="1:30">
      <c r="A2230" s="58">
        <f t="shared" si="670"/>
        <v>2230</v>
      </c>
      <c r="B2230" s="55">
        <f t="shared" si="669"/>
        <v>2182</v>
      </c>
      <c r="C2230" s="99" t="s">
        <v>4445</v>
      </c>
      <c r="D2230" s="99" t="s">
        <v>7</v>
      </c>
      <c r="E2230" s="100" t="s">
        <v>3242</v>
      </c>
      <c r="F2230" s="100" t="s">
        <v>3242</v>
      </c>
      <c r="G2230" s="101">
        <v>0</v>
      </c>
      <c r="H2230" s="101">
        <v>0</v>
      </c>
      <c r="I2230" s="100" t="s">
        <v>1</v>
      </c>
      <c r="J2230" s="100" t="s">
        <v>1598</v>
      </c>
      <c r="K2230" s="102" t="s">
        <v>4544</v>
      </c>
      <c r="L2230" s="99" t="s">
        <v>3243</v>
      </c>
      <c r="M2230" s="104" t="s">
        <v>3246</v>
      </c>
      <c r="N2230" s="104"/>
      <c r="O2230"/>
      <c r="P2230" t="str">
        <f t="shared" si="739"/>
        <v/>
      </c>
      <c r="Q2230" t="str">
        <f>IF(ISNA(VLOOKUP(AC2230,#REF!,1)),"//","")</f>
        <v/>
      </c>
      <c r="R2230"/>
      <c r="S2230" s="43">
        <f t="shared" si="740"/>
        <v>641</v>
      </c>
      <c r="T2230" s="94" t="s">
        <v>3007</v>
      </c>
      <c r="U2230" s="72" t="s">
        <v>2489</v>
      </c>
      <c r="V2230" s="72" t="s">
        <v>2489</v>
      </c>
      <c r="W2230" s="44" t="str">
        <f t="shared" si="741"/>
        <v/>
      </c>
      <c r="X2230" s="25" t="str">
        <f t="shared" si="742"/>
        <v/>
      </c>
      <c r="Y2230" s="1">
        <f t="shared" si="743"/>
        <v>2182</v>
      </c>
      <c r="Z2230" t="str">
        <f t="shared" si="744"/>
        <v>ITM_PBOX</v>
      </c>
      <c r="AA2230" s="177" t="str">
        <f>IF(ISNA(VLOOKUP(AC2230,Sheet2!J:J,1,0)),"//","")</f>
        <v/>
      </c>
      <c r="AC2230" s="113" t="str">
        <f t="shared" si="738"/>
        <v/>
      </c>
      <c r="AD2230" t="b">
        <f t="shared" si="701"/>
        <v>1</v>
      </c>
    </row>
    <row r="2231" spans="1:30">
      <c r="A2231" s="58">
        <f t="shared" si="670"/>
        <v>2231</v>
      </c>
      <c r="B2231" s="55">
        <f t="shared" si="669"/>
        <v>2183</v>
      </c>
      <c r="C2231" s="99" t="s">
        <v>4446</v>
      </c>
      <c r="D2231" s="99" t="s">
        <v>7</v>
      </c>
      <c r="E2231" s="100" t="s">
        <v>3247</v>
      </c>
      <c r="F2231" s="100" t="s">
        <v>3247</v>
      </c>
      <c r="G2231" s="101">
        <v>0</v>
      </c>
      <c r="H2231" s="101">
        <v>0</v>
      </c>
      <c r="I2231" s="100" t="s">
        <v>1</v>
      </c>
      <c r="J2231" s="100" t="s">
        <v>1598</v>
      </c>
      <c r="K2231" s="102" t="s">
        <v>4544</v>
      </c>
      <c r="L2231" s="99" t="s">
        <v>2562</v>
      </c>
      <c r="M2231" s="104" t="s">
        <v>2563</v>
      </c>
      <c r="N2231" s="104"/>
      <c r="O2231"/>
      <c r="P2231" t="str">
        <f t="shared" si="739"/>
        <v/>
      </c>
      <c r="Q2231" t="str">
        <f>IF(ISNA(VLOOKUP(AC2231,#REF!,1)),"//","")</f>
        <v/>
      </c>
      <c r="R2231"/>
      <c r="S2231" s="43">
        <f t="shared" si="740"/>
        <v>641</v>
      </c>
      <c r="T2231" s="94" t="s">
        <v>3007</v>
      </c>
      <c r="U2231" s="72" t="s">
        <v>2489</v>
      </c>
      <c r="V2231" s="72" t="s">
        <v>2489</v>
      </c>
      <c r="W2231" s="44" t="str">
        <f t="shared" si="741"/>
        <v/>
      </c>
      <c r="X2231" s="25" t="str">
        <f t="shared" si="742"/>
        <v/>
      </c>
      <c r="Y2231" s="1">
        <f t="shared" si="743"/>
        <v>2183</v>
      </c>
      <c r="Z2231" t="str">
        <f t="shared" si="744"/>
        <v>ITM_VECT</v>
      </c>
      <c r="AA2231" s="177" t="str">
        <f>IF(ISNA(VLOOKUP(AC2231,Sheet2!J:J,1,0)),"//","")</f>
        <v/>
      </c>
      <c r="AC2231" s="113" t="str">
        <f t="shared" si="738"/>
        <v/>
      </c>
      <c r="AD2231" t="b">
        <f t="shared" si="701"/>
        <v>1</v>
      </c>
    </row>
    <row r="2232" spans="1:30">
      <c r="A2232" s="58">
        <f t="shared" si="670"/>
        <v>2232</v>
      </c>
      <c r="B2232" s="55">
        <f t="shared" si="669"/>
        <v>2184</v>
      </c>
      <c r="C2232" s="99" t="s">
        <v>4447</v>
      </c>
      <c r="D2232" s="99" t="s">
        <v>7</v>
      </c>
      <c r="E2232" s="100" t="s">
        <v>3248</v>
      </c>
      <c r="F2232" s="100" t="s">
        <v>3248</v>
      </c>
      <c r="G2232" s="101">
        <v>0</v>
      </c>
      <c r="H2232" s="101">
        <v>0</v>
      </c>
      <c r="I2232" s="100" t="s">
        <v>1</v>
      </c>
      <c r="J2232" s="100" t="s">
        <v>1598</v>
      </c>
      <c r="K2232" s="102" t="s">
        <v>4544</v>
      </c>
      <c r="L2232" s="99" t="s">
        <v>2562</v>
      </c>
      <c r="M2232" s="104" t="s">
        <v>3249</v>
      </c>
      <c r="N2232" s="104"/>
      <c r="O2232"/>
      <c r="P2232" t="str">
        <f t="shared" si="739"/>
        <v/>
      </c>
      <c r="Q2232" t="str">
        <f>IF(ISNA(VLOOKUP(AC2232,#REF!,1)),"//","")</f>
        <v/>
      </c>
      <c r="R2232"/>
      <c r="S2232" s="43">
        <f t="shared" si="740"/>
        <v>641</v>
      </c>
      <c r="T2232" s="94" t="s">
        <v>3007</v>
      </c>
      <c r="U2232" s="72" t="s">
        <v>2489</v>
      </c>
      <c r="V2232" s="72" t="s">
        <v>2489</v>
      </c>
      <c r="W2232" s="44" t="str">
        <f t="shared" si="741"/>
        <v/>
      </c>
      <c r="X2232" s="25" t="str">
        <f t="shared" si="742"/>
        <v/>
      </c>
      <c r="Y2232" s="1">
        <f t="shared" si="743"/>
        <v>2184</v>
      </c>
      <c r="Z2232" t="str">
        <f t="shared" si="744"/>
        <v>ITM_NVECT</v>
      </c>
      <c r="AA2232" s="177" t="str">
        <f>IF(ISNA(VLOOKUP(AC2232,Sheet2!J:J,1,0)),"//","")</f>
        <v/>
      </c>
      <c r="AC2232" s="113" t="str">
        <f t="shared" si="738"/>
        <v/>
      </c>
      <c r="AD2232" t="b">
        <f t="shared" si="701"/>
        <v>1</v>
      </c>
    </row>
    <row r="2233" spans="1:30">
      <c r="A2233" s="58">
        <f t="shared" si="670"/>
        <v>2233</v>
      </c>
      <c r="B2233" s="55">
        <f t="shared" si="669"/>
        <v>2185</v>
      </c>
      <c r="C2233" s="99" t="s">
        <v>4448</v>
      </c>
      <c r="D2233" s="99" t="s">
        <v>7</v>
      </c>
      <c r="E2233" s="100" t="s">
        <v>2963</v>
      </c>
      <c r="F2233" s="100" t="s">
        <v>2963</v>
      </c>
      <c r="G2233" s="101">
        <v>0</v>
      </c>
      <c r="H2233" s="101">
        <v>0</v>
      </c>
      <c r="I2233" s="100" t="s">
        <v>1</v>
      </c>
      <c r="J2233" s="100" t="s">
        <v>1598</v>
      </c>
      <c r="K2233" s="102" t="s">
        <v>4544</v>
      </c>
      <c r="L2233" s="99"/>
      <c r="M2233" s="104" t="s">
        <v>2965</v>
      </c>
      <c r="N2233" s="104"/>
      <c r="O2233"/>
      <c r="P2233" t="str">
        <f t="shared" ref="P2233:P2247" si="745">IF(E2233=F2233,"","NOT EQUAL")</f>
        <v/>
      </c>
      <c r="Q2233" t="str">
        <f>IF(ISNA(VLOOKUP(AC2233,#REF!,1)),"//","")</f>
        <v/>
      </c>
      <c r="R2233"/>
      <c r="S2233" s="43">
        <f t="shared" ref="S2233:S2247" si="746">IF(X2233&lt;&gt;"",S2232+1,S2232)</f>
        <v>641</v>
      </c>
      <c r="T2233" s="94" t="s">
        <v>3050</v>
      </c>
      <c r="U2233" s="72" t="s">
        <v>2489</v>
      </c>
      <c r="V2233" s="72" t="s">
        <v>2489</v>
      </c>
      <c r="W2233" s="44" t="str">
        <f t="shared" ref="W2233:W2247" si="747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48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49">B2233</f>
        <v>2185</v>
      </c>
      <c r="Z2233" t="str">
        <f t="shared" ref="Z2233:Z2247" si="750">M2233</f>
        <v>ITM_EXTX</v>
      </c>
      <c r="AA2233" s="177" t="str">
        <f>IF(ISNA(VLOOKUP(AC2233,Sheet2!J:J,1,0)),"//","")</f>
        <v/>
      </c>
      <c r="AC2233" s="113" t="str">
        <f t="shared" si="738"/>
        <v/>
      </c>
      <c r="AD2233" t="b">
        <f t="shared" si="701"/>
        <v>1</v>
      </c>
    </row>
    <row r="2234" spans="1:30">
      <c r="A2234" s="58">
        <f t="shared" si="670"/>
        <v>2234</v>
      </c>
      <c r="B2234" s="55">
        <f t="shared" si="669"/>
        <v>2186</v>
      </c>
      <c r="C2234" s="99" t="s">
        <v>4449</v>
      </c>
      <c r="D2234" s="99" t="s">
        <v>7</v>
      </c>
      <c r="E2234" s="100" t="s">
        <v>2964</v>
      </c>
      <c r="F2234" s="100" t="s">
        <v>2964</v>
      </c>
      <c r="G2234" s="101">
        <v>0</v>
      </c>
      <c r="H2234" s="101">
        <v>0</v>
      </c>
      <c r="I2234" s="100" t="s">
        <v>1</v>
      </c>
      <c r="J2234" s="100" t="s">
        <v>1598</v>
      </c>
      <c r="K2234" s="102" t="s">
        <v>4544</v>
      </c>
      <c r="L2234" s="99"/>
      <c r="M2234" s="104" t="s">
        <v>2966</v>
      </c>
      <c r="N2234" s="104"/>
      <c r="O2234"/>
      <c r="P2234" t="str">
        <f t="shared" si="745"/>
        <v/>
      </c>
      <c r="Q2234" t="str">
        <f>IF(ISNA(VLOOKUP(AC2234,#REF!,1)),"//","")</f>
        <v/>
      </c>
      <c r="R2234"/>
      <c r="S2234" s="43">
        <f t="shared" si="746"/>
        <v>641</v>
      </c>
      <c r="T2234" s="94" t="s">
        <v>3050</v>
      </c>
      <c r="U2234" s="72" t="s">
        <v>2489</v>
      </c>
      <c r="V2234" s="72" t="s">
        <v>2489</v>
      </c>
      <c r="W2234" s="44" t="str">
        <f t="shared" si="747"/>
        <v/>
      </c>
      <c r="X2234" s="25" t="str">
        <f t="shared" si="748"/>
        <v/>
      </c>
      <c r="Y2234" s="1">
        <f t="shared" si="749"/>
        <v>2186</v>
      </c>
      <c r="Z2234" t="str">
        <f t="shared" si="750"/>
        <v>ITM_EXTY</v>
      </c>
      <c r="AA2234" s="177" t="str">
        <f>IF(ISNA(VLOOKUP(AC2234,Sheet2!J:J,1,0)),"//","")</f>
        <v/>
      </c>
      <c r="AC2234" s="113" t="str">
        <f t="shared" si="738"/>
        <v/>
      </c>
      <c r="AD2234" t="b">
        <f t="shared" si="701"/>
        <v>1</v>
      </c>
    </row>
    <row r="2235" spans="1:30">
      <c r="A2235" s="58">
        <f t="shared" ref="A2235" si="751">IF(B2235=INT(B2235),ROW(),"")</f>
        <v>2235</v>
      </c>
      <c r="B2235" s="55">
        <f t="shared" ref="B2235" si="752">IF(AND(MID(C2235,2,1)&lt;&gt;"/",MID(C2235,1,1)="/"),INT(B2234)+1,B2234+0.01)</f>
        <v>2187</v>
      </c>
      <c r="C2235" s="99" t="s">
        <v>4450</v>
      </c>
      <c r="D2235" s="99" t="s">
        <v>4848</v>
      </c>
      <c r="E2235" s="100" t="s">
        <v>4846</v>
      </c>
      <c r="F2235" s="100" t="s">
        <v>4846</v>
      </c>
      <c r="G2235" s="101">
        <v>0</v>
      </c>
      <c r="H2235" s="101">
        <v>0</v>
      </c>
      <c r="I2235" s="100" t="s">
        <v>1</v>
      </c>
      <c r="J2235" s="100" t="s">
        <v>1598</v>
      </c>
      <c r="K2235" s="102" t="s">
        <v>4544</v>
      </c>
      <c r="L2235" s="99"/>
      <c r="M2235" s="104" t="s">
        <v>4847</v>
      </c>
      <c r="N2235" s="104"/>
      <c r="O2235"/>
      <c r="P2235" t="str">
        <f t="shared" ref="P2235" si="753">IF(E2235=F2235,"","NOT EQUAL")</f>
        <v/>
      </c>
      <c r="Q2235" t="str">
        <f>IF(ISNA(VLOOKUP(AC2235,#REF!,1)),"//","")</f>
        <v/>
      </c>
      <c r="R2235"/>
      <c r="S2235" s="43">
        <f t="shared" ref="S2235" si="754">IF(X2235&lt;&gt;"",S2234+1,S2234)</f>
        <v>641</v>
      </c>
      <c r="T2235" s="94" t="s">
        <v>3050</v>
      </c>
      <c r="U2235" s="72" t="s">
        <v>2489</v>
      </c>
      <c r="V2235" s="72" t="s">
        <v>2489</v>
      </c>
      <c r="W2235" s="44" t="str">
        <f t="shared" ref="W2235" si="755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56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57">B2235</f>
        <v>2187</v>
      </c>
      <c r="Z2235" t="str">
        <f t="shared" ref="Z2235" si="758">M2235</f>
        <v>ITM_SLV2</v>
      </c>
      <c r="AA2235" s="177" t="str">
        <f>IF(ISNA(VLOOKUP(AC2235,Sheet2!J:J,1,0)),"//","")</f>
        <v/>
      </c>
      <c r="AC2235" s="113" t="str">
        <f t="shared" ref="AC2235" si="759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60">X2235=AC2235</f>
        <v>1</v>
      </c>
    </row>
    <row r="2236" spans="1:30">
      <c r="A2236" s="58">
        <f t="shared" ref="A2236" si="761">IF(B2236=INT(B2236),ROW(),"")</f>
        <v>2236</v>
      </c>
      <c r="B2236" s="55">
        <f t="shared" ref="B2236" si="762">IF(AND(MID(C2236,2,1)&lt;&gt;"/",MID(C2236,1,1)="/"),INT(B2235)+1,B2235+0.01)</f>
        <v>2188</v>
      </c>
      <c r="C2236" s="99" t="s">
        <v>4450</v>
      </c>
      <c r="D2236" s="99" t="s">
        <v>4845</v>
      </c>
      <c r="E2236" s="100" t="s">
        <v>4849</v>
      </c>
      <c r="F2236" s="100" t="s">
        <v>4849</v>
      </c>
      <c r="G2236" s="101">
        <v>0</v>
      </c>
      <c r="H2236" s="101">
        <v>0</v>
      </c>
      <c r="I2236" s="100" t="s">
        <v>1</v>
      </c>
      <c r="J2236" s="100" t="s">
        <v>1598</v>
      </c>
      <c r="K2236" s="102" t="s">
        <v>4544</v>
      </c>
      <c r="L2236" s="99"/>
      <c r="M2236" s="104" t="s">
        <v>4850</v>
      </c>
      <c r="N2236" s="104"/>
      <c r="O2236"/>
      <c r="P2236" t="str">
        <f t="shared" ref="P2236" si="763">IF(E2236=F2236,"","NOT EQUAL")</f>
        <v/>
      </c>
      <c r="Q2236" t="str">
        <f>IF(ISNA(VLOOKUP(AC2236,#REF!,1)),"//","")</f>
        <v/>
      </c>
      <c r="R2236"/>
      <c r="S2236" s="43">
        <f t="shared" ref="S2236" si="764">IF(X2236&lt;&gt;"",S2235+1,S2235)</f>
        <v>641</v>
      </c>
      <c r="T2236" s="94" t="s">
        <v>3050</v>
      </c>
      <c r="U2236" s="72" t="s">
        <v>2489</v>
      </c>
      <c r="V2236" s="72" t="s">
        <v>2489</v>
      </c>
      <c r="W2236" s="44" t="str">
        <f t="shared" ref="W2236" si="765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66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67">B2236</f>
        <v>2188</v>
      </c>
      <c r="Z2236" t="str">
        <f t="shared" ref="Z2236" si="768">M2236</f>
        <v>ITM_SLV3</v>
      </c>
      <c r="AA2236" s="177" t="str">
        <f>IF(ISNA(VLOOKUP(AC2236,Sheet2!J:J,1,0)),"//","")</f>
        <v/>
      </c>
      <c r="AC2236" s="113" t="str">
        <f t="shared" ref="AC2236" si="769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70">X2236=AC2236</f>
        <v>1</v>
      </c>
    </row>
    <row r="2237" spans="1:30">
      <c r="A2237" s="58">
        <f t="shared" si="670"/>
        <v>2237</v>
      </c>
      <c r="B2237" s="55">
        <f t="shared" si="669"/>
        <v>2189</v>
      </c>
      <c r="C2237" s="99" t="s">
        <v>4450</v>
      </c>
      <c r="D2237" s="99">
        <v>11</v>
      </c>
      <c r="E2237" s="100" t="s">
        <v>2550</v>
      </c>
      <c r="F2237" s="100" t="s">
        <v>2550</v>
      </c>
      <c r="G2237" s="101">
        <v>0</v>
      </c>
      <c r="H2237" s="101">
        <v>0</v>
      </c>
      <c r="I2237" s="100" t="s">
        <v>3</v>
      </c>
      <c r="J2237" s="100" t="s">
        <v>1598</v>
      </c>
      <c r="K2237" s="102" t="s">
        <v>4544</v>
      </c>
      <c r="L2237" s="99"/>
      <c r="M2237" s="104" t="s">
        <v>2556</v>
      </c>
      <c r="N2237" s="104"/>
      <c r="O2237"/>
      <c r="P2237" t="str">
        <f t="shared" si="745"/>
        <v/>
      </c>
      <c r="Q2237" t="str">
        <f>IF(ISNA(VLOOKUP(AC2237,#REF!,1)),"//","")</f>
        <v/>
      </c>
      <c r="R2237"/>
      <c r="S2237" s="43">
        <f t="shared" si="746"/>
        <v>641</v>
      </c>
      <c r="T2237" s="94" t="s">
        <v>3050</v>
      </c>
      <c r="U2237" s="72" t="s">
        <v>2912</v>
      </c>
      <c r="V2237" s="72" t="s">
        <v>2489</v>
      </c>
      <c r="W2237" s="44" t="str">
        <f t="shared" si="747"/>
        <v/>
      </c>
      <c r="X2237" s="25" t="str">
        <f t="shared" si="748"/>
        <v/>
      </c>
      <c r="Y2237" s="1">
        <f t="shared" si="749"/>
        <v>2189</v>
      </c>
      <c r="Z2237" t="str">
        <f t="shared" si="750"/>
        <v>ITM_DEMO1</v>
      </c>
      <c r="AA2237" s="177" t="str">
        <f>IF(ISNA(VLOOKUP(AC2237,Sheet2!J:J,1,0)),"//","")</f>
        <v/>
      </c>
      <c r="AC2237" s="113" t="str">
        <f t="shared" si="738"/>
        <v/>
      </c>
      <c r="AD2237" t="b">
        <f t="shared" si="701"/>
        <v>1</v>
      </c>
    </row>
    <row r="2238" spans="1:30">
      <c r="A2238" s="58">
        <f t="shared" si="670"/>
        <v>2238</v>
      </c>
      <c r="B2238" s="55">
        <f t="shared" si="669"/>
        <v>2190</v>
      </c>
      <c r="C2238" s="99" t="s">
        <v>4450</v>
      </c>
      <c r="D2238" s="99">
        <v>12</v>
      </c>
      <c r="E2238" s="100" t="s">
        <v>2551</v>
      </c>
      <c r="F2238" s="100" t="s">
        <v>2551</v>
      </c>
      <c r="G2238" s="101">
        <v>0</v>
      </c>
      <c r="H2238" s="101">
        <v>0</v>
      </c>
      <c r="I2238" s="100" t="s">
        <v>3</v>
      </c>
      <c r="J2238" s="100" t="s">
        <v>1598</v>
      </c>
      <c r="K2238" s="102" t="s">
        <v>4544</v>
      </c>
      <c r="L2238" s="99"/>
      <c r="M2238" s="104" t="s">
        <v>2557</v>
      </c>
      <c r="N2238" s="104"/>
      <c r="O2238"/>
      <c r="P2238" t="str">
        <f t="shared" si="745"/>
        <v/>
      </c>
      <c r="Q2238" t="str">
        <f>IF(ISNA(VLOOKUP(AC2238,#REF!,1)),"//","")</f>
        <v/>
      </c>
      <c r="R2238"/>
      <c r="S2238" s="43">
        <f t="shared" si="746"/>
        <v>641</v>
      </c>
      <c r="T2238" s="94" t="s">
        <v>3050</v>
      </c>
      <c r="U2238" s="72" t="s">
        <v>2912</v>
      </c>
      <c r="V2238" s="72" t="s">
        <v>2489</v>
      </c>
      <c r="W2238" s="44" t="str">
        <f t="shared" si="747"/>
        <v/>
      </c>
      <c r="X2238" s="25" t="str">
        <f t="shared" si="748"/>
        <v/>
      </c>
      <c r="Y2238" s="1">
        <f t="shared" si="749"/>
        <v>2190</v>
      </c>
      <c r="Z2238" t="str">
        <f t="shared" si="750"/>
        <v>ITM_DEMO2</v>
      </c>
      <c r="AA2238" s="177" t="str">
        <f>IF(ISNA(VLOOKUP(AC2238,Sheet2!J:J,1,0)),"//","")</f>
        <v/>
      </c>
      <c r="AC2238" s="113" t="str">
        <f t="shared" si="738"/>
        <v/>
      </c>
      <c r="AD2238" t="b">
        <f t="shared" si="701"/>
        <v>1</v>
      </c>
    </row>
    <row r="2239" spans="1:30">
      <c r="A2239" s="58">
        <f t="shared" si="670"/>
        <v>2239</v>
      </c>
      <c r="B2239" s="55">
        <f t="shared" si="669"/>
        <v>2191</v>
      </c>
      <c r="C2239" s="99" t="s">
        <v>4450</v>
      </c>
      <c r="D2239" s="99">
        <v>13</v>
      </c>
      <c r="E2239" s="100" t="s">
        <v>2552</v>
      </c>
      <c r="F2239" s="100" t="s">
        <v>2552</v>
      </c>
      <c r="G2239" s="101">
        <v>0</v>
      </c>
      <c r="H2239" s="101">
        <v>0</v>
      </c>
      <c r="I2239" s="100" t="s">
        <v>3</v>
      </c>
      <c r="J2239" s="100" t="s">
        <v>1598</v>
      </c>
      <c r="K2239" s="102" t="s">
        <v>4544</v>
      </c>
      <c r="L2239" s="99"/>
      <c r="M2239" s="104" t="s">
        <v>2558</v>
      </c>
      <c r="N2239" s="104"/>
      <c r="O2239"/>
      <c r="P2239" t="str">
        <f t="shared" si="745"/>
        <v/>
      </c>
      <c r="Q2239" t="str">
        <f>IF(ISNA(VLOOKUP(AC2239,#REF!,1)),"//","")</f>
        <v/>
      </c>
      <c r="R2239"/>
      <c r="S2239" s="43">
        <f t="shared" si="746"/>
        <v>641</v>
      </c>
      <c r="T2239" s="94" t="s">
        <v>3050</v>
      </c>
      <c r="U2239" s="72" t="s">
        <v>2912</v>
      </c>
      <c r="V2239" s="72" t="s">
        <v>2489</v>
      </c>
      <c r="W2239" s="44" t="str">
        <f t="shared" si="747"/>
        <v/>
      </c>
      <c r="X2239" s="25" t="str">
        <f t="shared" si="748"/>
        <v/>
      </c>
      <c r="Y2239" s="1">
        <f t="shared" si="749"/>
        <v>2191</v>
      </c>
      <c r="Z2239" t="str">
        <f t="shared" si="750"/>
        <v>ITM_DEMO3</v>
      </c>
      <c r="AA2239" s="177" t="str">
        <f>IF(ISNA(VLOOKUP(AC2239,Sheet2!J:J,1,0)),"//","")</f>
        <v/>
      </c>
      <c r="AC2239" s="113" t="str">
        <f t="shared" si="738"/>
        <v/>
      </c>
      <c r="AD2239" t="b">
        <f t="shared" si="701"/>
        <v>1</v>
      </c>
    </row>
    <row r="2240" spans="1:30">
      <c r="A2240" s="58">
        <f t="shared" si="670"/>
        <v>2240</v>
      </c>
      <c r="B2240" s="55">
        <f t="shared" si="669"/>
        <v>2192</v>
      </c>
      <c r="C2240" s="99" t="s">
        <v>4450</v>
      </c>
      <c r="D2240" s="99">
        <v>14</v>
      </c>
      <c r="E2240" s="100" t="s">
        <v>2553</v>
      </c>
      <c r="F2240" s="100" t="s">
        <v>2553</v>
      </c>
      <c r="G2240" s="101">
        <v>0</v>
      </c>
      <c r="H2240" s="101">
        <v>0</v>
      </c>
      <c r="I2240" s="100" t="s">
        <v>3</v>
      </c>
      <c r="J2240" s="100" t="s">
        <v>1598</v>
      </c>
      <c r="K2240" s="102" t="s">
        <v>4544</v>
      </c>
      <c r="L2240" s="99"/>
      <c r="M2240" s="104" t="s">
        <v>2559</v>
      </c>
      <c r="N2240" s="104"/>
      <c r="O2240"/>
      <c r="P2240" t="str">
        <f t="shared" si="745"/>
        <v/>
      </c>
      <c r="Q2240" t="str">
        <f>IF(ISNA(VLOOKUP(AC2240,#REF!,1)),"//","")</f>
        <v/>
      </c>
      <c r="R2240"/>
      <c r="S2240" s="43">
        <f t="shared" si="746"/>
        <v>641</v>
      </c>
      <c r="T2240" s="94" t="s">
        <v>3050</v>
      </c>
      <c r="U2240" s="72" t="s">
        <v>2912</v>
      </c>
      <c r="V2240" s="72" t="s">
        <v>2489</v>
      </c>
      <c r="W2240" s="44" t="str">
        <f t="shared" si="747"/>
        <v/>
      </c>
      <c r="X2240" s="25" t="str">
        <f t="shared" si="748"/>
        <v/>
      </c>
      <c r="Y2240" s="1">
        <f t="shared" si="749"/>
        <v>2192</v>
      </c>
      <c r="Z2240" t="str">
        <f t="shared" si="750"/>
        <v>ITM_DEMO4</v>
      </c>
      <c r="AA2240" s="177" t="str">
        <f>IF(ISNA(VLOOKUP(AC2240,Sheet2!J:J,1,0)),"//","")</f>
        <v/>
      </c>
      <c r="AC2240" s="113" t="str">
        <f t="shared" si="738"/>
        <v/>
      </c>
      <c r="AD2240" t="b">
        <f t="shared" si="701"/>
        <v>1</v>
      </c>
    </row>
    <row r="2241" spans="1:30">
      <c r="A2241" s="58">
        <f t="shared" si="670"/>
        <v>2241</v>
      </c>
      <c r="B2241" s="55">
        <f t="shared" si="669"/>
        <v>2193</v>
      </c>
      <c r="C2241" s="99" t="s">
        <v>4450</v>
      </c>
      <c r="D2241" s="99">
        <v>15</v>
      </c>
      <c r="E2241" s="100" t="s">
        <v>2554</v>
      </c>
      <c r="F2241" s="100" t="s">
        <v>2554</v>
      </c>
      <c r="G2241" s="101">
        <v>0</v>
      </c>
      <c r="H2241" s="101">
        <v>0</v>
      </c>
      <c r="I2241" s="100" t="s">
        <v>3</v>
      </c>
      <c r="J2241" s="100" t="s">
        <v>1598</v>
      </c>
      <c r="K2241" s="102" t="s">
        <v>4544</v>
      </c>
      <c r="L2241" s="99"/>
      <c r="M2241" s="104" t="s">
        <v>2560</v>
      </c>
      <c r="N2241" s="104"/>
      <c r="O2241"/>
      <c r="P2241" t="str">
        <f t="shared" si="745"/>
        <v/>
      </c>
      <c r="Q2241" t="str">
        <f>IF(ISNA(VLOOKUP(AC2241,#REF!,1)),"//","")</f>
        <v/>
      </c>
      <c r="R2241"/>
      <c r="S2241" s="43">
        <f t="shared" si="746"/>
        <v>641</v>
      </c>
      <c r="T2241" s="94" t="s">
        <v>3050</v>
      </c>
      <c r="U2241" s="72" t="s">
        <v>2912</v>
      </c>
      <c r="V2241" s="72" t="s">
        <v>2489</v>
      </c>
      <c r="W2241" s="44" t="str">
        <f t="shared" si="747"/>
        <v/>
      </c>
      <c r="X2241" s="25" t="str">
        <f t="shared" si="748"/>
        <v/>
      </c>
      <c r="Y2241" s="1">
        <f t="shared" si="749"/>
        <v>2193</v>
      </c>
      <c r="Z2241" t="str">
        <f t="shared" si="750"/>
        <v>ITM_DEMO5</v>
      </c>
      <c r="AA2241" s="177" t="str">
        <f>IF(ISNA(VLOOKUP(AC2241,Sheet2!J:J,1,0)),"//","")</f>
        <v/>
      </c>
      <c r="AC2241" s="113" t="str">
        <f t="shared" si="738"/>
        <v/>
      </c>
      <c r="AD2241" t="b">
        <f t="shared" si="701"/>
        <v>1</v>
      </c>
    </row>
    <row r="2242" spans="1:30">
      <c r="A2242" s="58">
        <f t="shared" si="670"/>
        <v>2242</v>
      </c>
      <c r="B2242" s="55">
        <f t="shared" si="669"/>
        <v>2194</v>
      </c>
      <c r="C2242" s="99" t="s">
        <v>4450</v>
      </c>
      <c r="D2242" s="99">
        <v>16</v>
      </c>
      <c r="E2242" s="100" t="s">
        <v>2555</v>
      </c>
      <c r="F2242" s="100" t="s">
        <v>2555</v>
      </c>
      <c r="G2242" s="101">
        <v>0</v>
      </c>
      <c r="H2242" s="101">
        <v>0</v>
      </c>
      <c r="I2242" s="100" t="s">
        <v>3</v>
      </c>
      <c r="J2242" s="100" t="s">
        <v>1598</v>
      </c>
      <c r="K2242" s="102" t="s">
        <v>4544</v>
      </c>
      <c r="L2242" s="99"/>
      <c r="M2242" s="104" t="s">
        <v>2561</v>
      </c>
      <c r="N2242" s="104"/>
      <c r="O2242"/>
      <c r="P2242" t="str">
        <f t="shared" si="745"/>
        <v/>
      </c>
      <c r="Q2242" t="str">
        <f>IF(ISNA(VLOOKUP(AC2242,#REF!,1)),"//","")</f>
        <v/>
      </c>
      <c r="R2242"/>
      <c r="S2242" s="43">
        <f t="shared" si="746"/>
        <v>641</v>
      </c>
      <c r="T2242" s="94" t="s">
        <v>3050</v>
      </c>
      <c r="U2242" s="72" t="s">
        <v>2912</v>
      </c>
      <c r="V2242" s="72" t="s">
        <v>2489</v>
      </c>
      <c r="W2242" s="44" t="str">
        <f t="shared" si="747"/>
        <v/>
      </c>
      <c r="X2242" s="25" t="str">
        <f t="shared" si="748"/>
        <v/>
      </c>
      <c r="Y2242" s="1">
        <f t="shared" si="749"/>
        <v>2194</v>
      </c>
      <c r="Z2242" t="str">
        <f t="shared" si="750"/>
        <v>ITM_DEMO6</v>
      </c>
      <c r="AA2242" s="177" t="str">
        <f>IF(ISNA(VLOOKUP(AC2242,Sheet2!J:J,1,0)),"//","")</f>
        <v/>
      </c>
      <c r="AC2242" s="113" t="str">
        <f t="shared" si="738"/>
        <v/>
      </c>
      <c r="AD2242" t="b">
        <f t="shared" si="701"/>
        <v>1</v>
      </c>
    </row>
    <row r="2243" spans="1:30">
      <c r="A2243" s="58">
        <f t="shared" si="670"/>
        <v>2243</v>
      </c>
      <c r="B2243" s="55">
        <f t="shared" si="669"/>
        <v>2195</v>
      </c>
      <c r="C2243" s="99" t="s">
        <v>4451</v>
      </c>
      <c r="D2243" s="99" t="s">
        <v>7</v>
      </c>
      <c r="E2243" s="100" t="s">
        <v>3256</v>
      </c>
      <c r="F2243" s="100" t="s">
        <v>3256</v>
      </c>
      <c r="G2243" s="101">
        <v>0</v>
      </c>
      <c r="H2243" s="101">
        <v>0</v>
      </c>
      <c r="I2243" s="100" t="s">
        <v>1</v>
      </c>
      <c r="J2243" s="100" t="s">
        <v>1598</v>
      </c>
      <c r="K2243" s="102" t="s">
        <v>4544</v>
      </c>
      <c r="L2243" s="99" t="s">
        <v>3243</v>
      </c>
      <c r="M2243" s="104" t="s">
        <v>3253</v>
      </c>
      <c r="N2243" s="104"/>
      <c r="O2243"/>
      <c r="P2243" t="str">
        <f t="shared" si="745"/>
        <v/>
      </c>
      <c r="Q2243" t="str">
        <f>IF(ISNA(VLOOKUP(AC2243,#REF!,1)),"//","")</f>
        <v/>
      </c>
      <c r="R2243"/>
      <c r="S2243" s="43">
        <f t="shared" si="746"/>
        <v>642</v>
      </c>
      <c r="T2243" s="94" t="s">
        <v>3050</v>
      </c>
      <c r="U2243" s="72"/>
      <c r="V2243" s="72" t="s">
        <v>4726</v>
      </c>
      <c r="W2243" s="44" t="str">
        <f t="shared" si="747"/>
        <v/>
      </c>
      <c r="X2243" s="25" t="str">
        <f t="shared" si="748"/>
        <v>P_INT</v>
      </c>
      <c r="Y2243" s="1">
        <f t="shared" si="749"/>
        <v>2195</v>
      </c>
      <c r="Z2243" t="str">
        <f t="shared" si="750"/>
        <v>ITM_INTG</v>
      </c>
      <c r="AA2243" s="177" t="str">
        <f>IF(ISNA(VLOOKUP(AC2243,Sheet2!J:J,1,0)),"//","")</f>
        <v/>
      </c>
      <c r="AC2243" s="113" t="str">
        <f t="shared" si="738"/>
        <v/>
      </c>
      <c r="AD2243" t="b">
        <f t="shared" si="701"/>
        <v>0</v>
      </c>
    </row>
    <row r="2244" spans="1:30">
      <c r="A2244" s="58">
        <f t="shared" si="670"/>
        <v>2244</v>
      </c>
      <c r="B2244" s="55">
        <f t="shared" si="669"/>
        <v>2196</v>
      </c>
      <c r="C2244" s="99" t="s">
        <v>4452</v>
      </c>
      <c r="D2244" s="99" t="s">
        <v>7</v>
      </c>
      <c r="E2244" s="100" t="s">
        <v>3257</v>
      </c>
      <c r="F2244" s="100" t="s">
        <v>3257</v>
      </c>
      <c r="G2244" s="101">
        <v>0</v>
      </c>
      <c r="H2244" s="101">
        <v>0</v>
      </c>
      <c r="I2244" s="100" t="s">
        <v>1</v>
      </c>
      <c r="J2244" s="100" t="s">
        <v>1598</v>
      </c>
      <c r="K2244" s="102" t="s">
        <v>4544</v>
      </c>
      <c r="L2244" s="99" t="s">
        <v>3243</v>
      </c>
      <c r="M2244" s="104" t="s">
        <v>3254</v>
      </c>
      <c r="N2244" s="104"/>
      <c r="O2244"/>
      <c r="P2244" t="str">
        <f t="shared" si="745"/>
        <v/>
      </c>
      <c r="Q2244" t="str">
        <f>IF(ISNA(VLOOKUP(AC2244,#REF!,1)),"//","")</f>
        <v/>
      </c>
      <c r="R2244"/>
      <c r="S2244" s="43">
        <f t="shared" si="746"/>
        <v>643</v>
      </c>
      <c r="T2244" s="94" t="s">
        <v>3050</v>
      </c>
      <c r="U2244" s="72" t="s">
        <v>2489</v>
      </c>
      <c r="V2244" s="72" t="s">
        <v>4727</v>
      </c>
      <c r="W2244" s="44" t="str">
        <f t="shared" si="747"/>
        <v/>
      </c>
      <c r="X2244" s="25" t="str">
        <f t="shared" si="748"/>
        <v>P_DIFF</v>
      </c>
      <c r="Y2244" s="1">
        <f t="shared" si="749"/>
        <v>2196</v>
      </c>
      <c r="Z2244" t="str">
        <f t="shared" si="750"/>
        <v>ITM_DIFF</v>
      </c>
      <c r="AA2244" s="177" t="str">
        <f>IF(ISNA(VLOOKUP(AC2244,Sheet2!J:J,1,0)),"//","")</f>
        <v/>
      </c>
      <c r="AC2244" s="113" t="str">
        <f t="shared" si="738"/>
        <v/>
      </c>
      <c r="AD2244" t="b">
        <f t="shared" si="701"/>
        <v>0</v>
      </c>
    </row>
    <row r="2245" spans="1:30">
      <c r="A2245" s="58">
        <f t="shared" si="670"/>
        <v>2245</v>
      </c>
      <c r="B2245" s="55">
        <f t="shared" si="669"/>
        <v>2197</v>
      </c>
      <c r="C2245" s="99" t="s">
        <v>4453</v>
      </c>
      <c r="D2245" s="99" t="s">
        <v>7</v>
      </c>
      <c r="E2245" s="100" t="s">
        <v>3255</v>
      </c>
      <c r="F2245" s="100" t="s">
        <v>3255</v>
      </c>
      <c r="G2245" s="101">
        <v>0</v>
      </c>
      <c r="H2245" s="101">
        <v>0</v>
      </c>
      <c r="I2245" s="100" t="s">
        <v>1</v>
      </c>
      <c r="J2245" s="100" t="s">
        <v>1598</v>
      </c>
      <c r="K2245" s="102" t="s">
        <v>4544</v>
      </c>
      <c r="L2245" s="99" t="s">
        <v>3243</v>
      </c>
      <c r="M2245" s="104" t="s">
        <v>4086</v>
      </c>
      <c r="N2245" s="104"/>
      <c r="O2245"/>
      <c r="P2245" t="str">
        <f t="shared" si="745"/>
        <v/>
      </c>
      <c r="Q2245" t="str">
        <f>IF(ISNA(VLOOKUP(AC2245,#REF!,1)),"//","")</f>
        <v/>
      </c>
      <c r="R2245"/>
      <c r="S2245" s="43">
        <f t="shared" si="746"/>
        <v>644</v>
      </c>
      <c r="T2245" s="94" t="s">
        <v>3050</v>
      </c>
      <c r="U2245" s="72"/>
      <c r="V2245" s="72" t="s">
        <v>4728</v>
      </c>
      <c r="W2245" s="44" t="str">
        <f t="shared" si="747"/>
        <v/>
      </c>
      <c r="X2245" s="25" t="str">
        <f t="shared" si="748"/>
        <v>P_RMS</v>
      </c>
      <c r="Y2245" s="1">
        <f t="shared" si="749"/>
        <v>2197</v>
      </c>
      <c r="Z2245" t="str">
        <f t="shared" si="750"/>
        <v>ITM_RMS</v>
      </c>
      <c r="AA2245" s="177" t="str">
        <f>IF(ISNA(VLOOKUP(AC2245,Sheet2!J:J,1,0)),"//","")</f>
        <v/>
      </c>
      <c r="AC2245" s="113" t="str">
        <f t="shared" si="738"/>
        <v/>
      </c>
      <c r="AD2245" t="b">
        <f t="shared" si="701"/>
        <v>0</v>
      </c>
    </row>
    <row r="2246" spans="1:30">
      <c r="A2246" s="58">
        <f t="shared" si="670"/>
        <v>2246</v>
      </c>
      <c r="B2246" s="55">
        <f t="shared" si="669"/>
        <v>2198</v>
      </c>
      <c r="C2246" s="99" t="s">
        <v>4454</v>
      </c>
      <c r="D2246" s="99" t="s">
        <v>7</v>
      </c>
      <c r="E2246" s="100" t="s">
        <v>4844</v>
      </c>
      <c r="F2246" s="100" t="s">
        <v>4844</v>
      </c>
      <c r="G2246" s="101">
        <v>0</v>
      </c>
      <c r="H2246" s="101">
        <v>0</v>
      </c>
      <c r="I2246" s="100" t="s">
        <v>1</v>
      </c>
      <c r="J2246" s="100" t="s">
        <v>1598</v>
      </c>
      <c r="K2246" s="102" t="s">
        <v>4544</v>
      </c>
      <c r="L2246" s="99" t="s">
        <v>3243</v>
      </c>
      <c r="M2246" s="104" t="s">
        <v>3262</v>
      </c>
      <c r="N2246" s="104"/>
      <c r="O2246"/>
      <c r="P2246" t="str">
        <f t="shared" si="745"/>
        <v/>
      </c>
      <c r="Q2246" t="str">
        <f>IF(ISNA(VLOOKUP(AC2246,#REF!,1)),"//","")</f>
        <v/>
      </c>
      <c r="R2246"/>
      <c r="S2246" s="43">
        <f t="shared" si="746"/>
        <v>645</v>
      </c>
      <c r="T2246" s="94" t="s">
        <v>3050</v>
      </c>
      <c r="U2246" s="72"/>
      <c r="V2246" s="72" t="s">
        <v>4729</v>
      </c>
      <c r="W2246" s="44" t="str">
        <f t="shared" si="747"/>
        <v/>
      </c>
      <c r="X2246" s="25" t="str">
        <f t="shared" si="748"/>
        <v>P_SHADE</v>
      </c>
      <c r="Y2246" s="1">
        <f t="shared" si="749"/>
        <v>2198</v>
      </c>
      <c r="Z2246" t="str">
        <f t="shared" si="750"/>
        <v>ITM_SHADE</v>
      </c>
      <c r="AA2246" s="177" t="str">
        <f>IF(ISNA(VLOOKUP(AC2246,Sheet2!J:J,1,0)),"//","")</f>
        <v/>
      </c>
      <c r="AC2246" s="113" t="str">
        <f t="shared" si="738"/>
        <v/>
      </c>
      <c r="AD2246" t="b">
        <f t="shared" si="701"/>
        <v>0</v>
      </c>
    </row>
    <row r="2247" spans="1:30">
      <c r="A2247" s="58">
        <f t="shared" si="670"/>
        <v>2247</v>
      </c>
      <c r="B2247" s="55">
        <f t="shared" si="669"/>
        <v>2199</v>
      </c>
      <c r="C2247" s="99" t="s">
        <v>4455</v>
      </c>
      <c r="D2247" s="99" t="s">
        <v>7</v>
      </c>
      <c r="E2247" s="100" t="s">
        <v>3237</v>
      </c>
      <c r="F2247" s="100" t="s">
        <v>3237</v>
      </c>
      <c r="G2247" s="101">
        <v>0</v>
      </c>
      <c r="H2247" s="101">
        <v>0</v>
      </c>
      <c r="I2247" s="100" t="s">
        <v>16</v>
      </c>
      <c r="J2247" s="100" t="s">
        <v>1598</v>
      </c>
      <c r="K2247" s="102" t="s">
        <v>4544</v>
      </c>
      <c r="L2247" s="99"/>
      <c r="M2247" s="104" t="s">
        <v>3238</v>
      </c>
      <c r="N2247" s="104"/>
      <c r="O2247"/>
      <c r="P2247" t="str">
        <f t="shared" si="745"/>
        <v/>
      </c>
      <c r="Q2247" t="str">
        <f>IF(ISNA(VLOOKUP(AC2247,#REF!,1)),"//","")</f>
        <v/>
      </c>
      <c r="R2247"/>
      <c r="S2247" s="43">
        <f t="shared" si="746"/>
        <v>645</v>
      </c>
      <c r="T2247" s="94" t="s">
        <v>2489</v>
      </c>
      <c r="U2247" s="72" t="s">
        <v>2489</v>
      </c>
      <c r="V2247" s="72" t="s">
        <v>2489</v>
      </c>
      <c r="W2247" s="44" t="str">
        <f t="shared" si="747"/>
        <v/>
      </c>
      <c r="X2247" s="25" t="str">
        <f t="shared" si="748"/>
        <v/>
      </c>
      <c r="Y2247" s="1">
        <f t="shared" si="749"/>
        <v>2199</v>
      </c>
      <c r="Z2247" t="str">
        <f t="shared" si="750"/>
        <v>MNU_PLOT</v>
      </c>
      <c r="AA2247" s="177" t="str">
        <f>IF(ISNA(VLOOKUP(AC2247,Sheet2!J:J,1,0)),"//","")</f>
        <v/>
      </c>
      <c r="AC2247" s="113" t="str">
        <f t="shared" si="738"/>
        <v/>
      </c>
      <c r="AD2247" t="b">
        <f t="shared" si="701"/>
        <v>1</v>
      </c>
    </row>
    <row r="2248" spans="1:30">
      <c r="A2248" s="58">
        <f t="shared" ref="A2248:A2255" si="771">IF(B2248=INT(B2248),ROW(),"")</f>
        <v>2248</v>
      </c>
      <c r="B2248" s="55">
        <f t="shared" ref="B2248:B2255" si="772">IF(AND(MID(C2248,2,1)&lt;&gt;"/",MID(C2248,1,1)="/"),INT(B2247)+1,B2247+0.01)</f>
        <v>2200</v>
      </c>
      <c r="C2248" s="99" t="s">
        <v>4393</v>
      </c>
      <c r="D2248" s="99" t="s">
        <v>4842</v>
      </c>
      <c r="E2248" s="100" t="s">
        <v>539</v>
      </c>
      <c r="F2248" s="100" t="s">
        <v>4502</v>
      </c>
      <c r="G2248" s="101">
        <v>0</v>
      </c>
      <c r="H2248" s="101">
        <v>0</v>
      </c>
      <c r="I2248" s="100" t="s">
        <v>1</v>
      </c>
      <c r="J2248" s="100" t="s">
        <v>1598</v>
      </c>
      <c r="K2248" s="102" t="s">
        <v>4544</v>
      </c>
      <c r="L2248" s="99"/>
      <c r="M2248" s="104" t="s">
        <v>4540</v>
      </c>
      <c r="N2248" s="104"/>
      <c r="O2248"/>
      <c r="P2248" t="str">
        <f t="shared" ref="P2248:P2255" si="773">IF(E2248=F2248,"","NOT EQUAL")</f>
        <v>NOT EQUAL</v>
      </c>
      <c r="Q2248" t="str">
        <f>IF(ISNA(VLOOKUP(AC2248,#REF!,1)),"//","")</f>
        <v/>
      </c>
      <c r="R2248"/>
      <c r="S2248" s="43">
        <f t="shared" ref="S2248:S2255" si="774">IF(X2248&lt;&gt;"",S2247+1,S2247)</f>
        <v>645</v>
      </c>
      <c r="T2248" s="94"/>
      <c r="U2248" s="72"/>
      <c r="V2248" s="72"/>
      <c r="W2248" s="44" t="str">
        <f t="shared" ref="W2248:W2255" si="775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5" si="776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5" si="777">B2248</f>
        <v>2200</v>
      </c>
      <c r="Z2248" t="str">
        <f t="shared" ref="Z2248:Z2255" si="778">M2248</f>
        <v>CHR_num</v>
      </c>
      <c r="AA2248" s="177" t="str">
        <f>IF(ISNA(VLOOKUP(AC2248,Sheet2!J:J,1,0)),"//","")</f>
        <v/>
      </c>
      <c r="AC2248" s="113" t="str">
        <f t="shared" si="738"/>
        <v/>
      </c>
      <c r="AD2248" t="b">
        <f t="shared" si="701"/>
        <v>1</v>
      </c>
    </row>
    <row r="2249" spans="1:30">
      <c r="A2249" s="58">
        <f t="shared" si="771"/>
        <v>2249</v>
      </c>
      <c r="B2249" s="55">
        <f t="shared" si="772"/>
        <v>2201</v>
      </c>
      <c r="C2249" s="99" t="s">
        <v>4455</v>
      </c>
      <c r="D2249" s="99" t="s">
        <v>7</v>
      </c>
      <c r="E2249" s="100" t="s">
        <v>4500</v>
      </c>
      <c r="F2249" s="100" t="s">
        <v>4500</v>
      </c>
      <c r="G2249" s="101">
        <v>0</v>
      </c>
      <c r="H2249" s="101">
        <v>0</v>
      </c>
      <c r="I2249" s="100" t="s">
        <v>1</v>
      </c>
      <c r="J2249" s="100" t="s">
        <v>1598</v>
      </c>
      <c r="K2249" s="102" t="s">
        <v>4544</v>
      </c>
      <c r="L2249" s="99"/>
      <c r="M2249" s="104" t="s">
        <v>4541</v>
      </c>
      <c r="N2249" s="104"/>
      <c r="O2249"/>
      <c r="P2249" t="str">
        <f t="shared" si="773"/>
        <v/>
      </c>
      <c r="Q2249" t="str">
        <f>IF(ISNA(VLOOKUP(AC2249,#REF!,1)),"//","")</f>
        <v/>
      </c>
      <c r="R2249"/>
      <c r="S2249" s="43">
        <f t="shared" si="774"/>
        <v>645</v>
      </c>
      <c r="T2249" s="94"/>
      <c r="U2249" s="72"/>
      <c r="V2249" s="72"/>
      <c r="W2249" s="44" t="str">
        <f t="shared" si="775"/>
        <v/>
      </c>
      <c r="X2249" s="25" t="str">
        <f t="shared" si="776"/>
        <v/>
      </c>
      <c r="Y2249" s="1">
        <f t="shared" si="777"/>
        <v>2201</v>
      </c>
      <c r="Z2249" t="str">
        <f t="shared" si="778"/>
        <v>CHR_numL</v>
      </c>
      <c r="AA2249" s="177" t="str">
        <f>IF(ISNA(VLOOKUP(AC2249,Sheet2!J:J,1,0)),"//","")</f>
        <v/>
      </c>
      <c r="AC2249" s="113" t="str">
        <f t="shared" si="738"/>
        <v/>
      </c>
      <c r="AD2249" t="b">
        <f t="shared" si="701"/>
        <v>1</v>
      </c>
    </row>
    <row r="2250" spans="1:30">
      <c r="A2250" s="58">
        <f t="shared" si="771"/>
        <v>2250</v>
      </c>
      <c r="B2250" s="55">
        <f t="shared" si="772"/>
        <v>2202</v>
      </c>
      <c r="C2250" s="99" t="s">
        <v>4455</v>
      </c>
      <c r="D2250" s="99" t="s">
        <v>7</v>
      </c>
      <c r="E2250" s="100" t="s">
        <v>4501</v>
      </c>
      <c r="F2250" s="100" t="s">
        <v>4501</v>
      </c>
      <c r="G2250" s="101">
        <v>0</v>
      </c>
      <c r="H2250" s="101">
        <v>0</v>
      </c>
      <c r="I2250" s="100" t="s">
        <v>1</v>
      </c>
      <c r="J2250" s="100" t="s">
        <v>1598</v>
      </c>
      <c r="K2250" s="102" t="s">
        <v>4544</v>
      </c>
      <c r="L2250" s="99"/>
      <c r="M2250" s="104" t="s">
        <v>4542</v>
      </c>
      <c r="N2250" s="104"/>
      <c r="O2250"/>
      <c r="P2250" t="str">
        <f t="shared" si="773"/>
        <v/>
      </c>
      <c r="Q2250" t="str">
        <f>IF(ISNA(VLOOKUP(AC2250,#REF!,1)),"//","")</f>
        <v/>
      </c>
      <c r="R2250"/>
      <c r="S2250" s="43">
        <f t="shared" si="774"/>
        <v>645</v>
      </c>
      <c r="T2250" s="94"/>
      <c r="U2250" s="72"/>
      <c r="V2250" s="72"/>
      <c r="W2250" s="44" t="str">
        <f t="shared" si="775"/>
        <v/>
      </c>
      <c r="X2250" s="25" t="str">
        <f t="shared" si="776"/>
        <v/>
      </c>
      <c r="Y2250" s="1">
        <f t="shared" si="777"/>
        <v>2202</v>
      </c>
      <c r="Z2250" t="str">
        <f t="shared" si="778"/>
        <v>CHR_numU</v>
      </c>
      <c r="AA2250" s="177" t="str">
        <f>IF(ISNA(VLOOKUP(AC2250,Sheet2!J:J,1,0)),"//","")</f>
        <v/>
      </c>
      <c r="AC2250" s="113" t="str">
        <f t="shared" si="738"/>
        <v/>
      </c>
      <c r="AD2250" t="b">
        <f t="shared" si="701"/>
        <v>1</v>
      </c>
    </row>
    <row r="2251" spans="1:30">
      <c r="A2251" s="58">
        <f t="shared" si="771"/>
        <v>2251</v>
      </c>
      <c r="B2251" s="55">
        <f t="shared" si="772"/>
        <v>2203</v>
      </c>
      <c r="C2251" s="99" t="s">
        <v>4456</v>
      </c>
      <c r="D2251" s="99" t="s">
        <v>4499</v>
      </c>
      <c r="E2251" s="100" t="s">
        <v>780</v>
      </c>
      <c r="F2251" s="100" t="s">
        <v>780</v>
      </c>
      <c r="G2251" s="101">
        <v>0</v>
      </c>
      <c r="H2251" s="101">
        <v>0</v>
      </c>
      <c r="I2251" s="100" t="s">
        <v>1</v>
      </c>
      <c r="J2251" s="100" t="s">
        <v>1598</v>
      </c>
      <c r="K2251" s="102" t="s">
        <v>4544</v>
      </c>
      <c r="L2251" s="99"/>
      <c r="M2251" s="104" t="s">
        <v>4499</v>
      </c>
      <c r="N2251" s="104"/>
      <c r="O2251"/>
      <c r="P2251" t="str">
        <f t="shared" si="773"/>
        <v/>
      </c>
      <c r="Q2251" t="str">
        <f>IF(ISNA(VLOOKUP(AC2251,#REF!,1)),"//","")</f>
        <v/>
      </c>
      <c r="R2251"/>
      <c r="S2251" s="43">
        <f t="shared" si="774"/>
        <v>645</v>
      </c>
      <c r="T2251" s="94"/>
      <c r="U2251" s="72"/>
      <c r="V2251" s="72"/>
      <c r="W2251" s="44" t="str">
        <f t="shared" si="775"/>
        <v/>
      </c>
      <c r="X2251" s="25" t="str">
        <f t="shared" si="776"/>
        <v/>
      </c>
      <c r="Y2251" s="1">
        <f t="shared" si="777"/>
        <v>2203</v>
      </c>
      <c r="Z2251" t="str">
        <f t="shared" si="778"/>
        <v>ITM_EEXCHR</v>
      </c>
      <c r="AA2251" s="177" t="str">
        <f>IF(ISNA(VLOOKUP(AC2251,Sheet2!J:J,1,0)),"//","")</f>
        <v/>
      </c>
      <c r="AC2251" s="113" t="str">
        <f t="shared" si="738"/>
        <v/>
      </c>
      <c r="AD2251" t="b">
        <f t="shared" si="701"/>
        <v>1</v>
      </c>
    </row>
    <row r="2252" spans="1:30">
      <c r="A2252" s="57">
        <f t="shared" si="771"/>
        <v>2252</v>
      </c>
      <c r="B2252" s="56">
        <f t="shared" si="772"/>
        <v>2204</v>
      </c>
      <c r="C2252" s="60" t="s">
        <v>4723</v>
      </c>
      <c r="D2252" s="60" t="s">
        <v>7</v>
      </c>
      <c r="E2252" s="66" t="s">
        <v>4724</v>
      </c>
      <c r="F2252" s="66" t="s">
        <v>4724</v>
      </c>
      <c r="G2252" s="72">
        <v>0</v>
      </c>
      <c r="H2252" s="72">
        <v>0</v>
      </c>
      <c r="I2252" s="66" t="s">
        <v>3</v>
      </c>
      <c r="J2252" s="66" t="s">
        <v>1598</v>
      </c>
      <c r="K2252" s="67" t="s">
        <v>4709</v>
      </c>
      <c r="L2252" s="68"/>
      <c r="M2252" s="64" t="s">
        <v>4725</v>
      </c>
      <c r="N2252" s="13"/>
      <c r="O2252"/>
      <c r="P2252" t="str">
        <f t="shared" si="773"/>
        <v/>
      </c>
      <c r="Q2252" t="str">
        <f>IF(ISNA(VLOOKUP(AC2252,#REF!,1)),"//","")</f>
        <v/>
      </c>
      <c r="R2252"/>
      <c r="S2252" s="43">
        <f t="shared" si="774"/>
        <v>646</v>
      </c>
      <c r="T2252" s="94" t="s">
        <v>2988</v>
      </c>
      <c r="U2252" s="72" t="s">
        <v>2919</v>
      </c>
      <c r="V2252" s="72" t="s">
        <v>2489</v>
      </c>
      <c r="W2252" s="44" t="str">
        <f t="shared" si="775"/>
        <v>"CLGRF"</v>
      </c>
      <c r="X2252" s="25" t="str">
        <f t="shared" si="776"/>
        <v>CLGRF</v>
      </c>
      <c r="Y2252" s="1">
        <f t="shared" si="777"/>
        <v>2204</v>
      </c>
      <c r="Z2252" t="str">
        <f t="shared" si="778"/>
        <v>ITM_CLGRF</v>
      </c>
      <c r="AA2252" s="177" t="str">
        <f>IF(ISNA(VLOOKUP(AC2252,Sheet2!J:J,1,0)),"//","")</f>
        <v/>
      </c>
      <c r="AC2252" s="113" t="str">
        <f t="shared" si="738"/>
        <v>CLGRF</v>
      </c>
      <c r="AD2252" t="b">
        <f t="shared" si="701"/>
        <v>1</v>
      </c>
    </row>
    <row r="2253" spans="1:30">
      <c r="A2253" s="58">
        <f t="shared" si="771"/>
        <v>2253</v>
      </c>
      <c r="B2253" s="55">
        <f t="shared" si="772"/>
        <v>2205</v>
      </c>
      <c r="C2253" s="99" t="s">
        <v>4851</v>
      </c>
      <c r="D2253" s="99" t="s">
        <v>4852</v>
      </c>
      <c r="E2253" s="100" t="s">
        <v>4854</v>
      </c>
      <c r="F2253" s="100" t="s">
        <v>4854</v>
      </c>
      <c r="G2253" s="101">
        <v>0</v>
      </c>
      <c r="H2253" s="101">
        <v>0</v>
      </c>
      <c r="I2253" s="100" t="s">
        <v>1</v>
      </c>
      <c r="J2253" s="100" t="s">
        <v>1598</v>
      </c>
      <c r="K2253" s="102" t="s">
        <v>4544</v>
      </c>
      <c r="L2253" s="99" t="s">
        <v>3243</v>
      </c>
      <c r="M2253" s="104" t="s">
        <v>4856</v>
      </c>
      <c r="N2253" s="104"/>
      <c r="O2253"/>
      <c r="P2253" t="str">
        <f t="shared" si="773"/>
        <v/>
      </c>
      <c r="Q2253" t="str">
        <f>IF(ISNA(VLOOKUP(AC2253,#REF!,1)),"//","")</f>
        <v/>
      </c>
      <c r="R2253"/>
      <c r="S2253" s="43">
        <f t="shared" si="774"/>
        <v>646</v>
      </c>
      <c r="T2253" s="94" t="s">
        <v>3050</v>
      </c>
      <c r="U2253" s="72"/>
      <c r="V2253" s="72"/>
      <c r="W2253" s="44" t="str">
        <f t="shared" si="775"/>
        <v/>
      </c>
      <c r="X2253" s="25" t="str">
        <f t="shared" si="776"/>
        <v/>
      </c>
      <c r="Y2253" s="1">
        <f t="shared" si="777"/>
        <v>2205</v>
      </c>
      <c r="Z2253" t="str">
        <f t="shared" si="778"/>
        <v>ITM_PZOOMX</v>
      </c>
      <c r="AA2253" s="177" t="str">
        <f>IF(ISNA(VLOOKUP(AC2253,Sheet2!J:J,1,0)),"//","")</f>
        <v/>
      </c>
      <c r="AC2253" s="113" t="str">
        <f t="shared" si="738"/>
        <v/>
      </c>
      <c r="AD2253" t="b">
        <f t="shared" si="701"/>
        <v>1</v>
      </c>
    </row>
    <row r="2254" spans="1:30">
      <c r="A2254" s="58">
        <f t="shared" si="771"/>
        <v>2254</v>
      </c>
      <c r="B2254" s="55">
        <f t="shared" si="772"/>
        <v>2206</v>
      </c>
      <c r="C2254" s="99" t="s">
        <v>4851</v>
      </c>
      <c r="D2254" s="99" t="s">
        <v>4853</v>
      </c>
      <c r="E2254" s="100" t="s">
        <v>4855</v>
      </c>
      <c r="F2254" s="100" t="s">
        <v>4855</v>
      </c>
      <c r="G2254" s="101">
        <v>0</v>
      </c>
      <c r="H2254" s="101">
        <v>0</v>
      </c>
      <c r="I2254" s="100" t="s">
        <v>1</v>
      </c>
      <c r="J2254" s="100" t="s">
        <v>1598</v>
      </c>
      <c r="K2254" s="102" t="s">
        <v>4544</v>
      </c>
      <c r="L2254" s="99" t="s">
        <v>3243</v>
      </c>
      <c r="M2254" s="104" t="s">
        <v>4857</v>
      </c>
      <c r="N2254" s="104"/>
      <c r="O2254"/>
      <c r="P2254" t="str">
        <f t="shared" si="773"/>
        <v/>
      </c>
      <c r="Q2254" t="str">
        <f>IF(ISNA(VLOOKUP(AC2254,#REF!,1)),"//","")</f>
        <v/>
      </c>
      <c r="R2254"/>
      <c r="S2254" s="43">
        <f t="shared" si="774"/>
        <v>646</v>
      </c>
      <c r="T2254" s="94" t="s">
        <v>3050</v>
      </c>
      <c r="U2254" s="72"/>
      <c r="V2254" s="72"/>
      <c r="W2254" s="44" t="str">
        <f t="shared" si="775"/>
        <v/>
      </c>
      <c r="X2254" s="25" t="str">
        <f t="shared" si="776"/>
        <v/>
      </c>
      <c r="Y2254" s="1">
        <f t="shared" si="777"/>
        <v>2206</v>
      </c>
      <c r="Z2254" t="str">
        <f t="shared" si="778"/>
        <v>ITM_PZOOMY</v>
      </c>
      <c r="AA2254" s="177" t="str">
        <f>IF(ISNA(VLOOKUP(AC2254,Sheet2!J:J,1,0)),"//","")</f>
        <v/>
      </c>
      <c r="AC2254" s="113" t="str">
        <f t="shared" si="738"/>
        <v/>
      </c>
      <c r="AD2254" t="b">
        <f t="shared" si="701"/>
        <v>1</v>
      </c>
    </row>
    <row r="2255" spans="1:30">
      <c r="A2255" s="58">
        <f t="shared" si="771"/>
        <v>2255</v>
      </c>
      <c r="B2255" s="55">
        <f t="shared" si="772"/>
        <v>2207</v>
      </c>
      <c r="C2255" s="99" t="s">
        <v>4450</v>
      </c>
      <c r="D2255" s="99" t="s">
        <v>5067</v>
      </c>
      <c r="E2255" s="100" t="s">
        <v>5066</v>
      </c>
      <c r="F2255" s="100" t="s">
        <v>5066</v>
      </c>
      <c r="G2255" s="101">
        <v>0</v>
      </c>
      <c r="H2255" s="101">
        <v>0</v>
      </c>
      <c r="I2255" s="100" t="s">
        <v>3</v>
      </c>
      <c r="J2255" s="100" t="s">
        <v>1598</v>
      </c>
      <c r="K2255" s="102" t="s">
        <v>4544</v>
      </c>
      <c r="L2255" s="99"/>
      <c r="M2255" s="104" t="s">
        <v>5072</v>
      </c>
      <c r="N2255" s="104"/>
      <c r="O2255"/>
      <c r="P2255" t="str">
        <f t="shared" si="773"/>
        <v/>
      </c>
      <c r="Q2255" t="str">
        <f>IF(ISNA(VLOOKUP(AC2255,#REF!,1)),"//","")</f>
        <v/>
      </c>
      <c r="R2255"/>
      <c r="S2255" s="43">
        <f t="shared" si="774"/>
        <v>646</v>
      </c>
      <c r="T2255" s="94" t="s">
        <v>3050</v>
      </c>
      <c r="U2255" s="72" t="s">
        <v>2912</v>
      </c>
      <c r="V2255" s="72" t="s">
        <v>2489</v>
      </c>
      <c r="W2255" s="44" t="str">
        <f t="shared" si="775"/>
        <v/>
      </c>
      <c r="X2255" s="25" t="str">
        <f t="shared" si="776"/>
        <v/>
      </c>
      <c r="Y2255" s="1">
        <f t="shared" si="777"/>
        <v>2207</v>
      </c>
      <c r="Z2255" t="str">
        <f t="shared" si="778"/>
        <v>ITM_XSOLV</v>
      </c>
      <c r="AA2255" s="177" t="str">
        <f>IF(ISNA(VLOOKUP(AC2255,Sheet2!J:J,1,0)),"//","")</f>
        <v/>
      </c>
      <c r="AC2255" s="113" t="str">
        <f t="shared" ref="AC2255" si="779">IF(LEN(X2255)=0,"",SUBSTITUTE(SUBSTITUTE(SUBSTITUTE(SUBSTITUTE(SUBSTITUTE(SUBSTITUTE(SUBSTITUTE(SUBSTITUTE(SUBSTITUTE(SUBSTITUTE(SUBSTITUTE(SUBSTITUTE(SUBSTITUTE(SUBSTITUTE(SUBSTITUTE(SUBSTITUTE(SUBSTITUTE( (SUBSTITUTE( SUBSTITUTE( SUBSTITUTE( SUBSTITUTE(W2255,"STD_SIGMA","SUM"),"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5" t="b">
        <f t="shared" ref="AD2255" si="780">X2255=AC2255</f>
        <v>1</v>
      </c>
    </row>
    <row r="2256" spans="1:30">
      <c r="A2256" s="58">
        <f t="shared" ref="A2256:A2257" si="781">IF(B2256=INT(B2256),ROW(),"")</f>
        <v>2256</v>
      </c>
      <c r="B2256" s="55">
        <f t="shared" ref="B2256:B2257" si="782">IF(AND(MID(C2256,2,1)&lt;&gt;"/",MID(C2256,1,1)="/"),INT(B2255)+1,B2255+0.01)</f>
        <v>2208</v>
      </c>
      <c r="C2256" s="99" t="s">
        <v>4450</v>
      </c>
      <c r="D2256" s="99" t="s">
        <v>5068</v>
      </c>
      <c r="E2256" s="100" t="s">
        <v>5070</v>
      </c>
      <c r="F2256" s="100" t="s">
        <v>5070</v>
      </c>
      <c r="G2256" s="101">
        <v>0</v>
      </c>
      <c r="H2256" s="101">
        <v>0</v>
      </c>
      <c r="I2256" s="100" t="s">
        <v>3</v>
      </c>
      <c r="J2256" s="100" t="s">
        <v>1598</v>
      </c>
      <c r="K2256" s="102" t="s">
        <v>4544</v>
      </c>
      <c r="L2256" s="99"/>
      <c r="M2256" s="104" t="s">
        <v>5073</v>
      </c>
      <c r="N2256" s="104"/>
      <c r="O2256"/>
      <c r="P2256" t="str">
        <f t="shared" ref="P2256:P2257" si="783">IF(E2256=F2256,"","NOT EQUAL")</f>
        <v/>
      </c>
      <c r="Q2256" t="str">
        <f>IF(ISNA(VLOOKUP(AC2256,#REF!,1)),"//","")</f>
        <v/>
      </c>
      <c r="R2256"/>
      <c r="S2256" s="43">
        <f t="shared" ref="S2256:S2257" si="784">IF(X2256&lt;&gt;"",S2255+1,S2255)</f>
        <v>646</v>
      </c>
      <c r="T2256" s="94" t="s">
        <v>3050</v>
      </c>
      <c r="U2256" s="72" t="s">
        <v>2912</v>
      </c>
      <c r="V2256" s="72" t="s">
        <v>2489</v>
      </c>
      <c r="W2256" s="44" t="str">
        <f t="shared" ref="W2256:W2257" si="785">IF( OR(U2256="CNST", I2256="CAT_REGS"),(E2256),
IF(U2256="YES",UPPER(E2256),
IF(   AND(U2256&lt;&gt;"NO",I2256="CAT_FNCT",D2256&lt;&gt;"multiply", D2256&lt;&gt;"divide"),IF(J2256="SLS_ENABLED",   UPPER(E2256),""),"")))</f>
        <v/>
      </c>
      <c r="X2256" s="25" t="str">
        <f t="shared" ref="X2256:X2257" si="786">IF(LEN(V2256)&gt;0,V2256,SUBSTITUTE(SUBSTITUTE(SUBSTITUTE(SUBSTITUTE(SUBSTITUTE(SUBSTITUTE(SUBSTITUTE(SUBSTITUTE(SUBSTITUTE(SUBSTITUTE(SUBSTITUTE(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6" s="1">
        <f t="shared" ref="Y2256:Y2257" si="787">B2256</f>
        <v>2208</v>
      </c>
      <c r="Z2256" t="str">
        <f t="shared" ref="Z2256:Z2257" si="788">M2256</f>
        <v>ITM_XPLOT</v>
      </c>
      <c r="AA2256" s="177" t="str">
        <f>IF(ISNA(VLOOKUP(AC2256,Sheet2!J:J,1,0)),"//","")</f>
        <v/>
      </c>
      <c r="AC2256" s="113" t="str">
        <f t="shared" ref="AC2256:AC2257" si="789">IF(LEN(X2256)=0,"",SUBSTITUTE(SUBSTITUTE(SUBSTITUTE(SUBSTITUTE(SUBSTITUTE(SUBSTITUTE(SUBSTITUTE(SUBSTITUTE(SUBSTITUTE(SUBSTITUTE(SUBSTITUTE(SUBSTITUTE(SUBSTITUTE(SUBSTITUTE(SUBSTITUTE(SUBSTITUTE(SUBSTITUTE(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6" t="b">
        <f t="shared" ref="AD2256:AD2257" si="790">X2256=AC2256</f>
        <v>1</v>
      </c>
    </row>
    <row r="2257" spans="1:30">
      <c r="A2257" s="58">
        <f t="shared" si="781"/>
        <v>2257</v>
      </c>
      <c r="B2257" s="55">
        <f t="shared" si="782"/>
        <v>2209</v>
      </c>
      <c r="C2257" s="99" t="s">
        <v>4450</v>
      </c>
      <c r="D2257" s="99" t="s">
        <v>5069</v>
      </c>
      <c r="E2257" s="100" t="s">
        <v>5071</v>
      </c>
      <c r="F2257" s="100" t="s">
        <v>5071</v>
      </c>
      <c r="G2257" s="101">
        <v>0</v>
      </c>
      <c r="H2257" s="101">
        <v>0</v>
      </c>
      <c r="I2257" s="100" t="s">
        <v>3</v>
      </c>
      <c r="J2257" s="100" t="s">
        <v>1598</v>
      </c>
      <c r="K2257" s="102" t="s">
        <v>4544</v>
      </c>
      <c r="L2257" s="99"/>
      <c r="M2257" s="104" t="s">
        <v>5074</v>
      </c>
      <c r="N2257" s="104"/>
      <c r="O2257"/>
      <c r="P2257" t="str">
        <f t="shared" si="783"/>
        <v/>
      </c>
      <c r="Q2257" t="str">
        <f>IF(ISNA(VLOOKUP(AC2257,#REF!,1)),"//","")</f>
        <v/>
      </c>
      <c r="R2257"/>
      <c r="S2257" s="43">
        <f t="shared" si="784"/>
        <v>646</v>
      </c>
      <c r="T2257" s="94" t="s">
        <v>3050</v>
      </c>
      <c r="U2257" s="72" t="s">
        <v>2912</v>
      </c>
      <c r="V2257" s="72" t="s">
        <v>2489</v>
      </c>
      <c r="W2257" s="44" t="str">
        <f t="shared" si="785"/>
        <v/>
      </c>
      <c r="X2257" s="25" t="str">
        <f t="shared" si="786"/>
        <v/>
      </c>
      <c r="Y2257" s="1">
        <f t="shared" si="787"/>
        <v>2209</v>
      </c>
      <c r="Z2257" t="str">
        <f t="shared" si="788"/>
        <v>ITM_XDEMO</v>
      </c>
      <c r="AA2257" s="177" t="str">
        <f>IF(ISNA(VLOOKUP(AC2257,Sheet2!J:J,1,0)),"//","")</f>
        <v/>
      </c>
      <c r="AC2257" s="113" t="str">
        <f t="shared" si="789"/>
        <v/>
      </c>
      <c r="AD2257" t="b">
        <f t="shared" si="790"/>
        <v>1</v>
      </c>
    </row>
    <row r="2258" spans="1:30">
      <c r="A2258" s="58">
        <f t="shared" ref="A2258" si="791">IF(B2258=INT(B2258),ROW(),"")</f>
        <v>2258</v>
      </c>
      <c r="B2258" s="55">
        <f t="shared" ref="B2258" si="792">IF(AND(MID(C2258,2,1)&lt;&gt;"/",MID(C2258,1,1)="/"),INT(B2257)+1,B2257+0.01)</f>
        <v>2210</v>
      </c>
      <c r="C2258" s="99" t="s">
        <v>4379</v>
      </c>
      <c r="D2258" s="99" t="s">
        <v>4852</v>
      </c>
      <c r="E2258" s="100" t="s">
        <v>5108</v>
      </c>
      <c r="F2258" s="100" t="s">
        <v>5108</v>
      </c>
      <c r="G2258" s="101">
        <v>0</v>
      </c>
      <c r="H2258" s="101">
        <v>0</v>
      </c>
      <c r="I2258" s="100" t="s">
        <v>3</v>
      </c>
      <c r="J2258" s="100" t="s">
        <v>1598</v>
      </c>
      <c r="K2258" s="102" t="s">
        <v>4544</v>
      </c>
      <c r="L2258" s="99"/>
      <c r="M2258" s="104" t="s">
        <v>5109</v>
      </c>
      <c r="N2258" s="104"/>
      <c r="O2258"/>
      <c r="P2258" t="str">
        <f t="shared" ref="P2258" si="793">IF(E2258=F2258,"","NOT EQUAL")</f>
        <v/>
      </c>
      <c r="Q2258" t="str">
        <f>IF(ISNA(VLOOKUP(AC2258,#REF!,1)),"//","")</f>
        <v/>
      </c>
      <c r="R2258"/>
      <c r="S2258" s="43">
        <f t="shared" ref="S2258" si="794">IF(X2258&lt;&gt;"",S2257+1,S2257)</f>
        <v>646</v>
      </c>
      <c r="T2258" s="94" t="s">
        <v>3050</v>
      </c>
      <c r="U2258" s="72" t="s">
        <v>2912</v>
      </c>
      <c r="V2258" s="72" t="s">
        <v>2489</v>
      </c>
      <c r="W2258" s="44" t="str">
        <f t="shared" ref="W2258" si="795">IF( OR(U2258="CNST", I2258="CAT_REGS"),(E2258),
IF(U2258="YES",UPPER(E2258),
IF(   AND(U2258&lt;&gt;"NO",I2258="CAT_FNCT",D2258&lt;&gt;"multiply", D2258&lt;&gt;"divide"),IF(J2258="SLS_ENABLED",   UPPER(E2258),""),"")))</f>
        <v/>
      </c>
      <c r="X2258" s="25" t="str">
        <f t="shared" ref="X2258" si="796">IF(LEN(V2258)&gt;0,V2258,SUBSTITUTE(SUBSTITUTE(SUBSTITUTE(SUBSTITUTE(SUBSTITUTE(SUBSTITUTE(SUBSTITUTE(SUBSTITUTE(SUBSTITUTE(SUBSTITUTE(SUBSTITUTE( (SUBSTITUTE( SUBSTITUTE( SUBSTITUTE( SUBSTITUTE(W2258,"STD_SIGMA","SUM"),"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8" s="1">
        <f t="shared" ref="Y2258" si="797">B2258</f>
        <v>2210</v>
      </c>
      <c r="Z2258" t="str">
        <f t="shared" ref="Z2258" si="798">M2258</f>
        <v>ITM_PRN</v>
      </c>
      <c r="AA2258" s="177" t="str">
        <f>IF(ISNA(VLOOKUP(AC2258,Sheet2!J:J,1,0)),"//","")</f>
        <v/>
      </c>
      <c r="AC2258" s="113" t="str">
        <f t="shared" ref="AC2258" si="799">IF(LEN(X2258)=0,"",SUBSTITUTE(SUBSTITUTE(SUBSTITUTE(SUBSTITUTE(SUBSTITUTE(SUBSTITUTE(SUBSTITUTE(SUBSTITUTE(SUBSTITUTE(SUBSTITUTE(SUBSTITUTE(SUBSTITUTE(SUBSTITUTE(SUBSTITUTE(SUBSTITUTE(SUBSTITUTE(SUBSTITUTE( (SUBSTITUTE( SUBSTITUTE( SUBSTITUTE( SUBSTITUTE(W2258,"STD_SIGMA","SUM"),"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8" t="b">
        <f t="shared" ref="AD2258" si="800">X2258=AC2258</f>
        <v>1</v>
      </c>
    </row>
    <row r="2259" spans="1:30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30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30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30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30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30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30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6" priority="2457" operator="greaterThan">
      <formula>0</formula>
    </cfRule>
  </conditionalFormatting>
  <conditionalFormatting sqref="J1:J2 L66:N66 L895:N895 L94 L91 J1933:J1955 J1959:J1966 L732 J83:J100 J104:J105 J156:J180 J349:J383 J572 J574:J612 J978:J987 J808:J862 J865 J804 J614:J634 J264:J346 J1926:J1931 J1866:J1872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03:K1805 J1976 J1923 J2265:J1048576 J56:K60 J63:K70 J72:K74 K76:K81 J76:J80 K83:K105 K107:K117 J107:J113 J417:J439 J1469:K1469 K1494:K1499 K1539:K1555 K1536:K1537 K1579:K1581 K1612 K1623:K1651 K1685:K1719 K1729:K1765 K1769:K1778 J1968:J1974 J1916 K572:K634 K1780:K1795 K1653:K1669 K1723:K1725 K1557:K1577 K1671:K1683 K1501:K1508 K1511:K1534 J1797:K1799 K1584:K1610 K1614:K1621 J6:K42 J44:K53 J182:J228 J1238:K1306 K1444 J1445:K1451 K1452:K1467 J1471:K1484 K1485:K1492 J1807:K1863 J1874:J1897 J1899:J1908 J1980:J2012">
    <cfRule type="containsText" dxfId="1275" priority="2455" operator="containsText" text="DISABLED">
      <formula>NOT(ISERROR(SEARCH("DISABLED",J1)))</formula>
    </cfRule>
    <cfRule type="containsText" dxfId="1274" priority="2456" operator="containsText" text="ENABLED">
      <formula>NOT(ISERROR(SEARCH("ENABLED",J1)))</formula>
    </cfRule>
  </conditionalFormatting>
  <conditionalFormatting sqref="J3:J4">
    <cfRule type="containsText" dxfId="1273" priority="2453" operator="containsText" text="DISABLED">
      <formula>NOT(ISERROR(SEARCH("DISABLED",J3)))</formula>
    </cfRule>
    <cfRule type="containsText" dxfId="1272" priority="2454" operator="containsText" text="ENABLED">
      <formula>NOT(ISERROR(SEARCH("ENABLED",J3)))</formula>
    </cfRule>
  </conditionalFormatting>
  <conditionalFormatting sqref="O2:P2 R2:V2">
    <cfRule type="cellIs" dxfId="1271" priority="2451" operator="greaterThan">
      <formula>0</formula>
    </cfRule>
  </conditionalFormatting>
  <conditionalFormatting sqref="W2265:W1048576">
    <cfRule type="cellIs" dxfId="1270" priority="2450" operator="greaterThan">
      <formula>0</formula>
    </cfRule>
  </conditionalFormatting>
  <conditionalFormatting sqref="W2">
    <cfRule type="cellIs" dxfId="1269" priority="2448" operator="greaterThan">
      <formula>0</formula>
    </cfRule>
  </conditionalFormatting>
  <conditionalFormatting sqref="J2124">
    <cfRule type="containsText" dxfId="1268" priority="2438" operator="containsText" text="DISABLED">
      <formula>NOT(ISERROR(SEARCH("DISABLED",J2124)))</formula>
    </cfRule>
    <cfRule type="containsText" dxfId="1267" priority="2439" operator="containsText" text="ENABLED">
      <formula>NOT(ISERROR(SEARCH("ENABLED",J2124)))</formula>
    </cfRule>
  </conditionalFormatting>
  <conditionalFormatting sqref="J2125">
    <cfRule type="containsText" dxfId="1266" priority="2424" operator="containsText" text="DISABLED">
      <formula>NOT(ISERROR(SEARCH("DISABLED",J2125)))</formula>
    </cfRule>
    <cfRule type="containsText" dxfId="1265" priority="2425" operator="containsText" text="ENABLED">
      <formula>NOT(ISERROR(SEARCH("ENABLED",J2125)))</formula>
    </cfRule>
  </conditionalFormatting>
  <conditionalFormatting sqref="J2126">
    <cfRule type="containsText" dxfId="1264" priority="2422" operator="containsText" text="DISABLED">
      <formula>NOT(ISERROR(SEARCH("DISABLED",J2126)))</formula>
    </cfRule>
    <cfRule type="containsText" dxfId="1263" priority="2423" operator="containsText" text="ENABLED">
      <formula>NOT(ISERROR(SEARCH("ENABLED",J2126)))</formula>
    </cfRule>
  </conditionalFormatting>
  <conditionalFormatting sqref="J1932">
    <cfRule type="containsText" dxfId="1262" priority="2416" operator="containsText" text="DISABLED">
      <formula>NOT(ISERROR(SEARCH("DISABLED",J1932)))</formula>
    </cfRule>
    <cfRule type="containsText" dxfId="1261" priority="2417" operator="containsText" text="ENABLED">
      <formula>NOT(ISERROR(SEARCH("ENABLED",J1932)))</formula>
    </cfRule>
  </conditionalFormatting>
  <conditionalFormatting sqref="J2128:J2134">
    <cfRule type="containsText" dxfId="1260" priority="2414" operator="containsText" text="DISABLED">
      <formula>NOT(ISERROR(SEARCH("DISABLED",J2128)))</formula>
    </cfRule>
    <cfRule type="containsText" dxfId="1259" priority="2415" operator="containsText" text="ENABLED">
      <formula>NOT(ISERROR(SEARCH("ENABLED",J2128)))</formula>
    </cfRule>
  </conditionalFormatting>
  <conditionalFormatting sqref="J2135">
    <cfRule type="containsText" dxfId="1258" priority="2412" operator="containsText" text="DISABLED">
      <formula>NOT(ISERROR(SEARCH("DISABLED",J2135)))</formula>
    </cfRule>
    <cfRule type="containsText" dxfId="1257" priority="2413" operator="containsText" text="ENABLED">
      <formula>NOT(ISERROR(SEARCH("ENABLED",J2135)))</formula>
    </cfRule>
  </conditionalFormatting>
  <conditionalFormatting sqref="J2137">
    <cfRule type="containsText" dxfId="1256" priority="2406" operator="containsText" text="DISABLED">
      <formula>NOT(ISERROR(SEARCH("DISABLED",J2137)))</formula>
    </cfRule>
    <cfRule type="containsText" dxfId="1255" priority="2407" operator="containsText" text="ENABLED">
      <formula>NOT(ISERROR(SEARCH("ENABLED",J2137)))</formula>
    </cfRule>
  </conditionalFormatting>
  <conditionalFormatting sqref="J2138:J2140">
    <cfRule type="containsText" dxfId="1254" priority="2404" operator="containsText" text="DISABLED">
      <formula>NOT(ISERROR(SEARCH("DISABLED",J2138)))</formula>
    </cfRule>
    <cfRule type="containsText" dxfId="1253" priority="2405" operator="containsText" text="ENABLED">
      <formula>NOT(ISERROR(SEARCH("ENABLED",J2138)))</formula>
    </cfRule>
  </conditionalFormatting>
  <conditionalFormatting sqref="J2141">
    <cfRule type="containsText" dxfId="1252" priority="2402" operator="containsText" text="DISABLED">
      <formula>NOT(ISERROR(SEARCH("DISABLED",J2141)))</formula>
    </cfRule>
    <cfRule type="containsText" dxfId="1251" priority="2403" operator="containsText" text="ENABLED">
      <formula>NOT(ISERROR(SEARCH("ENABLED",J2141)))</formula>
    </cfRule>
  </conditionalFormatting>
  <conditionalFormatting sqref="J2144">
    <cfRule type="containsText" dxfId="1250" priority="2396" operator="containsText" text="DISABLED">
      <formula>NOT(ISERROR(SEARCH("DISABLED",J2144)))</formula>
    </cfRule>
    <cfRule type="containsText" dxfId="1249" priority="2397" operator="containsText" text="ENABLED">
      <formula>NOT(ISERROR(SEARCH("ENABLED",J2144)))</formula>
    </cfRule>
  </conditionalFormatting>
  <conditionalFormatting sqref="J863:J864">
    <cfRule type="containsText" dxfId="1248" priority="2390" operator="containsText" text="DISABLED">
      <formula>NOT(ISERROR(SEARCH("DISABLED",J863)))</formula>
    </cfRule>
    <cfRule type="containsText" dxfId="1247" priority="2391" operator="containsText" text="ENABLED">
      <formula>NOT(ISERROR(SEARCH("ENABLED",J863)))</formula>
    </cfRule>
  </conditionalFormatting>
  <conditionalFormatting sqref="J81">
    <cfRule type="containsText" dxfId="1246" priority="2376" operator="containsText" text="DISABLED">
      <formula>NOT(ISERROR(SEARCH("DISABLED",J81)))</formula>
    </cfRule>
    <cfRule type="containsText" dxfId="1245" priority="2377" operator="containsText" text="ENABLED">
      <formula>NOT(ISERROR(SEARCH("ENABLED",J81)))</formula>
    </cfRule>
  </conditionalFormatting>
  <conditionalFormatting sqref="J103">
    <cfRule type="containsText" dxfId="1244" priority="2372" operator="containsText" text="DISABLED">
      <formula>NOT(ISERROR(SEARCH("DISABLED",J103)))</formula>
    </cfRule>
    <cfRule type="containsText" dxfId="1243" priority="2373" operator="containsText" text="ENABLED">
      <formula>NOT(ISERROR(SEARCH("ENABLED",J103)))</formula>
    </cfRule>
  </conditionalFormatting>
  <conditionalFormatting sqref="J155">
    <cfRule type="containsText" dxfId="1242" priority="2364" operator="containsText" text="DISABLED">
      <formula>NOT(ISERROR(SEARCH("DISABLED",J155)))</formula>
    </cfRule>
    <cfRule type="containsText" dxfId="1241" priority="2365" operator="containsText" text="ENABLED">
      <formula>NOT(ISERROR(SEARCH("ENABLED",J155)))</formula>
    </cfRule>
  </conditionalFormatting>
  <conditionalFormatting sqref="J263">
    <cfRule type="containsText" dxfId="1240" priority="2362" operator="containsText" text="DISABLED">
      <formula>NOT(ISERROR(SEARCH("DISABLED",J263)))</formula>
    </cfRule>
    <cfRule type="containsText" dxfId="1239" priority="2363" operator="containsText" text="ENABLED">
      <formula>NOT(ISERROR(SEARCH("ENABLED",J263)))</formula>
    </cfRule>
  </conditionalFormatting>
  <conditionalFormatting sqref="J573">
    <cfRule type="containsText" dxfId="1238" priority="2336" operator="containsText" text="DISABLED">
      <formula>NOT(ISERROR(SEARCH("DISABLED",J573)))</formula>
    </cfRule>
    <cfRule type="containsText" dxfId="1237" priority="2337" operator="containsText" text="ENABLED">
      <formula>NOT(ISERROR(SEARCH("ENABLED",J573)))</formula>
    </cfRule>
  </conditionalFormatting>
  <conditionalFormatting sqref="J613">
    <cfRule type="containsText" dxfId="1236" priority="2332" operator="containsText" text="DISABLED">
      <formula>NOT(ISERROR(SEARCH("DISABLED",J613)))</formula>
    </cfRule>
    <cfRule type="containsText" dxfId="1235" priority="2333" operator="containsText" text="ENABLED">
      <formula>NOT(ISERROR(SEARCH("ENABLED",J613)))</formula>
    </cfRule>
  </conditionalFormatting>
  <conditionalFormatting sqref="J654">
    <cfRule type="containsText" dxfId="1234" priority="2330" operator="containsText" text="DISABLED">
      <formula>NOT(ISERROR(SEARCH("DISABLED",J654)))</formula>
    </cfRule>
    <cfRule type="containsText" dxfId="1233" priority="2331" operator="containsText" text="ENABLED">
      <formula>NOT(ISERROR(SEARCH("ENABLED",J654)))</formula>
    </cfRule>
  </conditionalFormatting>
  <conditionalFormatting sqref="J977">
    <cfRule type="containsText" dxfId="1232" priority="2326" operator="containsText" text="DISABLED">
      <formula>NOT(ISERROR(SEARCH("DISABLED",J977)))</formula>
    </cfRule>
    <cfRule type="containsText" dxfId="1231" priority="2327" operator="containsText" text="ENABLED">
      <formula>NOT(ISERROR(SEARCH("ENABLED",J977)))</formula>
    </cfRule>
  </conditionalFormatting>
  <conditionalFormatting sqref="J805:J807">
    <cfRule type="containsText" dxfId="1230" priority="2306" operator="containsText" text="DISABLED">
      <formula>NOT(ISERROR(SEARCH("DISABLED",J805)))</formula>
    </cfRule>
    <cfRule type="containsText" dxfId="1229" priority="2307" operator="containsText" text="ENABLED">
      <formula>NOT(ISERROR(SEARCH("ENABLED",J805)))</formula>
    </cfRule>
  </conditionalFormatting>
  <conditionalFormatting sqref="J1956">
    <cfRule type="containsText" dxfId="1228" priority="2298" operator="containsText" text="DISABLED">
      <formula>NOT(ISERROR(SEARCH("DISABLED",J1956)))</formula>
    </cfRule>
    <cfRule type="containsText" dxfId="1227" priority="2299" operator="containsText" text="ENABLED">
      <formula>NOT(ISERROR(SEARCH("ENABLED",J1956)))</formula>
    </cfRule>
  </conditionalFormatting>
  <conditionalFormatting sqref="J101:J102">
    <cfRule type="containsText" dxfId="1226" priority="2280" operator="containsText" text="DISABLED">
      <formula>NOT(ISERROR(SEARCH("DISABLED",J101)))</formula>
    </cfRule>
    <cfRule type="containsText" dxfId="1225" priority="2281" operator="containsText" text="ENABLED">
      <formula>NOT(ISERROR(SEARCH("ENABLED",J101)))</formula>
    </cfRule>
  </conditionalFormatting>
  <conditionalFormatting sqref="J2136">
    <cfRule type="containsText" dxfId="1224" priority="2274" operator="containsText" text="DISABLED">
      <formula>NOT(ISERROR(SEARCH("DISABLED",J2136)))</formula>
    </cfRule>
    <cfRule type="containsText" dxfId="1223" priority="2275" operator="containsText" text="ENABLED">
      <formula>NOT(ISERROR(SEARCH("ENABLED",J2136)))</formula>
    </cfRule>
  </conditionalFormatting>
  <conditionalFormatting sqref="J114">
    <cfRule type="containsText" dxfId="1222" priority="2272" operator="containsText" text="DISABLED">
      <formula>NOT(ISERROR(SEARCH("DISABLED",J114)))</formula>
    </cfRule>
    <cfRule type="containsText" dxfId="1221" priority="2273" operator="containsText" text="ENABLED">
      <formula>NOT(ISERROR(SEARCH("ENABLED",J114)))</formula>
    </cfRule>
  </conditionalFormatting>
  <conditionalFormatting sqref="J181">
    <cfRule type="containsText" dxfId="1220" priority="2270" operator="containsText" text="DISABLED">
      <formula>NOT(ISERROR(SEARCH("DISABLED",J181)))</formula>
    </cfRule>
    <cfRule type="containsText" dxfId="1219" priority="2271" operator="containsText" text="ENABLED">
      <formula>NOT(ISERROR(SEARCH("ENABLED",J181)))</formula>
    </cfRule>
  </conditionalFormatting>
  <conditionalFormatting sqref="J642">
    <cfRule type="containsText" dxfId="1218" priority="2266" operator="containsText" text="DISABLED">
      <formula>NOT(ISERROR(SEARCH("DISABLED",J642)))</formula>
    </cfRule>
    <cfRule type="containsText" dxfId="1217" priority="2267" operator="containsText" text="ENABLED">
      <formula>NOT(ISERROR(SEARCH("ENABLED",J642)))</formula>
    </cfRule>
  </conditionalFormatting>
  <conditionalFormatting sqref="J347:J348">
    <cfRule type="containsText" dxfId="1216" priority="2258" operator="containsText" text="DISABLED">
      <formula>NOT(ISERROR(SEARCH("DISABLED",J347)))</formula>
    </cfRule>
    <cfRule type="containsText" dxfId="1215" priority="2259" operator="containsText" text="ENABLED">
      <formula>NOT(ISERROR(SEARCH("ENABLED",J347)))</formula>
    </cfRule>
  </conditionalFormatting>
  <conditionalFormatting sqref="J421">
    <cfRule type="containsText" dxfId="1214" priority="2256" operator="containsText" text="DISABLED">
      <formula>NOT(ISERROR(SEARCH("DISABLED",J421)))</formula>
    </cfRule>
    <cfRule type="containsText" dxfId="1213" priority="2257" operator="containsText" text="ENABLED">
      <formula>NOT(ISERROR(SEARCH("ENABLED",J421)))</formula>
    </cfRule>
  </conditionalFormatting>
  <conditionalFormatting sqref="J802">
    <cfRule type="containsText" dxfId="1212" priority="2242" operator="containsText" text="DISABLED">
      <formula>NOT(ISERROR(SEARCH("DISABLED",J802)))</formula>
    </cfRule>
    <cfRule type="containsText" dxfId="1211" priority="2243" operator="containsText" text="ENABLED">
      <formula>NOT(ISERROR(SEARCH("ENABLED",J802)))</formula>
    </cfRule>
  </conditionalFormatting>
  <conditionalFormatting sqref="J803">
    <cfRule type="containsText" dxfId="1210" priority="2240" operator="containsText" text="DISABLED">
      <formula>NOT(ISERROR(SEARCH("DISABLED",J803)))</formula>
    </cfRule>
    <cfRule type="containsText" dxfId="1209" priority="2241" operator="containsText" text="ENABLED">
      <formula>NOT(ISERROR(SEARCH("ENABLED",J803)))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08" priority="2235">
      <formula>LEN(TRIM(X1))&gt;0</formula>
    </cfRule>
  </conditionalFormatting>
  <conditionalFormatting sqref="I1:I4 I2118:I2126 I452:I475 I485:I524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 I269:I383">
    <cfRule type="cellIs" dxfId="1207" priority="2188" operator="equal">
      <formula>"CAT_MENU"</formula>
    </cfRule>
  </conditionalFormatting>
  <conditionalFormatting sqref="J2127">
    <cfRule type="containsText" dxfId="1206" priority="2186" operator="containsText" text="DISABLED">
      <formula>NOT(ISERROR(SEARCH("DISABLED",J2127)))</formula>
    </cfRule>
    <cfRule type="containsText" dxfId="1205" priority="2187" operator="containsText" text="ENABLED">
      <formula>NOT(ISERROR(SEARCH("ENABLED",J2127)))</formula>
    </cfRule>
  </conditionalFormatting>
  <conditionalFormatting sqref="X2127">
    <cfRule type="notContainsBlanks" dxfId="1204" priority="2185">
      <formula>LEN(TRIM(X2127))&gt;0</formula>
    </cfRule>
  </conditionalFormatting>
  <conditionalFormatting sqref="X2117">
    <cfRule type="notContainsBlanks" dxfId="1203" priority="2181">
      <formula>LEN(TRIM(X2117))&gt;0</formula>
    </cfRule>
  </conditionalFormatting>
  <conditionalFormatting sqref="I2127">
    <cfRule type="cellIs" dxfId="1202" priority="2179" operator="equal">
      <formula>"CAT_MENU"</formula>
    </cfRule>
  </conditionalFormatting>
  <conditionalFormatting sqref="K1959:K1966 K452:K475 K485:K524 K1:K4 K119 K232:K383 K1866:K1872 K1874:K1897 K1980:K2144 K1976 K1923 K2265:K1048576 K411:K439 K1968:K1974 K1916 K1899:K1908 K137:K228 K1926:K1956">
    <cfRule type="containsText" dxfId="1201" priority="2177" operator="containsText" text="DISABLED">
      <formula>NOT(ISERROR(SEARCH("DISABLED",K1)))</formula>
    </cfRule>
    <cfRule type="containsText" dxfId="1200" priority="2178" operator="containsText" text="ENABLED">
      <formula>NOT(ISERROR(SEARCH("ENABLED",K1)))</formula>
    </cfRule>
  </conditionalFormatting>
  <conditionalFormatting sqref="I2117">
    <cfRule type="cellIs" dxfId="1199" priority="2176" operator="equal">
      <formula>"CAT_MENU"</formula>
    </cfRule>
  </conditionalFormatting>
  <conditionalFormatting sqref="J1957">
    <cfRule type="containsText" dxfId="1198" priority="2172" operator="containsText" text="DISABLED">
      <formula>NOT(ISERROR(SEARCH("DISABLED",J1957)))</formula>
    </cfRule>
    <cfRule type="containsText" dxfId="1197" priority="2173" operator="containsText" text="ENABLED">
      <formula>NOT(ISERROR(SEARCH("ENABLED",J1957)))</formula>
    </cfRule>
  </conditionalFormatting>
  <conditionalFormatting sqref="X1957">
    <cfRule type="notContainsBlanks" dxfId="1196" priority="2171">
      <formula>LEN(TRIM(X1957))&gt;0</formula>
    </cfRule>
  </conditionalFormatting>
  <conditionalFormatting sqref="I1957">
    <cfRule type="cellIs" dxfId="1195" priority="2170" operator="equal">
      <formula>"CAT_MENU"</formula>
    </cfRule>
  </conditionalFormatting>
  <conditionalFormatting sqref="K1957">
    <cfRule type="containsText" dxfId="1194" priority="2168" operator="containsText" text="DISABLED">
      <formula>NOT(ISERROR(SEARCH("DISABLED",K1957)))</formula>
    </cfRule>
    <cfRule type="containsText" dxfId="1193" priority="2169" operator="containsText" text="ENABLED">
      <formula>NOT(ISERROR(SEARCH("ENABLED",K1957)))</formula>
    </cfRule>
  </conditionalFormatting>
  <conditionalFormatting sqref="J1958">
    <cfRule type="containsText" dxfId="1192" priority="2166" operator="containsText" text="DISABLED">
      <formula>NOT(ISERROR(SEARCH("DISABLED",J1958)))</formula>
    </cfRule>
    <cfRule type="containsText" dxfId="1191" priority="2167" operator="containsText" text="ENABLED">
      <formula>NOT(ISERROR(SEARCH("ENABLED",J1958)))</formula>
    </cfRule>
  </conditionalFormatting>
  <conditionalFormatting sqref="X1958">
    <cfRule type="notContainsBlanks" dxfId="1190" priority="2165">
      <formula>LEN(TRIM(X1958))&gt;0</formula>
    </cfRule>
  </conditionalFormatting>
  <conditionalFormatting sqref="I1958">
    <cfRule type="cellIs" dxfId="1189" priority="2164" operator="equal">
      <formula>"CAT_MENU"</formula>
    </cfRule>
  </conditionalFormatting>
  <conditionalFormatting sqref="K1958">
    <cfRule type="containsText" dxfId="1188" priority="2162" operator="containsText" text="DISABLED">
      <formula>NOT(ISERROR(SEARCH("DISABLED",K1958)))</formula>
    </cfRule>
    <cfRule type="containsText" dxfId="1187" priority="2163" operator="containsText" text="ENABLED">
      <formula>NOT(ISERROR(SEARCH("ENABLED",K1958)))</formula>
    </cfRule>
  </conditionalFormatting>
  <conditionalFormatting sqref="J1864">
    <cfRule type="containsText" dxfId="1186" priority="2155" operator="containsText" text="DISABLED">
      <formula>NOT(ISERROR(SEARCH("DISABLED",J1864)))</formula>
    </cfRule>
    <cfRule type="containsText" dxfId="1185" priority="2156" operator="containsText" text="ENABLED">
      <formula>NOT(ISERROR(SEARCH("ENABLED",J1864)))</formula>
    </cfRule>
  </conditionalFormatting>
  <conditionalFormatting sqref="I1864:I1865">
    <cfRule type="cellIs" dxfId="1184" priority="2154" operator="equal">
      <formula>"CAT_MENU"</formula>
    </cfRule>
  </conditionalFormatting>
  <conditionalFormatting sqref="K1864">
    <cfRule type="containsText" dxfId="1183" priority="2152" operator="containsText" text="DISABLED">
      <formula>NOT(ISERROR(SEARCH("DISABLED",K1864)))</formula>
    </cfRule>
    <cfRule type="containsText" dxfId="1182" priority="2153" operator="containsText" text="ENABLED">
      <formula>NOT(ISERROR(SEARCH("ENABLED",K1864)))</formula>
    </cfRule>
  </conditionalFormatting>
  <conditionalFormatting sqref="J451">
    <cfRule type="containsText" dxfId="1181" priority="2150" operator="containsText" text="DISABLED">
      <formula>NOT(ISERROR(SEARCH("DISABLED",J451)))</formula>
    </cfRule>
    <cfRule type="containsText" dxfId="1180" priority="2151" operator="containsText" text="ENABLED">
      <formula>NOT(ISERROR(SEARCH("ENABLED",J451)))</formula>
    </cfRule>
  </conditionalFormatting>
  <conditionalFormatting sqref="X451">
    <cfRule type="notContainsBlanks" dxfId="1179" priority="2149">
      <formula>LEN(TRIM(X451))&gt;0</formula>
    </cfRule>
  </conditionalFormatting>
  <conditionalFormatting sqref="I451">
    <cfRule type="cellIs" dxfId="1178" priority="2148" operator="equal">
      <formula>"CAT_MENU"</formula>
    </cfRule>
  </conditionalFormatting>
  <conditionalFormatting sqref="K451">
    <cfRule type="containsText" dxfId="1177" priority="2146" operator="containsText" text="DISABLED">
      <formula>NOT(ISERROR(SEARCH("DISABLED",K451)))</formula>
    </cfRule>
    <cfRule type="containsText" dxfId="1176" priority="2147" operator="containsText" text="ENABLED">
      <formula>NOT(ISERROR(SEARCH("ENABLED",K451)))</formula>
    </cfRule>
  </conditionalFormatting>
  <conditionalFormatting sqref="X484">
    <cfRule type="notContainsBlanks" dxfId="1175" priority="2143">
      <formula>LEN(TRIM(X484))&gt;0</formula>
    </cfRule>
  </conditionalFormatting>
  <conditionalFormatting sqref="I484">
    <cfRule type="cellIs" dxfId="1174" priority="2142" operator="equal">
      <formula>"CAT_MENU"</formula>
    </cfRule>
  </conditionalFormatting>
  <conditionalFormatting sqref="K484">
    <cfRule type="containsText" dxfId="1173" priority="2140" operator="containsText" text="DISABLED">
      <formula>NOT(ISERROR(SEARCH("DISABLED",K484)))</formula>
    </cfRule>
    <cfRule type="containsText" dxfId="1172" priority="2141" operator="containsText" text="ENABLED">
      <formula>NOT(ISERROR(SEARCH("ENABLED",K484)))</formula>
    </cfRule>
  </conditionalFormatting>
  <conditionalFormatting sqref="J551">
    <cfRule type="containsText" dxfId="1171" priority="2138" operator="containsText" text="DISABLED">
      <formula>NOT(ISERROR(SEARCH("DISABLED",J551)))</formula>
    </cfRule>
    <cfRule type="containsText" dxfId="1170" priority="2139" operator="containsText" text="ENABLED">
      <formula>NOT(ISERROR(SEARCH("ENABLED",J551)))</formula>
    </cfRule>
  </conditionalFormatting>
  <conditionalFormatting sqref="X551">
    <cfRule type="notContainsBlanks" dxfId="1169" priority="2137">
      <formula>LEN(TRIM(X551))&gt;0</formula>
    </cfRule>
  </conditionalFormatting>
  <conditionalFormatting sqref="I551">
    <cfRule type="cellIs" dxfId="1168" priority="2136" operator="equal">
      <formula>"CAT_MENU"</formula>
    </cfRule>
  </conditionalFormatting>
  <conditionalFormatting sqref="K551">
    <cfRule type="containsText" dxfId="1167" priority="2134" operator="containsText" text="DISABLED">
      <formula>NOT(ISERROR(SEARCH("DISABLED",K551)))</formula>
    </cfRule>
    <cfRule type="containsText" dxfId="1166" priority="2135" operator="containsText" text="ENABLED">
      <formula>NOT(ISERROR(SEARCH("ENABLED",K551)))</formula>
    </cfRule>
  </conditionalFormatting>
  <conditionalFormatting sqref="I265:I268">
    <cfRule type="cellIs" dxfId="1165" priority="2133" operator="equal">
      <formula>"CAT_MENU"</formula>
    </cfRule>
  </conditionalFormatting>
  <conditionalFormatting sqref="J636">
    <cfRule type="containsText" dxfId="1164" priority="2130" operator="containsText" text="DISABLED">
      <formula>NOT(ISERROR(SEARCH("DISABLED",J636)))</formula>
    </cfRule>
    <cfRule type="containsText" dxfId="1163" priority="2131" operator="containsText" text="ENABLED">
      <formula>NOT(ISERROR(SEARCH("ENABLED",J636)))</formula>
    </cfRule>
  </conditionalFormatting>
  <conditionalFormatting sqref="X636">
    <cfRule type="notContainsBlanks" dxfId="1162" priority="2129">
      <formula>LEN(TRIM(X636))&gt;0</formula>
    </cfRule>
  </conditionalFormatting>
  <conditionalFormatting sqref="I636">
    <cfRule type="cellIs" dxfId="1161" priority="2128" operator="equal">
      <formula>"CAT_MENU"</formula>
    </cfRule>
  </conditionalFormatting>
  <conditionalFormatting sqref="K636">
    <cfRule type="containsText" dxfId="1160" priority="2126" operator="containsText" text="DISABLED">
      <formula>NOT(ISERROR(SEARCH("DISABLED",K636)))</formula>
    </cfRule>
    <cfRule type="containsText" dxfId="1159" priority="2127" operator="containsText" text="ENABLED">
      <formula>NOT(ISERROR(SEARCH("ENABLED",K636)))</formula>
    </cfRule>
  </conditionalFormatting>
  <conditionalFormatting sqref="J641">
    <cfRule type="containsText" dxfId="1158" priority="2124" operator="containsText" text="DISABLED">
      <formula>NOT(ISERROR(SEARCH("DISABLED",J641)))</formula>
    </cfRule>
    <cfRule type="containsText" dxfId="1157" priority="2125" operator="containsText" text="ENABLED">
      <formula>NOT(ISERROR(SEARCH("ENABLED",J641)))</formula>
    </cfRule>
  </conditionalFormatting>
  <conditionalFormatting sqref="X641">
    <cfRule type="notContainsBlanks" dxfId="1156" priority="2123">
      <formula>LEN(TRIM(X641))&gt;0</formula>
    </cfRule>
  </conditionalFormatting>
  <conditionalFormatting sqref="I641">
    <cfRule type="cellIs" dxfId="1155" priority="2122" operator="equal">
      <formula>"CAT_MENU"</formula>
    </cfRule>
  </conditionalFormatting>
  <conditionalFormatting sqref="K641">
    <cfRule type="containsText" dxfId="1154" priority="2120" operator="containsText" text="DISABLED">
      <formula>NOT(ISERROR(SEARCH("DISABLED",K641)))</formula>
    </cfRule>
    <cfRule type="containsText" dxfId="1153" priority="2121" operator="containsText" text="ENABLED">
      <formula>NOT(ISERROR(SEARCH("ENABLED",K641)))</formula>
    </cfRule>
  </conditionalFormatting>
  <conditionalFormatting sqref="J648">
    <cfRule type="containsText" dxfId="1152" priority="2112" operator="containsText" text="DISABLED">
      <formula>NOT(ISERROR(SEARCH("DISABLED",J648)))</formula>
    </cfRule>
    <cfRule type="containsText" dxfId="1151" priority="2113" operator="containsText" text="ENABLED">
      <formula>NOT(ISERROR(SEARCH("ENABLED",J648)))</formula>
    </cfRule>
  </conditionalFormatting>
  <conditionalFormatting sqref="X648">
    <cfRule type="notContainsBlanks" dxfId="1150" priority="2111">
      <formula>LEN(TRIM(X648))&gt;0</formula>
    </cfRule>
  </conditionalFormatting>
  <conditionalFormatting sqref="I648">
    <cfRule type="cellIs" dxfId="1149" priority="2110" operator="equal">
      <formula>"CAT_MENU"</formula>
    </cfRule>
  </conditionalFormatting>
  <conditionalFormatting sqref="K648">
    <cfRule type="containsText" dxfId="1148" priority="2108" operator="containsText" text="DISABLED">
      <formula>NOT(ISERROR(SEARCH("DISABLED",K648)))</formula>
    </cfRule>
    <cfRule type="containsText" dxfId="1147" priority="2109" operator="containsText" text="ENABLED">
      <formula>NOT(ISERROR(SEARCH("ENABLED",K648)))</formula>
    </cfRule>
  </conditionalFormatting>
  <conditionalFormatting sqref="J656">
    <cfRule type="containsText" dxfId="1146" priority="2106" operator="containsText" text="DISABLED">
      <formula>NOT(ISERROR(SEARCH("DISABLED",J656)))</formula>
    </cfRule>
    <cfRule type="containsText" dxfId="1145" priority="2107" operator="containsText" text="ENABLED">
      <formula>NOT(ISERROR(SEARCH("ENABLED",J656)))</formula>
    </cfRule>
  </conditionalFormatting>
  <conditionalFormatting sqref="X656">
    <cfRule type="notContainsBlanks" dxfId="1144" priority="2105">
      <formula>LEN(TRIM(X656))&gt;0</formula>
    </cfRule>
  </conditionalFormatting>
  <conditionalFormatting sqref="I656">
    <cfRule type="cellIs" dxfId="1143" priority="2104" operator="equal">
      <formula>"CAT_MENU"</formula>
    </cfRule>
  </conditionalFormatting>
  <conditionalFormatting sqref="K656">
    <cfRule type="containsText" dxfId="1142" priority="2102" operator="containsText" text="DISABLED">
      <formula>NOT(ISERROR(SEARCH("DISABLED",K656)))</formula>
    </cfRule>
    <cfRule type="containsText" dxfId="1141" priority="2103" operator="containsText" text="ENABLED">
      <formula>NOT(ISERROR(SEARCH("ENABLED",K656)))</formula>
    </cfRule>
  </conditionalFormatting>
  <conditionalFormatting sqref="J660">
    <cfRule type="containsText" dxfId="1140" priority="2100" operator="containsText" text="DISABLED">
      <formula>NOT(ISERROR(SEARCH("DISABLED",J660)))</formula>
    </cfRule>
    <cfRule type="containsText" dxfId="1139" priority="2101" operator="containsText" text="ENABLED">
      <formula>NOT(ISERROR(SEARCH("ENABLED",J660)))</formula>
    </cfRule>
  </conditionalFormatting>
  <conditionalFormatting sqref="X660">
    <cfRule type="notContainsBlanks" dxfId="1138" priority="2099">
      <formula>LEN(TRIM(X660))&gt;0</formula>
    </cfRule>
  </conditionalFormatting>
  <conditionalFormatting sqref="I660">
    <cfRule type="cellIs" dxfId="1137" priority="2098" operator="equal">
      <formula>"CAT_MENU"</formula>
    </cfRule>
  </conditionalFormatting>
  <conditionalFormatting sqref="K660">
    <cfRule type="containsText" dxfId="1136" priority="2096" operator="containsText" text="DISABLED">
      <formula>NOT(ISERROR(SEARCH("DISABLED",K660)))</formula>
    </cfRule>
    <cfRule type="containsText" dxfId="1135" priority="2097" operator="containsText" text="ENABLED">
      <formula>NOT(ISERROR(SEARCH("ENABLED",K660)))</formula>
    </cfRule>
  </conditionalFormatting>
  <conditionalFormatting sqref="J663">
    <cfRule type="containsText" dxfId="1134" priority="2094" operator="containsText" text="DISABLED">
      <formula>NOT(ISERROR(SEARCH("DISABLED",J663)))</formula>
    </cfRule>
    <cfRule type="containsText" dxfId="1133" priority="2095" operator="containsText" text="ENABLED">
      <formula>NOT(ISERROR(SEARCH("ENABLED",J663)))</formula>
    </cfRule>
  </conditionalFormatting>
  <conditionalFormatting sqref="X663">
    <cfRule type="notContainsBlanks" dxfId="1132" priority="2093">
      <formula>LEN(TRIM(X663))&gt;0</formula>
    </cfRule>
  </conditionalFormatting>
  <conditionalFormatting sqref="I663">
    <cfRule type="cellIs" dxfId="1131" priority="2092" operator="equal">
      <formula>"CAT_MENU"</formula>
    </cfRule>
  </conditionalFormatting>
  <conditionalFormatting sqref="K663">
    <cfRule type="containsText" dxfId="1130" priority="2090" operator="containsText" text="DISABLED">
      <formula>NOT(ISERROR(SEARCH("DISABLED",K663)))</formula>
    </cfRule>
    <cfRule type="containsText" dxfId="1129" priority="2091" operator="containsText" text="ENABLED">
      <formula>NOT(ISERROR(SEARCH("ENABLED",K663)))</formula>
    </cfRule>
  </conditionalFormatting>
  <conditionalFormatting sqref="J665">
    <cfRule type="containsText" dxfId="1128" priority="2088" operator="containsText" text="DISABLED">
      <formula>NOT(ISERROR(SEARCH("DISABLED",J665)))</formula>
    </cfRule>
    <cfRule type="containsText" dxfId="1127" priority="2089" operator="containsText" text="ENABLED">
      <formula>NOT(ISERROR(SEARCH("ENABLED",J665)))</formula>
    </cfRule>
  </conditionalFormatting>
  <conditionalFormatting sqref="X665">
    <cfRule type="notContainsBlanks" dxfId="1126" priority="2087">
      <formula>LEN(TRIM(X665))&gt;0</formula>
    </cfRule>
  </conditionalFormatting>
  <conditionalFormatting sqref="I665">
    <cfRule type="cellIs" dxfId="1125" priority="2086" operator="equal">
      <formula>"CAT_MENU"</formula>
    </cfRule>
  </conditionalFormatting>
  <conditionalFormatting sqref="K665">
    <cfRule type="containsText" dxfId="1124" priority="2084" operator="containsText" text="DISABLED">
      <formula>NOT(ISERROR(SEARCH("DISABLED",K665)))</formula>
    </cfRule>
    <cfRule type="containsText" dxfId="1123" priority="2085" operator="containsText" text="ENABLED">
      <formula>NOT(ISERROR(SEARCH("ENABLED",K665)))</formula>
    </cfRule>
  </conditionalFormatting>
  <conditionalFormatting sqref="J670">
    <cfRule type="containsText" dxfId="1122" priority="2082" operator="containsText" text="DISABLED">
      <formula>NOT(ISERROR(SEARCH("DISABLED",J670)))</formula>
    </cfRule>
    <cfRule type="containsText" dxfId="1121" priority="2083" operator="containsText" text="ENABLED">
      <formula>NOT(ISERROR(SEARCH("ENABLED",J670)))</formula>
    </cfRule>
  </conditionalFormatting>
  <conditionalFormatting sqref="X670">
    <cfRule type="notContainsBlanks" dxfId="1120" priority="2081">
      <formula>LEN(TRIM(X670))&gt;0</formula>
    </cfRule>
  </conditionalFormatting>
  <conditionalFormatting sqref="I670">
    <cfRule type="cellIs" dxfId="1119" priority="2080" operator="equal">
      <formula>"CAT_MENU"</formula>
    </cfRule>
  </conditionalFormatting>
  <conditionalFormatting sqref="K670">
    <cfRule type="containsText" dxfId="1118" priority="2078" operator="containsText" text="DISABLED">
      <formula>NOT(ISERROR(SEARCH("DISABLED",K670)))</formula>
    </cfRule>
    <cfRule type="containsText" dxfId="1117" priority="2079" operator="containsText" text="ENABLED">
      <formula>NOT(ISERROR(SEARCH("ENABLED",K670)))</formula>
    </cfRule>
  </conditionalFormatting>
  <conditionalFormatting sqref="J712">
    <cfRule type="containsText" dxfId="1116" priority="2046" operator="containsText" text="DISABLED">
      <formula>NOT(ISERROR(SEARCH("DISABLED",J712)))</formula>
    </cfRule>
    <cfRule type="containsText" dxfId="1115" priority="2047" operator="containsText" text="ENABLED">
      <formula>NOT(ISERROR(SEARCH("ENABLED",J712)))</formula>
    </cfRule>
  </conditionalFormatting>
  <conditionalFormatting sqref="X712">
    <cfRule type="notContainsBlanks" dxfId="1114" priority="2045">
      <formula>LEN(TRIM(X712))&gt;0</formula>
    </cfRule>
  </conditionalFormatting>
  <conditionalFormatting sqref="I712">
    <cfRule type="cellIs" dxfId="1113" priority="2044" operator="equal">
      <formula>"CAT_MENU"</formula>
    </cfRule>
  </conditionalFormatting>
  <conditionalFormatting sqref="K712">
    <cfRule type="containsText" dxfId="1112" priority="2042" operator="containsText" text="DISABLED">
      <formula>NOT(ISERROR(SEARCH("DISABLED",K712)))</formula>
    </cfRule>
    <cfRule type="containsText" dxfId="1111" priority="2043" operator="containsText" text="ENABLED">
      <formula>NOT(ISERROR(SEARCH("ENABLED",K712)))</formula>
    </cfRule>
  </conditionalFormatting>
  <conditionalFormatting sqref="J736">
    <cfRule type="containsText" dxfId="1110" priority="2040" operator="containsText" text="DISABLED">
      <formula>NOT(ISERROR(SEARCH("DISABLED",J736)))</formula>
    </cfRule>
    <cfRule type="containsText" dxfId="1109" priority="2041" operator="containsText" text="ENABLED">
      <formula>NOT(ISERROR(SEARCH("ENABLED",J736)))</formula>
    </cfRule>
  </conditionalFormatting>
  <conditionalFormatting sqref="X736">
    <cfRule type="notContainsBlanks" dxfId="1108" priority="2039">
      <formula>LEN(TRIM(X736))&gt;0</formula>
    </cfRule>
  </conditionalFormatting>
  <conditionalFormatting sqref="I736">
    <cfRule type="cellIs" dxfId="1107" priority="2038" operator="equal">
      <formula>"CAT_MENU"</formula>
    </cfRule>
  </conditionalFormatting>
  <conditionalFormatting sqref="K736">
    <cfRule type="containsText" dxfId="1106" priority="2036" operator="containsText" text="DISABLED">
      <formula>NOT(ISERROR(SEARCH("DISABLED",K736)))</formula>
    </cfRule>
    <cfRule type="containsText" dxfId="1105" priority="2037" operator="containsText" text="ENABLED">
      <formula>NOT(ISERROR(SEARCH("ENABLED",K736)))</formula>
    </cfRule>
  </conditionalFormatting>
  <conditionalFormatting sqref="J792">
    <cfRule type="containsText" dxfId="1104" priority="1963" operator="containsText" text="DISABLED">
      <formula>NOT(ISERROR(SEARCH("DISABLED",J792)))</formula>
    </cfRule>
    <cfRule type="containsText" dxfId="1103" priority="1964" operator="containsText" text="ENABLED">
      <formula>NOT(ISERROR(SEARCH("ENABLED",J792)))</formula>
    </cfRule>
  </conditionalFormatting>
  <conditionalFormatting sqref="J762">
    <cfRule type="containsText" dxfId="1102" priority="2026" operator="containsText" text="DISABLED">
      <formula>NOT(ISERROR(SEARCH("DISABLED",J762)))</formula>
    </cfRule>
    <cfRule type="containsText" dxfId="1101" priority="2027" operator="containsText" text="ENABLED">
      <formula>NOT(ISERROR(SEARCH("ENABLED",J762)))</formula>
    </cfRule>
  </conditionalFormatting>
  <conditionalFormatting sqref="X762">
    <cfRule type="notContainsBlanks" dxfId="1100" priority="2025">
      <formula>LEN(TRIM(X762))&gt;0</formula>
    </cfRule>
  </conditionalFormatting>
  <conditionalFormatting sqref="I762">
    <cfRule type="cellIs" dxfId="1099" priority="2024" operator="equal">
      <formula>"CAT_MENU"</formula>
    </cfRule>
  </conditionalFormatting>
  <conditionalFormatting sqref="K762">
    <cfRule type="containsText" dxfId="1098" priority="2022" operator="containsText" text="DISABLED">
      <formula>NOT(ISERROR(SEARCH("DISABLED",K762)))</formula>
    </cfRule>
    <cfRule type="containsText" dxfId="1097" priority="2023" operator="containsText" text="ENABLED">
      <formula>NOT(ISERROR(SEARCH("ENABLED",K762)))</formula>
    </cfRule>
  </conditionalFormatting>
  <conditionalFormatting sqref="K792">
    <cfRule type="containsText" dxfId="1096" priority="1959" operator="containsText" text="DISABLED">
      <formula>NOT(ISERROR(SEARCH("DISABLED",K792)))</formula>
    </cfRule>
    <cfRule type="containsText" dxfId="1095" priority="1960" operator="containsText" text="ENABLED">
      <formula>NOT(ISERROR(SEARCH("ENABLED",K792)))</formula>
    </cfRule>
  </conditionalFormatting>
  <conditionalFormatting sqref="J780">
    <cfRule type="containsText" dxfId="1094" priority="2005" operator="containsText" text="DISABLED">
      <formula>NOT(ISERROR(SEARCH("DISABLED",J780)))</formula>
    </cfRule>
    <cfRule type="containsText" dxfId="1093" priority="2006" operator="containsText" text="ENABLED">
      <formula>NOT(ISERROR(SEARCH("ENABLED",J780)))</formula>
    </cfRule>
  </conditionalFormatting>
  <conditionalFormatting sqref="X780">
    <cfRule type="notContainsBlanks" dxfId="1092" priority="2004">
      <formula>LEN(TRIM(X780))&gt;0</formula>
    </cfRule>
  </conditionalFormatting>
  <conditionalFormatting sqref="I780">
    <cfRule type="cellIs" dxfId="1091" priority="2003" operator="equal">
      <formula>"CAT_MENU"</formula>
    </cfRule>
  </conditionalFormatting>
  <conditionalFormatting sqref="K780">
    <cfRule type="containsText" dxfId="1090" priority="2001" operator="containsText" text="DISABLED">
      <formula>NOT(ISERROR(SEARCH("DISABLED",K780)))</formula>
    </cfRule>
    <cfRule type="containsText" dxfId="1089" priority="2002" operator="containsText" text="ENABLED">
      <formula>NOT(ISERROR(SEARCH("ENABLED",K780)))</formula>
    </cfRule>
  </conditionalFormatting>
  <conditionalFormatting sqref="X792">
    <cfRule type="notContainsBlanks" dxfId="1088" priority="1962">
      <formula>LEN(TRIM(X792))&gt;0</formula>
    </cfRule>
  </conditionalFormatting>
  <conditionalFormatting sqref="I792">
    <cfRule type="cellIs" dxfId="1087" priority="1961" operator="equal">
      <formula>"CAT_MENU"</formula>
    </cfRule>
  </conditionalFormatting>
  <conditionalFormatting sqref="J872">
    <cfRule type="containsText" dxfId="1086" priority="1921" operator="containsText" text="DISABLED">
      <formula>NOT(ISERROR(SEARCH("DISABLED",J872)))</formula>
    </cfRule>
    <cfRule type="containsText" dxfId="1085" priority="1922" operator="containsText" text="ENABLED">
      <formula>NOT(ISERROR(SEARCH("ENABLED",J872)))</formula>
    </cfRule>
  </conditionalFormatting>
  <conditionalFormatting sqref="X872">
    <cfRule type="notContainsBlanks" dxfId="1084" priority="1920">
      <formula>LEN(TRIM(X872))&gt;0</formula>
    </cfRule>
  </conditionalFormatting>
  <conditionalFormatting sqref="I872">
    <cfRule type="cellIs" dxfId="1083" priority="1919" operator="equal">
      <formula>"CAT_MENU"</formula>
    </cfRule>
  </conditionalFormatting>
  <conditionalFormatting sqref="K872">
    <cfRule type="containsText" dxfId="1082" priority="1917" operator="containsText" text="DISABLED">
      <formula>NOT(ISERROR(SEARCH("DISABLED",K872)))</formula>
    </cfRule>
    <cfRule type="containsText" dxfId="1081" priority="1918" operator="containsText" text="ENABLED">
      <formula>NOT(ISERROR(SEARCH("ENABLED",K872)))</formula>
    </cfRule>
  </conditionalFormatting>
  <conditionalFormatting sqref="J970">
    <cfRule type="containsText" dxfId="1080" priority="1914" operator="containsText" text="DISABLED">
      <formula>NOT(ISERROR(SEARCH("DISABLED",J970)))</formula>
    </cfRule>
    <cfRule type="containsText" dxfId="1079" priority="1915" operator="containsText" text="ENABLED">
      <formula>NOT(ISERROR(SEARCH("ENABLED",J970)))</formula>
    </cfRule>
  </conditionalFormatting>
  <conditionalFormatting sqref="X970">
    <cfRule type="notContainsBlanks" dxfId="1078" priority="1913">
      <formula>LEN(TRIM(X970))&gt;0</formula>
    </cfRule>
  </conditionalFormatting>
  <conditionalFormatting sqref="I970">
    <cfRule type="cellIs" dxfId="1077" priority="1912" operator="equal">
      <formula>"CAT_MENU"</formula>
    </cfRule>
  </conditionalFormatting>
  <conditionalFormatting sqref="K970">
    <cfRule type="containsText" dxfId="1076" priority="1910" operator="containsText" text="DISABLED">
      <formula>NOT(ISERROR(SEARCH("DISABLED",K970)))</formula>
    </cfRule>
    <cfRule type="containsText" dxfId="1075" priority="1911" operator="containsText" text="ENABLED">
      <formula>NOT(ISERROR(SEARCH("ENABLED",K970)))</formula>
    </cfRule>
  </conditionalFormatting>
  <conditionalFormatting sqref="J989">
    <cfRule type="containsText" dxfId="1074" priority="1907" operator="containsText" text="DISABLED">
      <formula>NOT(ISERROR(SEARCH("DISABLED",J989)))</formula>
    </cfRule>
    <cfRule type="containsText" dxfId="1073" priority="1908" operator="containsText" text="ENABLED">
      <formula>NOT(ISERROR(SEARCH("ENABLED",J989)))</formula>
    </cfRule>
  </conditionalFormatting>
  <conditionalFormatting sqref="X989">
    <cfRule type="notContainsBlanks" dxfId="1072" priority="1906">
      <formula>LEN(TRIM(X989))&gt;0</formula>
    </cfRule>
  </conditionalFormatting>
  <conditionalFormatting sqref="I989">
    <cfRule type="cellIs" dxfId="1071" priority="1905" operator="equal">
      <formula>"CAT_MENU"</formula>
    </cfRule>
  </conditionalFormatting>
  <conditionalFormatting sqref="K989">
    <cfRule type="containsText" dxfId="1070" priority="1903" operator="containsText" text="DISABLED">
      <formula>NOT(ISERROR(SEARCH("DISABLED",K989)))</formula>
    </cfRule>
    <cfRule type="containsText" dxfId="1069" priority="1904" operator="containsText" text="ENABLED">
      <formula>NOT(ISERROR(SEARCH("ENABLED",K989)))</formula>
    </cfRule>
  </conditionalFormatting>
  <conditionalFormatting sqref="J1054">
    <cfRule type="containsText" dxfId="1068" priority="1893" operator="containsText" text="DISABLED">
      <formula>NOT(ISERROR(SEARCH("DISABLED",J1054)))</formula>
    </cfRule>
    <cfRule type="containsText" dxfId="1067" priority="1894" operator="containsText" text="ENABLED">
      <formula>NOT(ISERROR(SEARCH("ENABLED",J1054)))</formula>
    </cfRule>
  </conditionalFormatting>
  <conditionalFormatting sqref="X1054">
    <cfRule type="notContainsBlanks" dxfId="1066" priority="1892">
      <formula>LEN(TRIM(X1054))&gt;0</formula>
    </cfRule>
  </conditionalFormatting>
  <conditionalFormatting sqref="I1054">
    <cfRule type="cellIs" dxfId="1065" priority="1891" operator="equal">
      <formula>"CAT_MENU"</formula>
    </cfRule>
  </conditionalFormatting>
  <conditionalFormatting sqref="K1054">
    <cfRule type="containsText" dxfId="1064" priority="1889" operator="containsText" text="DISABLED">
      <formula>NOT(ISERROR(SEARCH("DISABLED",K1054)))</formula>
    </cfRule>
    <cfRule type="containsText" dxfId="1063" priority="1890" operator="containsText" text="ENABLED">
      <formula>NOT(ISERROR(SEARCH("ENABLED",K1054)))</formula>
    </cfRule>
  </conditionalFormatting>
  <conditionalFormatting sqref="J1068">
    <cfRule type="containsText" dxfId="1062" priority="1886" operator="containsText" text="DISABLED">
      <formula>NOT(ISERROR(SEARCH("DISABLED",J1068)))</formula>
    </cfRule>
    <cfRule type="containsText" dxfId="1061" priority="1887" operator="containsText" text="ENABLED">
      <formula>NOT(ISERROR(SEARCH("ENABLED",J1068)))</formula>
    </cfRule>
  </conditionalFormatting>
  <conditionalFormatting sqref="X1068">
    <cfRule type="notContainsBlanks" dxfId="1060" priority="1885">
      <formula>LEN(TRIM(X1068))&gt;0</formula>
    </cfRule>
  </conditionalFormatting>
  <conditionalFormatting sqref="I1068">
    <cfRule type="cellIs" dxfId="1059" priority="1884" operator="equal">
      <formula>"CAT_MENU"</formula>
    </cfRule>
  </conditionalFormatting>
  <conditionalFormatting sqref="K1068">
    <cfRule type="containsText" dxfId="1058" priority="1882" operator="containsText" text="DISABLED">
      <formula>NOT(ISERROR(SEARCH("DISABLED",K1068)))</formula>
    </cfRule>
    <cfRule type="containsText" dxfId="1057" priority="1883" operator="containsText" text="ENABLED">
      <formula>NOT(ISERROR(SEARCH("ENABLED",K1068)))</formula>
    </cfRule>
  </conditionalFormatting>
  <conditionalFormatting sqref="J1071">
    <cfRule type="containsText" dxfId="1056" priority="1879" operator="containsText" text="DISABLED">
      <formula>NOT(ISERROR(SEARCH("DISABLED",J1071)))</formula>
    </cfRule>
    <cfRule type="containsText" dxfId="1055" priority="1880" operator="containsText" text="ENABLED">
      <formula>NOT(ISERROR(SEARCH("ENABLED",J1071)))</formula>
    </cfRule>
  </conditionalFormatting>
  <conditionalFormatting sqref="X1071">
    <cfRule type="notContainsBlanks" dxfId="1054" priority="1878">
      <formula>LEN(TRIM(X1071))&gt;0</formula>
    </cfRule>
  </conditionalFormatting>
  <conditionalFormatting sqref="I1071">
    <cfRule type="cellIs" dxfId="1053" priority="1877" operator="equal">
      <formula>"CAT_MENU"</formula>
    </cfRule>
  </conditionalFormatting>
  <conditionalFormatting sqref="K1071">
    <cfRule type="containsText" dxfId="1052" priority="1875" operator="containsText" text="DISABLED">
      <formula>NOT(ISERROR(SEARCH("DISABLED",K1071)))</formula>
    </cfRule>
    <cfRule type="containsText" dxfId="1051" priority="1876" operator="containsText" text="ENABLED">
      <formula>NOT(ISERROR(SEARCH("ENABLED",K1071)))</formula>
    </cfRule>
  </conditionalFormatting>
  <conditionalFormatting sqref="J1094">
    <cfRule type="containsText" dxfId="1050" priority="1865" operator="containsText" text="DISABLED">
      <formula>NOT(ISERROR(SEARCH("DISABLED",J1094)))</formula>
    </cfRule>
    <cfRule type="containsText" dxfId="1049" priority="1866" operator="containsText" text="ENABLED">
      <formula>NOT(ISERROR(SEARCH("ENABLED",J1094)))</formula>
    </cfRule>
  </conditionalFormatting>
  <conditionalFormatting sqref="X1094">
    <cfRule type="notContainsBlanks" dxfId="1048" priority="1864">
      <formula>LEN(TRIM(X1094))&gt;0</formula>
    </cfRule>
  </conditionalFormatting>
  <conditionalFormatting sqref="I1094">
    <cfRule type="cellIs" dxfId="1047" priority="1863" operator="equal">
      <formula>"CAT_MENU"</formula>
    </cfRule>
  </conditionalFormatting>
  <conditionalFormatting sqref="K1094">
    <cfRule type="containsText" dxfId="1046" priority="1861" operator="containsText" text="DISABLED">
      <formula>NOT(ISERROR(SEARCH("DISABLED",K1094)))</formula>
    </cfRule>
    <cfRule type="containsText" dxfId="1045" priority="1862" operator="containsText" text="ENABLED">
      <formula>NOT(ISERROR(SEARCH("ENABLED",K1094)))</formula>
    </cfRule>
  </conditionalFormatting>
  <conditionalFormatting sqref="J1097">
    <cfRule type="containsText" dxfId="1044" priority="1851" operator="containsText" text="DISABLED">
      <formula>NOT(ISERROR(SEARCH("DISABLED",J1097)))</formula>
    </cfRule>
    <cfRule type="containsText" dxfId="1043" priority="1852" operator="containsText" text="ENABLED">
      <formula>NOT(ISERROR(SEARCH("ENABLED",J1097)))</formula>
    </cfRule>
  </conditionalFormatting>
  <conditionalFormatting sqref="X1097">
    <cfRule type="notContainsBlanks" dxfId="1042" priority="1850">
      <formula>LEN(TRIM(X1097))&gt;0</formula>
    </cfRule>
  </conditionalFormatting>
  <conditionalFormatting sqref="I1097">
    <cfRule type="cellIs" dxfId="1041" priority="1849" operator="equal">
      <formula>"CAT_MENU"</formula>
    </cfRule>
  </conditionalFormatting>
  <conditionalFormatting sqref="K1097">
    <cfRule type="containsText" dxfId="1040" priority="1847" operator="containsText" text="DISABLED">
      <formula>NOT(ISERROR(SEARCH("DISABLED",K1097)))</formula>
    </cfRule>
    <cfRule type="containsText" dxfId="1039" priority="1848" operator="containsText" text="ENABLED">
      <formula>NOT(ISERROR(SEARCH("ENABLED",K1097)))</formula>
    </cfRule>
  </conditionalFormatting>
  <conditionalFormatting sqref="J1202:J1231">
    <cfRule type="containsText" dxfId="1038" priority="1781" operator="containsText" text="DISABLED">
      <formula>NOT(ISERROR(SEARCH("DISABLED",J1202)))</formula>
    </cfRule>
    <cfRule type="containsText" dxfId="1037" priority="1782" operator="containsText" text="ENABLED">
      <formula>NOT(ISERROR(SEARCH("ENABLED",J1202)))</formula>
    </cfRule>
  </conditionalFormatting>
  <conditionalFormatting sqref="X1202">
    <cfRule type="notContainsBlanks" dxfId="1036" priority="1780">
      <formula>LEN(TRIM(X1202))&gt;0</formula>
    </cfRule>
  </conditionalFormatting>
  <conditionalFormatting sqref="I1202:I1231">
    <cfRule type="cellIs" dxfId="1035" priority="1779" operator="equal">
      <formula>"CAT_MENU"</formula>
    </cfRule>
  </conditionalFormatting>
  <conditionalFormatting sqref="K1202:K1231">
    <cfRule type="containsText" dxfId="1034" priority="1777" operator="containsText" text="DISABLED">
      <formula>NOT(ISERROR(SEARCH("DISABLED",K1202)))</formula>
    </cfRule>
    <cfRule type="containsText" dxfId="1033" priority="1778" operator="containsText" text="ENABLED">
      <formula>NOT(ISERROR(SEARCH("ENABLED",K1202)))</formula>
    </cfRule>
  </conditionalFormatting>
  <conditionalFormatting sqref="X1228">
    <cfRule type="notContainsBlanks" dxfId="1032" priority="1773">
      <formula>LEN(TRIM(X1228))&gt;0</formula>
    </cfRule>
  </conditionalFormatting>
  <conditionalFormatting sqref="X1229">
    <cfRule type="notContainsBlanks" dxfId="1031" priority="1766">
      <formula>LEN(TRIM(X1229))&gt;0</formula>
    </cfRule>
  </conditionalFormatting>
  <conditionalFormatting sqref="X1230">
    <cfRule type="notContainsBlanks" dxfId="1030" priority="1759">
      <formula>LEN(TRIM(X1230))&gt;0</formula>
    </cfRule>
  </conditionalFormatting>
  <conditionalFormatting sqref="X1231">
    <cfRule type="notContainsBlanks" dxfId="1029" priority="1752">
      <formula>LEN(TRIM(X1231))&gt;0</formula>
    </cfRule>
  </conditionalFormatting>
  <conditionalFormatting sqref="J1237">
    <cfRule type="containsText" dxfId="1028" priority="1732" operator="containsText" text="DISABLED">
      <formula>NOT(ISERROR(SEARCH("DISABLED",J1237)))</formula>
    </cfRule>
    <cfRule type="containsText" dxfId="1027" priority="1733" operator="containsText" text="ENABLED">
      <formula>NOT(ISERROR(SEARCH("ENABLED",J1237)))</formula>
    </cfRule>
  </conditionalFormatting>
  <conditionalFormatting sqref="X1237">
    <cfRule type="notContainsBlanks" dxfId="1026" priority="1731">
      <formula>LEN(TRIM(X1237))&gt;0</formula>
    </cfRule>
  </conditionalFormatting>
  <conditionalFormatting sqref="I1237">
    <cfRule type="cellIs" dxfId="1025" priority="1730" operator="equal">
      <formula>"CAT_MENU"</formula>
    </cfRule>
  </conditionalFormatting>
  <conditionalFormatting sqref="K1237">
    <cfRule type="containsText" dxfId="1024" priority="1728" operator="containsText" text="DISABLED">
      <formula>NOT(ISERROR(SEARCH("DISABLED",K1237)))</formula>
    </cfRule>
    <cfRule type="containsText" dxfId="1023" priority="1729" operator="containsText" text="ENABLED">
      <formula>NOT(ISERROR(SEARCH("ENABLED",K1237)))</formula>
    </cfRule>
  </conditionalFormatting>
  <conditionalFormatting sqref="K1330">
    <cfRule type="containsText" dxfId="1022" priority="1588" operator="containsText" text="DISABLED">
      <formula>NOT(ISERROR(SEARCH("DISABLED",K1330)))</formula>
    </cfRule>
    <cfRule type="containsText" dxfId="1021" priority="1589" operator="containsText" text="ENABLED">
      <formula>NOT(ISERROR(SEARCH("ENABLED",K1330)))</formula>
    </cfRule>
  </conditionalFormatting>
  <conditionalFormatting sqref="X1330">
    <cfRule type="notContainsBlanks" dxfId="1020" priority="1591">
      <formula>LEN(TRIM(X1330))&gt;0</formula>
    </cfRule>
  </conditionalFormatting>
  <conditionalFormatting sqref="I1330">
    <cfRule type="cellIs" dxfId="1019" priority="1590" operator="equal">
      <formula>"CAT_MENU"</formula>
    </cfRule>
  </conditionalFormatting>
  <conditionalFormatting sqref="J1349">
    <cfRule type="containsText" dxfId="1018" priority="1557" operator="containsText" text="DISABLED">
      <formula>NOT(ISERROR(SEARCH("DISABLED",J1349)))</formula>
    </cfRule>
    <cfRule type="containsText" dxfId="1017" priority="1558" operator="containsText" text="ENABLED">
      <formula>NOT(ISERROR(SEARCH("ENABLED",J1349)))</formula>
    </cfRule>
  </conditionalFormatting>
  <conditionalFormatting sqref="X1349">
    <cfRule type="notContainsBlanks" dxfId="1016" priority="1556">
      <formula>LEN(TRIM(X1349))&gt;0</formula>
    </cfRule>
  </conditionalFormatting>
  <conditionalFormatting sqref="I1349">
    <cfRule type="cellIs" dxfId="1015" priority="1555" operator="equal">
      <formula>"CAT_MENU"</formula>
    </cfRule>
  </conditionalFormatting>
  <conditionalFormatting sqref="K1349">
    <cfRule type="containsText" dxfId="1014" priority="1553" operator="containsText" text="DISABLED">
      <formula>NOT(ISERROR(SEARCH("DISABLED",K1349)))</formula>
    </cfRule>
    <cfRule type="containsText" dxfId="1013" priority="1554" operator="containsText" text="ENABLED">
      <formula>NOT(ISERROR(SEARCH("ENABLED",K1349)))</formula>
    </cfRule>
  </conditionalFormatting>
  <conditionalFormatting sqref="K1443">
    <cfRule type="containsText" dxfId="1012" priority="1473" operator="containsText" text="DISABLED">
      <formula>NOT(ISERROR(SEARCH("DISABLED",K1443)))</formula>
    </cfRule>
    <cfRule type="containsText" dxfId="1011" priority="1474" operator="containsText" text="ENABLED">
      <formula>NOT(ISERROR(SEARCH("ENABLED",K1443)))</formula>
    </cfRule>
  </conditionalFormatting>
  <conditionalFormatting sqref="J1431">
    <cfRule type="containsText" dxfId="1010" priority="1540" operator="containsText" text="DISABLED">
      <formula>NOT(ISERROR(SEARCH("DISABLED",J1431)))</formula>
    </cfRule>
    <cfRule type="containsText" dxfId="1009" priority="1541" operator="containsText" text="ENABLED">
      <formula>NOT(ISERROR(SEARCH("ENABLED",J1431)))</formula>
    </cfRule>
  </conditionalFormatting>
  <conditionalFormatting sqref="X1431">
    <cfRule type="notContainsBlanks" dxfId="1008" priority="1539">
      <formula>LEN(TRIM(X1431))&gt;0</formula>
    </cfRule>
  </conditionalFormatting>
  <conditionalFormatting sqref="I1431">
    <cfRule type="cellIs" dxfId="1007" priority="1538" operator="equal">
      <formula>"CAT_MENU"</formula>
    </cfRule>
  </conditionalFormatting>
  <conditionalFormatting sqref="K1431">
    <cfRule type="containsText" dxfId="1006" priority="1536" operator="containsText" text="DISABLED">
      <formula>NOT(ISERROR(SEARCH("DISABLED",K1431)))</formula>
    </cfRule>
    <cfRule type="containsText" dxfId="1005" priority="1537" operator="containsText" text="ENABLED">
      <formula>NOT(ISERROR(SEARCH("ENABLED",K1431)))</formula>
    </cfRule>
  </conditionalFormatting>
  <conditionalFormatting sqref="J1432">
    <cfRule type="containsText" dxfId="1004" priority="1533" operator="containsText" text="DISABLED">
      <formula>NOT(ISERROR(SEARCH("DISABLED",J1432)))</formula>
    </cfRule>
    <cfRule type="containsText" dxfId="1003" priority="1534" operator="containsText" text="ENABLED">
      <formula>NOT(ISERROR(SEARCH("ENABLED",J1432)))</formula>
    </cfRule>
  </conditionalFormatting>
  <conditionalFormatting sqref="X1432">
    <cfRule type="notContainsBlanks" dxfId="1002" priority="1532">
      <formula>LEN(TRIM(X1432))&gt;0</formula>
    </cfRule>
  </conditionalFormatting>
  <conditionalFormatting sqref="I1432">
    <cfRule type="cellIs" dxfId="1001" priority="1531" operator="equal">
      <formula>"CAT_MENU"</formula>
    </cfRule>
  </conditionalFormatting>
  <conditionalFormatting sqref="K1432">
    <cfRule type="containsText" dxfId="1000" priority="1529" operator="containsText" text="DISABLED">
      <formula>NOT(ISERROR(SEARCH("DISABLED",K1432)))</formula>
    </cfRule>
    <cfRule type="containsText" dxfId="999" priority="1530" operator="containsText" text="ENABLED">
      <formula>NOT(ISERROR(SEARCH("ENABLED",K1432)))</formula>
    </cfRule>
  </conditionalFormatting>
  <conditionalFormatting sqref="X1443">
    <cfRule type="notContainsBlanks" dxfId="998" priority="1476">
      <formula>LEN(TRIM(X1443))&gt;0</formula>
    </cfRule>
  </conditionalFormatting>
  <conditionalFormatting sqref="I1443">
    <cfRule type="cellIs" dxfId="997" priority="1475" operator="equal">
      <formula>"CAT_MENU"</formula>
    </cfRule>
  </conditionalFormatting>
  <conditionalFormatting sqref="J550">
    <cfRule type="containsText" dxfId="996" priority="1325" operator="containsText" text="DISABLED">
      <formula>NOT(ISERROR(SEARCH("DISABLED",J550)))</formula>
    </cfRule>
    <cfRule type="containsText" dxfId="995" priority="1326" operator="containsText" text="ENABLED">
      <formula>NOT(ISERROR(SEARCH("ENABLED",J550)))</formula>
    </cfRule>
  </conditionalFormatting>
  <conditionalFormatting sqref="X550">
    <cfRule type="notContainsBlanks" dxfId="994" priority="1324">
      <formula>LEN(TRIM(X550))&gt;0</formula>
    </cfRule>
  </conditionalFormatting>
  <conditionalFormatting sqref="J5">
    <cfRule type="containsText" dxfId="993" priority="1445" operator="containsText" text="DISABLED">
      <formula>NOT(ISERROR(SEARCH("DISABLED",J5)))</formula>
    </cfRule>
    <cfRule type="containsText" dxfId="992" priority="1446" operator="containsText" text="ENABLED">
      <formula>NOT(ISERROR(SEARCH("ENABLED",J5)))</formula>
    </cfRule>
  </conditionalFormatting>
  <conditionalFormatting sqref="X5">
    <cfRule type="notContainsBlanks" dxfId="991" priority="1444">
      <formula>LEN(TRIM(X5))&gt;0</formula>
    </cfRule>
  </conditionalFormatting>
  <conditionalFormatting sqref="I5">
    <cfRule type="cellIs" dxfId="990" priority="1443" operator="equal">
      <formula>"CAT_MENU"</formula>
    </cfRule>
  </conditionalFormatting>
  <conditionalFormatting sqref="K5">
    <cfRule type="containsText" dxfId="989" priority="1441" operator="containsText" text="DISABLED">
      <formula>NOT(ISERROR(SEARCH("DISABLED",K5)))</formula>
    </cfRule>
    <cfRule type="containsText" dxfId="988" priority="1442" operator="containsText" text="ENABLED">
      <formula>NOT(ISERROR(SEARCH("ENABLED",K5)))</formula>
    </cfRule>
  </conditionalFormatting>
  <conditionalFormatting sqref="I136">
    <cfRule type="cellIs" dxfId="987" priority="1413" operator="equal">
      <formula>"CAT_MENU"</formula>
    </cfRule>
  </conditionalFormatting>
  <conditionalFormatting sqref="J133">
    <cfRule type="containsText" dxfId="986" priority="1433" operator="containsText" text="DISABLED">
      <formula>NOT(ISERROR(SEARCH("DISABLED",J133)))</formula>
    </cfRule>
    <cfRule type="containsText" dxfId="985" priority="1434" operator="containsText" text="ENABLED">
      <formula>NOT(ISERROR(SEARCH("ENABLED",J133)))</formula>
    </cfRule>
  </conditionalFormatting>
  <conditionalFormatting sqref="X133">
    <cfRule type="notContainsBlanks" dxfId="984" priority="1432">
      <formula>LEN(TRIM(X133))&gt;0</formula>
    </cfRule>
  </conditionalFormatting>
  <conditionalFormatting sqref="I133">
    <cfRule type="cellIs" dxfId="983" priority="1431" operator="equal">
      <formula>"CAT_MENU"</formula>
    </cfRule>
  </conditionalFormatting>
  <conditionalFormatting sqref="K133">
    <cfRule type="containsText" dxfId="982" priority="1429" operator="containsText" text="DISABLED">
      <formula>NOT(ISERROR(SEARCH("DISABLED",K133)))</formula>
    </cfRule>
    <cfRule type="containsText" dxfId="981" priority="1430" operator="containsText" text="ENABLED">
      <formula>NOT(ISERROR(SEARCH("ENABLED",K133)))</formula>
    </cfRule>
  </conditionalFormatting>
  <conditionalFormatting sqref="J134">
    <cfRule type="containsText" dxfId="980" priority="1427" operator="containsText" text="DISABLED">
      <formula>NOT(ISERROR(SEARCH("DISABLED",J134)))</formula>
    </cfRule>
    <cfRule type="containsText" dxfId="979" priority="1428" operator="containsText" text="ENABLED">
      <formula>NOT(ISERROR(SEARCH("ENABLED",J134)))</formula>
    </cfRule>
  </conditionalFormatting>
  <conditionalFormatting sqref="X134">
    <cfRule type="notContainsBlanks" dxfId="978" priority="1426">
      <formula>LEN(TRIM(X134))&gt;0</formula>
    </cfRule>
  </conditionalFormatting>
  <conditionalFormatting sqref="I134">
    <cfRule type="cellIs" dxfId="977" priority="1425" operator="equal">
      <formula>"CAT_MENU"</formula>
    </cfRule>
  </conditionalFormatting>
  <conditionalFormatting sqref="K134">
    <cfRule type="containsText" dxfId="976" priority="1423" operator="containsText" text="DISABLED">
      <formula>NOT(ISERROR(SEARCH("DISABLED",K134)))</formula>
    </cfRule>
    <cfRule type="containsText" dxfId="975" priority="1424" operator="containsText" text="ENABLED">
      <formula>NOT(ISERROR(SEARCH("ENABLED",K134)))</formula>
    </cfRule>
  </conditionalFormatting>
  <conditionalFormatting sqref="J135">
    <cfRule type="containsText" dxfId="974" priority="1421" operator="containsText" text="DISABLED">
      <formula>NOT(ISERROR(SEARCH("DISABLED",J135)))</formula>
    </cfRule>
    <cfRule type="containsText" dxfId="973" priority="1422" operator="containsText" text="ENABLED">
      <formula>NOT(ISERROR(SEARCH("ENABLED",J135)))</formula>
    </cfRule>
  </conditionalFormatting>
  <conditionalFormatting sqref="X135">
    <cfRule type="notContainsBlanks" dxfId="972" priority="1420">
      <formula>LEN(TRIM(X135))&gt;0</formula>
    </cfRule>
  </conditionalFormatting>
  <conditionalFormatting sqref="I135">
    <cfRule type="cellIs" dxfId="971" priority="1419" operator="equal">
      <formula>"CAT_MENU"</formula>
    </cfRule>
  </conditionalFormatting>
  <conditionalFormatting sqref="K135">
    <cfRule type="containsText" dxfId="970" priority="1417" operator="containsText" text="DISABLED">
      <formula>NOT(ISERROR(SEARCH("DISABLED",K135)))</formula>
    </cfRule>
    <cfRule type="containsText" dxfId="969" priority="1418" operator="containsText" text="ENABLED">
      <formula>NOT(ISERROR(SEARCH("ENABLED",K135)))</formula>
    </cfRule>
  </conditionalFormatting>
  <conditionalFormatting sqref="J136">
    <cfRule type="containsText" dxfId="968" priority="1415" operator="containsText" text="DISABLED">
      <formula>NOT(ISERROR(SEARCH("DISABLED",J136)))</formula>
    </cfRule>
    <cfRule type="containsText" dxfId="967" priority="1416" operator="containsText" text="ENABLED">
      <formula>NOT(ISERROR(SEARCH("ENABLED",J136)))</formula>
    </cfRule>
  </conditionalFormatting>
  <conditionalFormatting sqref="X136">
    <cfRule type="notContainsBlanks" dxfId="966" priority="1414">
      <formula>LEN(TRIM(X136))&gt;0</formula>
    </cfRule>
  </conditionalFormatting>
  <conditionalFormatting sqref="I231">
    <cfRule type="cellIs" dxfId="965" priority="1395" operator="equal">
      <formula>"CAT_MENU"</formula>
    </cfRule>
  </conditionalFormatting>
  <conditionalFormatting sqref="K136">
    <cfRule type="containsText" dxfId="964" priority="1411" operator="containsText" text="DISABLED">
      <formula>NOT(ISERROR(SEARCH("DISABLED",K136)))</formula>
    </cfRule>
    <cfRule type="containsText" dxfId="963" priority="1412" operator="containsText" text="ENABLED">
      <formula>NOT(ISERROR(SEARCH("ENABLED",K136)))</formula>
    </cfRule>
  </conditionalFormatting>
  <conditionalFormatting sqref="I410">
    <cfRule type="cellIs" dxfId="962" priority="1377" operator="equal">
      <formula>"CAT_MENU"</formula>
    </cfRule>
  </conditionalFormatting>
  <conditionalFormatting sqref="J229">
    <cfRule type="containsText" dxfId="961" priority="1409" operator="containsText" text="DISABLED">
      <formula>NOT(ISERROR(SEARCH("DISABLED",J229)))</formula>
    </cfRule>
    <cfRule type="containsText" dxfId="960" priority="1410" operator="containsText" text="ENABLED">
      <formula>NOT(ISERROR(SEARCH("ENABLED",J229)))</formula>
    </cfRule>
  </conditionalFormatting>
  <conditionalFormatting sqref="X229">
    <cfRule type="notContainsBlanks" dxfId="959" priority="1408">
      <formula>LEN(TRIM(X229))&gt;0</formula>
    </cfRule>
  </conditionalFormatting>
  <conditionalFormatting sqref="I229">
    <cfRule type="cellIs" dxfId="958" priority="1407" operator="equal">
      <formula>"CAT_MENU"</formula>
    </cfRule>
  </conditionalFormatting>
  <conditionalFormatting sqref="K229">
    <cfRule type="containsText" dxfId="957" priority="1405" operator="containsText" text="DISABLED">
      <formula>NOT(ISERROR(SEARCH("DISABLED",K229)))</formula>
    </cfRule>
    <cfRule type="containsText" dxfId="956" priority="1406" operator="containsText" text="ENABLED">
      <formula>NOT(ISERROR(SEARCH("ENABLED",K229)))</formula>
    </cfRule>
  </conditionalFormatting>
  <conditionalFormatting sqref="J230">
    <cfRule type="containsText" dxfId="955" priority="1403" operator="containsText" text="DISABLED">
      <formula>NOT(ISERROR(SEARCH("DISABLED",J230)))</formula>
    </cfRule>
    <cfRule type="containsText" dxfId="954" priority="1404" operator="containsText" text="ENABLED">
      <formula>NOT(ISERROR(SEARCH("ENABLED",J230)))</formula>
    </cfRule>
  </conditionalFormatting>
  <conditionalFormatting sqref="X230">
    <cfRule type="notContainsBlanks" dxfId="953" priority="1402">
      <formula>LEN(TRIM(X230))&gt;0</formula>
    </cfRule>
  </conditionalFormatting>
  <conditionalFormatting sqref="I230">
    <cfRule type="cellIs" dxfId="952" priority="1401" operator="equal">
      <formula>"CAT_MENU"</formula>
    </cfRule>
  </conditionalFormatting>
  <conditionalFormatting sqref="K230">
    <cfRule type="containsText" dxfId="951" priority="1399" operator="containsText" text="DISABLED">
      <formula>NOT(ISERROR(SEARCH("DISABLED",K230)))</formula>
    </cfRule>
    <cfRule type="containsText" dxfId="950" priority="1400" operator="containsText" text="ENABLED">
      <formula>NOT(ISERROR(SEARCH("ENABLED",K230)))</formula>
    </cfRule>
  </conditionalFormatting>
  <conditionalFormatting sqref="J231">
    <cfRule type="containsText" dxfId="949" priority="1397" operator="containsText" text="DISABLED">
      <formula>NOT(ISERROR(SEARCH("DISABLED",J231)))</formula>
    </cfRule>
    <cfRule type="containsText" dxfId="948" priority="1398" operator="containsText" text="ENABLED">
      <formula>NOT(ISERROR(SEARCH("ENABLED",J231)))</formula>
    </cfRule>
  </conditionalFormatting>
  <conditionalFormatting sqref="X231">
    <cfRule type="notContainsBlanks" dxfId="947" priority="1396">
      <formula>LEN(TRIM(X231))&gt;0</formula>
    </cfRule>
  </conditionalFormatting>
  <conditionalFormatting sqref="K231">
    <cfRule type="containsText" dxfId="946" priority="1393" operator="containsText" text="DISABLED">
      <formula>NOT(ISERROR(SEARCH("DISABLED",K231)))</formula>
    </cfRule>
    <cfRule type="containsText" dxfId="945" priority="1394" operator="containsText" text="ENABLED">
      <formula>NOT(ISERROR(SEARCH("ENABLED",K231)))</formula>
    </cfRule>
  </conditionalFormatting>
  <conditionalFormatting sqref="I450">
    <cfRule type="cellIs" dxfId="944" priority="1359" operator="equal">
      <formula>"CAT_MENU"</formula>
    </cfRule>
  </conditionalFormatting>
  <conditionalFormatting sqref="J408">
    <cfRule type="containsText" dxfId="943" priority="1391" operator="containsText" text="DISABLED">
      <formula>NOT(ISERROR(SEARCH("DISABLED",J408)))</formula>
    </cfRule>
    <cfRule type="containsText" dxfId="942" priority="1392" operator="containsText" text="ENABLED">
      <formula>NOT(ISERROR(SEARCH("ENABLED",J408)))</formula>
    </cfRule>
  </conditionalFormatting>
  <conditionalFormatting sqref="X408">
    <cfRule type="notContainsBlanks" dxfId="941" priority="1390">
      <formula>LEN(TRIM(X408))&gt;0</formula>
    </cfRule>
  </conditionalFormatting>
  <conditionalFormatting sqref="I408">
    <cfRule type="cellIs" dxfId="940" priority="1389" operator="equal">
      <formula>"CAT_MENU"</formula>
    </cfRule>
  </conditionalFormatting>
  <conditionalFormatting sqref="K408">
    <cfRule type="containsText" dxfId="939" priority="1387" operator="containsText" text="DISABLED">
      <formula>NOT(ISERROR(SEARCH("DISABLED",K408)))</formula>
    </cfRule>
    <cfRule type="containsText" dxfId="938" priority="1388" operator="containsText" text="ENABLED">
      <formula>NOT(ISERROR(SEARCH("ENABLED",K408)))</formula>
    </cfRule>
  </conditionalFormatting>
  <conditionalFormatting sqref="J409">
    <cfRule type="containsText" dxfId="937" priority="1385" operator="containsText" text="DISABLED">
      <formula>NOT(ISERROR(SEARCH("DISABLED",J409)))</formula>
    </cfRule>
    <cfRule type="containsText" dxfId="936" priority="1386" operator="containsText" text="ENABLED">
      <formula>NOT(ISERROR(SEARCH("ENABLED",J409)))</formula>
    </cfRule>
  </conditionalFormatting>
  <conditionalFormatting sqref="X409">
    <cfRule type="notContainsBlanks" dxfId="935" priority="1384">
      <formula>LEN(TRIM(X409))&gt;0</formula>
    </cfRule>
  </conditionalFormatting>
  <conditionalFormatting sqref="I409">
    <cfRule type="cellIs" dxfId="934" priority="1383" operator="equal">
      <formula>"CAT_MENU"</formula>
    </cfRule>
  </conditionalFormatting>
  <conditionalFormatting sqref="K409">
    <cfRule type="containsText" dxfId="933" priority="1381" operator="containsText" text="DISABLED">
      <formula>NOT(ISERROR(SEARCH("DISABLED",K409)))</formula>
    </cfRule>
    <cfRule type="containsText" dxfId="932" priority="1382" operator="containsText" text="ENABLED">
      <formula>NOT(ISERROR(SEARCH("ENABLED",K409)))</formula>
    </cfRule>
  </conditionalFormatting>
  <conditionalFormatting sqref="J410">
    <cfRule type="containsText" dxfId="931" priority="1379" operator="containsText" text="DISABLED">
      <formula>NOT(ISERROR(SEARCH("DISABLED",J410)))</formula>
    </cfRule>
    <cfRule type="containsText" dxfId="930" priority="1380" operator="containsText" text="ENABLED">
      <formula>NOT(ISERROR(SEARCH("ENABLED",J410)))</formula>
    </cfRule>
  </conditionalFormatting>
  <conditionalFormatting sqref="X410">
    <cfRule type="notContainsBlanks" dxfId="929" priority="1378">
      <formula>LEN(TRIM(X410))&gt;0</formula>
    </cfRule>
  </conditionalFormatting>
  <conditionalFormatting sqref="K410">
    <cfRule type="containsText" dxfId="928" priority="1375" operator="containsText" text="DISABLED">
      <formula>NOT(ISERROR(SEARCH("DISABLED",K410)))</formula>
    </cfRule>
    <cfRule type="containsText" dxfId="927" priority="1376" operator="containsText" text="ENABLED">
      <formula>NOT(ISERROR(SEARCH("ENABLED",K410)))</formula>
    </cfRule>
  </conditionalFormatting>
  <conditionalFormatting sqref="I483">
    <cfRule type="cellIs" dxfId="926" priority="1341" operator="equal">
      <formula>"CAT_MENU"</formula>
    </cfRule>
  </conditionalFormatting>
  <conditionalFormatting sqref="J448">
    <cfRule type="containsText" dxfId="925" priority="1373" operator="containsText" text="DISABLED">
      <formula>NOT(ISERROR(SEARCH("DISABLED",J448)))</formula>
    </cfRule>
    <cfRule type="containsText" dxfId="924" priority="1374" operator="containsText" text="ENABLED">
      <formula>NOT(ISERROR(SEARCH("ENABLED",J448)))</formula>
    </cfRule>
  </conditionalFormatting>
  <conditionalFormatting sqref="X448">
    <cfRule type="notContainsBlanks" dxfId="923" priority="1372">
      <formula>LEN(TRIM(X448))&gt;0</formula>
    </cfRule>
  </conditionalFormatting>
  <conditionalFormatting sqref="I448">
    <cfRule type="cellIs" dxfId="922" priority="1371" operator="equal">
      <formula>"CAT_MENU"</formula>
    </cfRule>
  </conditionalFormatting>
  <conditionalFormatting sqref="K448">
    <cfRule type="containsText" dxfId="921" priority="1369" operator="containsText" text="DISABLED">
      <formula>NOT(ISERROR(SEARCH("DISABLED",K448)))</formula>
    </cfRule>
    <cfRule type="containsText" dxfId="920" priority="1370" operator="containsText" text="ENABLED">
      <formula>NOT(ISERROR(SEARCH("ENABLED",K448)))</formula>
    </cfRule>
  </conditionalFormatting>
  <conditionalFormatting sqref="J449">
    <cfRule type="containsText" dxfId="919" priority="1367" operator="containsText" text="DISABLED">
      <formula>NOT(ISERROR(SEARCH("DISABLED",J449)))</formula>
    </cfRule>
    <cfRule type="containsText" dxfId="918" priority="1368" operator="containsText" text="ENABLED">
      <formula>NOT(ISERROR(SEARCH("ENABLED",J449)))</formula>
    </cfRule>
  </conditionalFormatting>
  <conditionalFormatting sqref="X449">
    <cfRule type="notContainsBlanks" dxfId="917" priority="1366">
      <formula>LEN(TRIM(X449))&gt;0</formula>
    </cfRule>
  </conditionalFormatting>
  <conditionalFormatting sqref="I449">
    <cfRule type="cellIs" dxfId="916" priority="1365" operator="equal">
      <formula>"CAT_MENU"</formula>
    </cfRule>
  </conditionalFormatting>
  <conditionalFormatting sqref="K449">
    <cfRule type="containsText" dxfId="915" priority="1363" operator="containsText" text="DISABLED">
      <formula>NOT(ISERROR(SEARCH("DISABLED",K449)))</formula>
    </cfRule>
    <cfRule type="containsText" dxfId="914" priority="1364" operator="containsText" text="ENABLED">
      <formula>NOT(ISERROR(SEARCH("ENABLED",K449)))</formula>
    </cfRule>
  </conditionalFormatting>
  <conditionalFormatting sqref="J450">
    <cfRule type="containsText" dxfId="913" priority="1361" operator="containsText" text="DISABLED">
      <formula>NOT(ISERROR(SEARCH("DISABLED",J450)))</formula>
    </cfRule>
    <cfRule type="containsText" dxfId="912" priority="1362" operator="containsText" text="ENABLED">
      <formula>NOT(ISERROR(SEARCH("ENABLED",J450)))</formula>
    </cfRule>
  </conditionalFormatting>
  <conditionalFormatting sqref="X450">
    <cfRule type="notContainsBlanks" dxfId="911" priority="1360">
      <formula>LEN(TRIM(X450))&gt;0</formula>
    </cfRule>
  </conditionalFormatting>
  <conditionalFormatting sqref="K450">
    <cfRule type="containsText" dxfId="910" priority="1357" operator="containsText" text="DISABLED">
      <formula>NOT(ISERROR(SEARCH("DISABLED",K450)))</formula>
    </cfRule>
    <cfRule type="containsText" dxfId="909" priority="1358" operator="containsText" text="ENABLED">
      <formula>NOT(ISERROR(SEARCH("ENABLED",K450)))</formula>
    </cfRule>
  </conditionalFormatting>
  <conditionalFormatting sqref="I550">
    <cfRule type="cellIs" dxfId="908" priority="1323" operator="equal">
      <formula>"CAT_MENU"</formula>
    </cfRule>
  </conditionalFormatting>
  <conditionalFormatting sqref="J481">
    <cfRule type="containsText" dxfId="907" priority="1355" operator="containsText" text="DISABLED">
      <formula>NOT(ISERROR(SEARCH("DISABLED",J481)))</formula>
    </cfRule>
    <cfRule type="containsText" dxfId="906" priority="1356" operator="containsText" text="ENABLED">
      <formula>NOT(ISERROR(SEARCH("ENABLED",J481)))</formula>
    </cfRule>
  </conditionalFormatting>
  <conditionalFormatting sqref="X481">
    <cfRule type="notContainsBlanks" dxfId="905" priority="1354">
      <formula>LEN(TRIM(X481))&gt;0</formula>
    </cfRule>
  </conditionalFormatting>
  <conditionalFormatting sqref="I481">
    <cfRule type="cellIs" dxfId="904" priority="1353" operator="equal">
      <formula>"CAT_MENU"</formula>
    </cfRule>
  </conditionalFormatting>
  <conditionalFormatting sqref="K481">
    <cfRule type="containsText" dxfId="903" priority="1351" operator="containsText" text="DISABLED">
      <formula>NOT(ISERROR(SEARCH("DISABLED",K481)))</formula>
    </cfRule>
    <cfRule type="containsText" dxfId="902" priority="1352" operator="containsText" text="ENABLED">
      <formula>NOT(ISERROR(SEARCH("ENABLED",K481)))</formula>
    </cfRule>
  </conditionalFormatting>
  <conditionalFormatting sqref="J482">
    <cfRule type="containsText" dxfId="901" priority="1349" operator="containsText" text="DISABLED">
      <formula>NOT(ISERROR(SEARCH("DISABLED",J482)))</formula>
    </cfRule>
    <cfRule type="containsText" dxfId="900" priority="1350" operator="containsText" text="ENABLED">
      <formula>NOT(ISERROR(SEARCH("ENABLED",J482)))</formula>
    </cfRule>
  </conditionalFormatting>
  <conditionalFormatting sqref="X482">
    <cfRule type="notContainsBlanks" dxfId="899" priority="1348">
      <formula>LEN(TRIM(X482))&gt;0</formula>
    </cfRule>
  </conditionalFormatting>
  <conditionalFormatting sqref="I482">
    <cfRule type="cellIs" dxfId="898" priority="1347" operator="equal">
      <formula>"CAT_MENU"</formula>
    </cfRule>
  </conditionalFormatting>
  <conditionalFormatting sqref="K482">
    <cfRule type="containsText" dxfId="897" priority="1345" operator="containsText" text="DISABLED">
      <formula>NOT(ISERROR(SEARCH("DISABLED",K482)))</formula>
    </cfRule>
    <cfRule type="containsText" dxfId="896" priority="1346" operator="containsText" text="ENABLED">
      <formula>NOT(ISERROR(SEARCH("ENABLED",K482)))</formula>
    </cfRule>
  </conditionalFormatting>
  <conditionalFormatting sqref="J483">
    <cfRule type="containsText" dxfId="895" priority="1343" operator="containsText" text="DISABLED">
      <formula>NOT(ISERROR(SEARCH("DISABLED",J483)))</formula>
    </cfRule>
    <cfRule type="containsText" dxfId="894" priority="1344" operator="containsText" text="ENABLED">
      <formula>NOT(ISERROR(SEARCH("ENABLED",J483)))</formula>
    </cfRule>
  </conditionalFormatting>
  <conditionalFormatting sqref="X483">
    <cfRule type="notContainsBlanks" dxfId="893" priority="1342">
      <formula>LEN(TRIM(X483))&gt;0</formula>
    </cfRule>
  </conditionalFormatting>
  <conditionalFormatting sqref="K483">
    <cfRule type="containsText" dxfId="892" priority="1339" operator="containsText" text="DISABLED">
      <formula>NOT(ISERROR(SEARCH("DISABLED",K483)))</formula>
    </cfRule>
    <cfRule type="containsText" dxfId="891" priority="1340" operator="containsText" text="ENABLED">
      <formula>NOT(ISERROR(SEARCH("ENABLED",K483)))</formula>
    </cfRule>
  </conditionalFormatting>
  <conditionalFormatting sqref="I1201">
    <cfRule type="cellIs" dxfId="890" priority="1305" operator="equal">
      <formula>"CAT_MENU"</formula>
    </cfRule>
  </conditionalFormatting>
  <conditionalFormatting sqref="J548">
    <cfRule type="containsText" dxfId="889" priority="1337" operator="containsText" text="DISABLED">
      <formula>NOT(ISERROR(SEARCH("DISABLED",J548)))</formula>
    </cfRule>
    <cfRule type="containsText" dxfId="888" priority="1338" operator="containsText" text="ENABLED">
      <formula>NOT(ISERROR(SEARCH("ENABLED",J548)))</formula>
    </cfRule>
  </conditionalFormatting>
  <conditionalFormatting sqref="X548">
    <cfRule type="notContainsBlanks" dxfId="887" priority="1336">
      <formula>LEN(TRIM(X548))&gt;0</formula>
    </cfRule>
  </conditionalFormatting>
  <conditionalFormatting sqref="I548">
    <cfRule type="cellIs" dxfId="886" priority="1335" operator="equal">
      <formula>"CAT_MENU"</formula>
    </cfRule>
  </conditionalFormatting>
  <conditionalFormatting sqref="K548">
    <cfRule type="containsText" dxfId="885" priority="1333" operator="containsText" text="DISABLED">
      <formula>NOT(ISERROR(SEARCH("DISABLED",K548)))</formula>
    </cfRule>
    <cfRule type="containsText" dxfId="884" priority="1334" operator="containsText" text="ENABLED">
      <formula>NOT(ISERROR(SEARCH("ENABLED",K548)))</formula>
    </cfRule>
  </conditionalFormatting>
  <conditionalFormatting sqref="J549">
    <cfRule type="containsText" dxfId="883" priority="1331" operator="containsText" text="DISABLED">
      <formula>NOT(ISERROR(SEARCH("DISABLED",J549)))</formula>
    </cfRule>
    <cfRule type="containsText" dxfId="882" priority="1332" operator="containsText" text="ENABLED">
      <formula>NOT(ISERROR(SEARCH("ENABLED",J549)))</formula>
    </cfRule>
  </conditionalFormatting>
  <conditionalFormatting sqref="X549">
    <cfRule type="notContainsBlanks" dxfId="881" priority="1330">
      <formula>LEN(TRIM(X549))&gt;0</formula>
    </cfRule>
  </conditionalFormatting>
  <conditionalFormatting sqref="I549">
    <cfRule type="cellIs" dxfId="880" priority="1329" operator="equal">
      <formula>"CAT_MENU"</formula>
    </cfRule>
  </conditionalFormatting>
  <conditionalFormatting sqref="K549">
    <cfRule type="containsText" dxfId="879" priority="1327" operator="containsText" text="DISABLED">
      <formula>NOT(ISERROR(SEARCH("DISABLED",K549)))</formula>
    </cfRule>
    <cfRule type="containsText" dxfId="878" priority="1328" operator="containsText" text="ENABLED">
      <formula>NOT(ISERROR(SEARCH("ENABLED",K549)))</formula>
    </cfRule>
  </conditionalFormatting>
  <conditionalFormatting sqref="K550">
    <cfRule type="containsText" dxfId="877" priority="1321" operator="containsText" text="DISABLED">
      <formula>NOT(ISERROR(SEARCH("DISABLED",K550)))</formula>
    </cfRule>
    <cfRule type="containsText" dxfId="876" priority="1322" operator="containsText" text="ENABLED">
      <formula>NOT(ISERROR(SEARCH("ENABLED",K550)))</formula>
    </cfRule>
  </conditionalFormatting>
  <conditionalFormatting sqref="I1236">
    <cfRule type="cellIs" dxfId="875" priority="1287" operator="equal">
      <formula>"CAT_MENU"</formula>
    </cfRule>
  </conditionalFormatting>
  <conditionalFormatting sqref="J1199">
    <cfRule type="containsText" dxfId="874" priority="1319" operator="containsText" text="DISABLED">
      <formula>NOT(ISERROR(SEARCH("DISABLED",J1199)))</formula>
    </cfRule>
    <cfRule type="containsText" dxfId="873" priority="1320" operator="containsText" text="ENABLED">
      <formula>NOT(ISERROR(SEARCH("ENABLED",J1199)))</formula>
    </cfRule>
  </conditionalFormatting>
  <conditionalFormatting sqref="X1199">
    <cfRule type="notContainsBlanks" dxfId="872" priority="1318">
      <formula>LEN(TRIM(X1199))&gt;0</formula>
    </cfRule>
  </conditionalFormatting>
  <conditionalFormatting sqref="I1199">
    <cfRule type="cellIs" dxfId="871" priority="1317" operator="equal">
      <formula>"CAT_MENU"</formula>
    </cfRule>
  </conditionalFormatting>
  <conditionalFormatting sqref="K1199">
    <cfRule type="containsText" dxfId="870" priority="1315" operator="containsText" text="DISABLED">
      <formula>NOT(ISERROR(SEARCH("DISABLED",K1199)))</formula>
    </cfRule>
    <cfRule type="containsText" dxfId="869" priority="1316" operator="containsText" text="ENABLED">
      <formula>NOT(ISERROR(SEARCH("ENABLED",K1199)))</formula>
    </cfRule>
  </conditionalFormatting>
  <conditionalFormatting sqref="J1200">
    <cfRule type="containsText" dxfId="868" priority="1313" operator="containsText" text="DISABLED">
      <formula>NOT(ISERROR(SEARCH("DISABLED",J1200)))</formula>
    </cfRule>
    <cfRule type="containsText" dxfId="867" priority="1314" operator="containsText" text="ENABLED">
      <formula>NOT(ISERROR(SEARCH("ENABLED",J1200)))</formula>
    </cfRule>
  </conditionalFormatting>
  <conditionalFormatting sqref="X1200">
    <cfRule type="notContainsBlanks" dxfId="866" priority="1312">
      <formula>LEN(TRIM(X1200))&gt;0</formula>
    </cfRule>
  </conditionalFormatting>
  <conditionalFormatting sqref="I1200">
    <cfRule type="cellIs" dxfId="865" priority="1311" operator="equal">
      <formula>"CAT_MENU"</formula>
    </cfRule>
  </conditionalFormatting>
  <conditionalFormatting sqref="K1200">
    <cfRule type="containsText" dxfId="864" priority="1309" operator="containsText" text="DISABLED">
      <formula>NOT(ISERROR(SEARCH("DISABLED",K1200)))</formula>
    </cfRule>
    <cfRule type="containsText" dxfId="863" priority="1310" operator="containsText" text="ENABLED">
      <formula>NOT(ISERROR(SEARCH("ENABLED",K1200)))</formula>
    </cfRule>
  </conditionalFormatting>
  <conditionalFormatting sqref="J1201">
    <cfRule type="containsText" dxfId="862" priority="1307" operator="containsText" text="DISABLED">
      <formula>NOT(ISERROR(SEARCH("DISABLED",J1201)))</formula>
    </cfRule>
    <cfRule type="containsText" dxfId="861" priority="1308" operator="containsText" text="ENABLED">
      <formula>NOT(ISERROR(SEARCH("ENABLED",J1201)))</formula>
    </cfRule>
  </conditionalFormatting>
  <conditionalFormatting sqref="X1201">
    <cfRule type="notContainsBlanks" dxfId="860" priority="1306">
      <formula>LEN(TRIM(X1201))&gt;0</formula>
    </cfRule>
  </conditionalFormatting>
  <conditionalFormatting sqref="K1201">
    <cfRule type="containsText" dxfId="859" priority="1303" operator="containsText" text="DISABLED">
      <formula>NOT(ISERROR(SEARCH("DISABLED",K1201)))</formula>
    </cfRule>
    <cfRule type="containsText" dxfId="858" priority="1304" operator="containsText" text="ENABLED">
      <formula>NOT(ISERROR(SEARCH("ENABLED",K1201)))</formula>
    </cfRule>
  </conditionalFormatting>
  <conditionalFormatting sqref="I1329">
    <cfRule type="cellIs" dxfId="857" priority="1269" operator="equal">
      <formula>"CAT_MENU"</formula>
    </cfRule>
  </conditionalFormatting>
  <conditionalFormatting sqref="J1234">
    <cfRule type="containsText" dxfId="856" priority="1301" operator="containsText" text="DISABLED">
      <formula>NOT(ISERROR(SEARCH("DISABLED",J1234)))</formula>
    </cfRule>
    <cfRule type="containsText" dxfId="855" priority="1302" operator="containsText" text="ENABLED">
      <formula>NOT(ISERROR(SEARCH("ENABLED",J1234)))</formula>
    </cfRule>
  </conditionalFormatting>
  <conditionalFormatting sqref="X1234">
    <cfRule type="notContainsBlanks" dxfId="854" priority="1300">
      <formula>LEN(TRIM(X1234))&gt;0</formula>
    </cfRule>
  </conditionalFormatting>
  <conditionalFormatting sqref="I1234">
    <cfRule type="cellIs" dxfId="853" priority="1299" operator="equal">
      <formula>"CAT_MENU"</formula>
    </cfRule>
  </conditionalFormatting>
  <conditionalFormatting sqref="K1234">
    <cfRule type="containsText" dxfId="852" priority="1297" operator="containsText" text="DISABLED">
      <formula>NOT(ISERROR(SEARCH("DISABLED",K1234)))</formula>
    </cfRule>
    <cfRule type="containsText" dxfId="851" priority="1298" operator="containsText" text="ENABLED">
      <formula>NOT(ISERROR(SEARCH("ENABLED",K1234)))</formula>
    </cfRule>
  </conditionalFormatting>
  <conditionalFormatting sqref="J1235">
    <cfRule type="containsText" dxfId="850" priority="1295" operator="containsText" text="DISABLED">
      <formula>NOT(ISERROR(SEARCH("DISABLED",J1235)))</formula>
    </cfRule>
    <cfRule type="containsText" dxfId="849" priority="1296" operator="containsText" text="ENABLED">
      <formula>NOT(ISERROR(SEARCH("ENABLED",J1235)))</formula>
    </cfRule>
  </conditionalFormatting>
  <conditionalFormatting sqref="X1235">
    <cfRule type="notContainsBlanks" dxfId="848" priority="1294">
      <formula>LEN(TRIM(X1235))&gt;0</formula>
    </cfRule>
  </conditionalFormatting>
  <conditionalFormatting sqref="I1235">
    <cfRule type="cellIs" dxfId="847" priority="1293" operator="equal">
      <formula>"CAT_MENU"</formula>
    </cfRule>
  </conditionalFormatting>
  <conditionalFormatting sqref="K1235">
    <cfRule type="containsText" dxfId="846" priority="1291" operator="containsText" text="DISABLED">
      <formula>NOT(ISERROR(SEARCH("DISABLED",K1235)))</formula>
    </cfRule>
    <cfRule type="containsText" dxfId="845" priority="1292" operator="containsText" text="ENABLED">
      <formula>NOT(ISERROR(SEARCH("ENABLED",K1235)))</formula>
    </cfRule>
  </conditionalFormatting>
  <conditionalFormatting sqref="J1236">
    <cfRule type="containsText" dxfId="844" priority="1289" operator="containsText" text="DISABLED">
      <formula>NOT(ISERROR(SEARCH("DISABLED",J1236)))</formula>
    </cfRule>
    <cfRule type="containsText" dxfId="843" priority="1290" operator="containsText" text="ENABLED">
      <formula>NOT(ISERROR(SEARCH("ENABLED",J1236)))</formula>
    </cfRule>
  </conditionalFormatting>
  <conditionalFormatting sqref="X1236">
    <cfRule type="notContainsBlanks" dxfId="842" priority="1288">
      <formula>LEN(TRIM(X1236))&gt;0</formula>
    </cfRule>
  </conditionalFormatting>
  <conditionalFormatting sqref="K1236">
    <cfRule type="containsText" dxfId="841" priority="1285" operator="containsText" text="DISABLED">
      <formula>NOT(ISERROR(SEARCH("DISABLED",K1236)))</formula>
    </cfRule>
    <cfRule type="containsText" dxfId="840" priority="1286" operator="containsText" text="ENABLED">
      <formula>NOT(ISERROR(SEARCH("ENABLED",K1236)))</formula>
    </cfRule>
  </conditionalFormatting>
  <conditionalFormatting sqref="I1348">
    <cfRule type="cellIs" dxfId="839" priority="1251" operator="equal">
      <formula>"CAT_MENU"</formula>
    </cfRule>
  </conditionalFormatting>
  <conditionalFormatting sqref="J1327">
    <cfRule type="containsText" dxfId="838" priority="1283" operator="containsText" text="DISABLED">
      <formula>NOT(ISERROR(SEARCH("DISABLED",J1327)))</formula>
    </cfRule>
    <cfRule type="containsText" dxfId="837" priority="1284" operator="containsText" text="ENABLED">
      <formula>NOT(ISERROR(SEARCH("ENABLED",J1327)))</formula>
    </cfRule>
  </conditionalFormatting>
  <conditionalFormatting sqref="X1327">
    <cfRule type="notContainsBlanks" dxfId="836" priority="1282">
      <formula>LEN(TRIM(X1327))&gt;0</formula>
    </cfRule>
  </conditionalFormatting>
  <conditionalFormatting sqref="I1327">
    <cfRule type="cellIs" dxfId="835" priority="1281" operator="equal">
      <formula>"CAT_MENU"</formula>
    </cfRule>
  </conditionalFormatting>
  <conditionalFormatting sqref="K1327">
    <cfRule type="containsText" dxfId="834" priority="1279" operator="containsText" text="DISABLED">
      <formula>NOT(ISERROR(SEARCH("DISABLED",K1327)))</formula>
    </cfRule>
    <cfRule type="containsText" dxfId="833" priority="1280" operator="containsText" text="ENABLED">
      <formula>NOT(ISERROR(SEARCH("ENABLED",K1327)))</formula>
    </cfRule>
  </conditionalFormatting>
  <conditionalFormatting sqref="J1328">
    <cfRule type="containsText" dxfId="832" priority="1277" operator="containsText" text="DISABLED">
      <formula>NOT(ISERROR(SEARCH("DISABLED",J1328)))</formula>
    </cfRule>
    <cfRule type="containsText" dxfId="831" priority="1278" operator="containsText" text="ENABLED">
      <formula>NOT(ISERROR(SEARCH("ENABLED",J1328)))</formula>
    </cfRule>
  </conditionalFormatting>
  <conditionalFormatting sqref="X1328">
    <cfRule type="notContainsBlanks" dxfId="830" priority="1276">
      <formula>LEN(TRIM(X1328))&gt;0</formula>
    </cfRule>
  </conditionalFormatting>
  <conditionalFormatting sqref="I1328">
    <cfRule type="cellIs" dxfId="829" priority="1275" operator="equal">
      <formula>"CAT_MENU"</formula>
    </cfRule>
  </conditionalFormatting>
  <conditionalFormatting sqref="K1328">
    <cfRule type="containsText" dxfId="828" priority="1273" operator="containsText" text="DISABLED">
      <formula>NOT(ISERROR(SEARCH("DISABLED",K1328)))</formula>
    </cfRule>
    <cfRule type="containsText" dxfId="827" priority="1274" operator="containsText" text="ENABLED">
      <formula>NOT(ISERROR(SEARCH("ENABLED",K1328)))</formula>
    </cfRule>
  </conditionalFormatting>
  <conditionalFormatting sqref="J1329">
    <cfRule type="containsText" dxfId="826" priority="1271" operator="containsText" text="DISABLED">
      <formula>NOT(ISERROR(SEARCH("DISABLED",J1329)))</formula>
    </cfRule>
    <cfRule type="containsText" dxfId="825" priority="1272" operator="containsText" text="ENABLED">
      <formula>NOT(ISERROR(SEARCH("ENABLED",J1329)))</formula>
    </cfRule>
  </conditionalFormatting>
  <conditionalFormatting sqref="X1329">
    <cfRule type="notContainsBlanks" dxfId="824" priority="1270">
      <formula>LEN(TRIM(X1329))&gt;0</formula>
    </cfRule>
  </conditionalFormatting>
  <conditionalFormatting sqref="K1329">
    <cfRule type="containsText" dxfId="823" priority="1267" operator="containsText" text="DISABLED">
      <formula>NOT(ISERROR(SEARCH("DISABLED",K1329)))</formula>
    </cfRule>
    <cfRule type="containsText" dxfId="822" priority="1268" operator="containsText" text="ENABLED">
      <formula>NOT(ISERROR(SEARCH("ENABLED",K1329)))</formula>
    </cfRule>
  </conditionalFormatting>
  <conditionalFormatting sqref="I1510">
    <cfRule type="cellIs" dxfId="821" priority="1227" operator="equal">
      <formula>"CAT_MENU"</formula>
    </cfRule>
  </conditionalFormatting>
  <conditionalFormatting sqref="J1346">
    <cfRule type="containsText" dxfId="820" priority="1265" operator="containsText" text="DISABLED">
      <formula>NOT(ISERROR(SEARCH("DISABLED",J1346)))</formula>
    </cfRule>
    <cfRule type="containsText" dxfId="819" priority="1266" operator="containsText" text="ENABLED">
      <formula>NOT(ISERROR(SEARCH("ENABLED",J1346)))</formula>
    </cfRule>
  </conditionalFormatting>
  <conditionalFormatting sqref="X1346">
    <cfRule type="notContainsBlanks" dxfId="818" priority="1264">
      <formula>LEN(TRIM(X1346))&gt;0</formula>
    </cfRule>
  </conditionalFormatting>
  <conditionalFormatting sqref="I1346">
    <cfRule type="cellIs" dxfId="817" priority="1263" operator="equal">
      <formula>"CAT_MENU"</formula>
    </cfRule>
  </conditionalFormatting>
  <conditionalFormatting sqref="K1346">
    <cfRule type="containsText" dxfId="816" priority="1261" operator="containsText" text="DISABLED">
      <formula>NOT(ISERROR(SEARCH("DISABLED",K1346)))</formula>
    </cfRule>
    <cfRule type="containsText" dxfId="815" priority="1262" operator="containsText" text="ENABLED">
      <formula>NOT(ISERROR(SEARCH("ENABLED",K1346)))</formula>
    </cfRule>
  </conditionalFormatting>
  <conditionalFormatting sqref="J1347">
    <cfRule type="containsText" dxfId="814" priority="1259" operator="containsText" text="DISABLED">
      <formula>NOT(ISERROR(SEARCH("DISABLED",J1347)))</formula>
    </cfRule>
    <cfRule type="containsText" dxfId="813" priority="1260" operator="containsText" text="ENABLED">
      <formula>NOT(ISERROR(SEARCH("ENABLED",J1347)))</formula>
    </cfRule>
  </conditionalFormatting>
  <conditionalFormatting sqref="X1347">
    <cfRule type="notContainsBlanks" dxfId="812" priority="1258">
      <formula>LEN(TRIM(X1347))&gt;0</formula>
    </cfRule>
  </conditionalFormatting>
  <conditionalFormatting sqref="I1347">
    <cfRule type="cellIs" dxfId="811" priority="1257" operator="equal">
      <formula>"CAT_MENU"</formula>
    </cfRule>
  </conditionalFormatting>
  <conditionalFormatting sqref="K1347">
    <cfRule type="containsText" dxfId="810" priority="1255" operator="containsText" text="DISABLED">
      <formula>NOT(ISERROR(SEARCH("DISABLED",K1347)))</formula>
    </cfRule>
    <cfRule type="containsText" dxfId="809" priority="1256" operator="containsText" text="ENABLED">
      <formula>NOT(ISERROR(SEARCH("ENABLED",K1347)))</formula>
    </cfRule>
  </conditionalFormatting>
  <conditionalFormatting sqref="J1348">
    <cfRule type="containsText" dxfId="808" priority="1253" operator="containsText" text="DISABLED">
      <formula>NOT(ISERROR(SEARCH("DISABLED",J1348)))</formula>
    </cfRule>
    <cfRule type="containsText" dxfId="807" priority="1254" operator="containsText" text="ENABLED">
      <formula>NOT(ISERROR(SEARCH("ENABLED",J1348)))</formula>
    </cfRule>
  </conditionalFormatting>
  <conditionalFormatting sqref="X1348">
    <cfRule type="notContainsBlanks" dxfId="806" priority="1252">
      <formula>LEN(TRIM(X1348))&gt;0</formula>
    </cfRule>
  </conditionalFormatting>
  <conditionalFormatting sqref="K1348">
    <cfRule type="containsText" dxfId="805" priority="1249" operator="containsText" text="DISABLED">
      <formula>NOT(ISERROR(SEARCH("DISABLED",K1348)))</formula>
    </cfRule>
    <cfRule type="containsText" dxfId="804" priority="1250" operator="containsText" text="ENABLED">
      <formula>NOT(ISERROR(SEARCH("ENABLED",K1348)))</formula>
    </cfRule>
  </conditionalFormatting>
  <conditionalFormatting sqref="I1442">
    <cfRule type="cellIs" dxfId="803" priority="1233" operator="equal">
      <formula>"CAT_MENU"</formula>
    </cfRule>
  </conditionalFormatting>
  <conditionalFormatting sqref="J1440">
    <cfRule type="containsText" dxfId="802" priority="1247" operator="containsText" text="DISABLED">
      <formula>NOT(ISERROR(SEARCH("DISABLED",J1440)))</formula>
    </cfRule>
    <cfRule type="containsText" dxfId="801" priority="1248" operator="containsText" text="ENABLED">
      <formula>NOT(ISERROR(SEARCH("ENABLED",J1440)))</formula>
    </cfRule>
  </conditionalFormatting>
  <conditionalFormatting sqref="X1440">
    <cfRule type="notContainsBlanks" dxfId="800" priority="1246">
      <formula>LEN(TRIM(X1440))&gt;0</formula>
    </cfRule>
  </conditionalFormatting>
  <conditionalFormatting sqref="I1440">
    <cfRule type="cellIs" dxfId="799" priority="1245" operator="equal">
      <formula>"CAT_MENU"</formula>
    </cfRule>
  </conditionalFormatting>
  <conditionalFormatting sqref="K1440">
    <cfRule type="containsText" dxfId="798" priority="1243" operator="containsText" text="DISABLED">
      <formula>NOT(ISERROR(SEARCH("DISABLED",K1440)))</formula>
    </cfRule>
    <cfRule type="containsText" dxfId="797" priority="1244" operator="containsText" text="ENABLED">
      <formula>NOT(ISERROR(SEARCH("ENABLED",K1440)))</formula>
    </cfRule>
  </conditionalFormatting>
  <conditionalFormatting sqref="J1441">
    <cfRule type="containsText" dxfId="796" priority="1241" operator="containsText" text="DISABLED">
      <formula>NOT(ISERROR(SEARCH("DISABLED",J1441)))</formula>
    </cfRule>
    <cfRule type="containsText" dxfId="795" priority="1242" operator="containsText" text="ENABLED">
      <formula>NOT(ISERROR(SEARCH("ENABLED",J1441)))</formula>
    </cfRule>
  </conditionalFormatting>
  <conditionalFormatting sqref="X1441">
    <cfRule type="notContainsBlanks" dxfId="794" priority="1240">
      <formula>LEN(TRIM(X1441))&gt;0</formula>
    </cfRule>
  </conditionalFormatting>
  <conditionalFormatting sqref="I1441">
    <cfRule type="cellIs" dxfId="793" priority="1239" operator="equal">
      <formula>"CAT_MENU"</formula>
    </cfRule>
  </conditionalFormatting>
  <conditionalFormatting sqref="K1441">
    <cfRule type="containsText" dxfId="792" priority="1237" operator="containsText" text="DISABLED">
      <formula>NOT(ISERROR(SEARCH("DISABLED",K1441)))</formula>
    </cfRule>
    <cfRule type="containsText" dxfId="791" priority="1238" operator="containsText" text="ENABLED">
      <formula>NOT(ISERROR(SEARCH("ENABLED",K1441)))</formula>
    </cfRule>
  </conditionalFormatting>
  <conditionalFormatting sqref="X1442">
    <cfRule type="notContainsBlanks" dxfId="790" priority="1234">
      <formula>LEN(TRIM(X1442))&gt;0</formula>
    </cfRule>
  </conditionalFormatting>
  <conditionalFormatting sqref="K1442">
    <cfRule type="containsText" dxfId="789" priority="1231" operator="containsText" text="DISABLED">
      <formula>NOT(ISERROR(SEARCH("DISABLED",K1442)))</formula>
    </cfRule>
    <cfRule type="containsText" dxfId="788" priority="1232" operator="containsText" text="ENABLED">
      <formula>NOT(ISERROR(SEARCH("ENABLED",K1442)))</formula>
    </cfRule>
  </conditionalFormatting>
  <conditionalFormatting sqref="X1510">
    <cfRule type="notContainsBlanks" dxfId="787" priority="1228">
      <formula>LEN(TRIM(X1510))&gt;0</formula>
    </cfRule>
  </conditionalFormatting>
  <conditionalFormatting sqref="K1510">
    <cfRule type="containsText" dxfId="786" priority="1225" operator="containsText" text="DISABLED">
      <formula>NOT(ISERROR(SEARCH("DISABLED",K1510)))</formula>
    </cfRule>
    <cfRule type="containsText" dxfId="785" priority="1226" operator="containsText" text="ENABLED">
      <formula>NOT(ISERROR(SEARCH("ENABLED",K1510)))</formula>
    </cfRule>
  </conditionalFormatting>
  <conditionalFormatting sqref="J1800:K1802">
    <cfRule type="containsText" dxfId="784" priority="1223" operator="containsText" text="DISABLED">
      <formula>NOT(ISERROR(SEARCH("DISABLED",J1800)))</formula>
    </cfRule>
    <cfRule type="containsText" dxfId="783" priority="1224" operator="containsText" text="ENABLED">
      <formula>NOT(ISERROR(SEARCH("ENABLED",J1800)))</formula>
    </cfRule>
  </conditionalFormatting>
  <conditionalFormatting sqref="X1800:X1802">
    <cfRule type="notContainsBlanks" dxfId="782" priority="1222">
      <formula>LEN(TRIM(X1800))&gt;0</formula>
    </cfRule>
  </conditionalFormatting>
  <conditionalFormatting sqref="I1800:I1802">
    <cfRule type="cellIs" dxfId="781" priority="1221" operator="equal">
      <formula>"CAT_MENU"</formula>
    </cfRule>
  </conditionalFormatting>
  <conditionalFormatting sqref="J2145">
    <cfRule type="containsText" dxfId="780" priority="1215" operator="containsText" text="DISABLED">
      <formula>NOT(ISERROR(SEARCH("DISABLED",J2145)))</formula>
    </cfRule>
    <cfRule type="containsText" dxfId="779" priority="1216" operator="containsText" text="ENABLED">
      <formula>NOT(ISERROR(SEARCH("ENABLED",J2145)))</formula>
    </cfRule>
  </conditionalFormatting>
  <conditionalFormatting sqref="X2145">
    <cfRule type="notContainsBlanks" dxfId="778" priority="1214">
      <formula>LEN(TRIM(X2145))&gt;0</formula>
    </cfRule>
  </conditionalFormatting>
  <conditionalFormatting sqref="K2145">
    <cfRule type="containsText" dxfId="777" priority="1211" operator="containsText" text="DISABLED">
      <formula>NOT(ISERROR(SEARCH("DISABLED",K2145)))</formula>
    </cfRule>
    <cfRule type="containsText" dxfId="776" priority="1212" operator="containsText" text="ENABLED">
      <formula>NOT(ISERROR(SEARCH("ENABLED",K2145)))</formula>
    </cfRule>
  </conditionalFormatting>
  <conditionalFormatting sqref="J2146:J2208">
    <cfRule type="containsText" dxfId="775" priority="1209" operator="containsText" text="DISABLED">
      <formula>NOT(ISERROR(SEARCH("DISABLED",J2146)))</formula>
    </cfRule>
    <cfRule type="containsText" dxfId="774" priority="1210" operator="containsText" text="ENABLED">
      <formula>NOT(ISERROR(SEARCH("ENABLED",J2146)))</formula>
    </cfRule>
  </conditionalFormatting>
  <conditionalFormatting sqref="X2146:X2208">
    <cfRule type="notContainsBlanks" dxfId="773" priority="1208">
      <formula>LEN(TRIM(X2146))&gt;0</formula>
    </cfRule>
  </conditionalFormatting>
  <conditionalFormatting sqref="K2146:K2208">
    <cfRule type="containsText" dxfId="772" priority="1205" operator="containsText" text="DISABLED">
      <formula>NOT(ISERROR(SEARCH("DISABLED",K2146)))</formula>
    </cfRule>
    <cfRule type="containsText" dxfId="771" priority="1206" operator="containsText" text="ENABLED">
      <formula>NOT(ISERROR(SEARCH("ENABLED",K2146)))</formula>
    </cfRule>
  </conditionalFormatting>
  <conditionalFormatting sqref="J2209">
    <cfRule type="containsText" dxfId="770" priority="1203" operator="containsText" text="DISABLED">
      <formula>NOT(ISERROR(SEARCH("DISABLED",J2209)))</formula>
    </cfRule>
    <cfRule type="containsText" dxfId="769" priority="1204" operator="containsText" text="ENABLED">
      <formula>NOT(ISERROR(SEARCH("ENABLED",J2209)))</formula>
    </cfRule>
  </conditionalFormatting>
  <conditionalFormatting sqref="X2209">
    <cfRule type="notContainsBlanks" dxfId="768" priority="1202">
      <formula>LEN(TRIM(X2209))&gt;0</formula>
    </cfRule>
  </conditionalFormatting>
  <conditionalFormatting sqref="I2209">
    <cfRule type="cellIs" dxfId="767" priority="1201" operator="equal">
      <formula>"CAT_MENU"</formula>
    </cfRule>
  </conditionalFormatting>
  <conditionalFormatting sqref="K2209">
    <cfRule type="containsText" dxfId="766" priority="1199" operator="containsText" text="DISABLED">
      <formula>NOT(ISERROR(SEARCH("DISABLED",K2209)))</formula>
    </cfRule>
    <cfRule type="containsText" dxfId="765" priority="1200" operator="containsText" text="ENABLED">
      <formula>NOT(ISERROR(SEARCH("ENABLED",K2209)))</formula>
    </cfRule>
  </conditionalFormatting>
  <conditionalFormatting sqref="J2210">
    <cfRule type="containsText" dxfId="764" priority="1197" operator="containsText" text="DISABLED">
      <formula>NOT(ISERROR(SEARCH("DISABLED",J2210)))</formula>
    </cfRule>
    <cfRule type="containsText" dxfId="763" priority="1198" operator="containsText" text="ENABLED">
      <formula>NOT(ISERROR(SEARCH("ENABLED",J2210)))</formula>
    </cfRule>
  </conditionalFormatting>
  <conditionalFormatting sqref="X2210">
    <cfRule type="notContainsBlanks" dxfId="762" priority="1196">
      <formula>LEN(TRIM(X2210))&gt;0</formula>
    </cfRule>
  </conditionalFormatting>
  <conditionalFormatting sqref="I2210">
    <cfRule type="cellIs" dxfId="761" priority="1195" operator="equal">
      <formula>"CAT_MENU"</formula>
    </cfRule>
  </conditionalFormatting>
  <conditionalFormatting sqref="K2210">
    <cfRule type="containsText" dxfId="760" priority="1193" operator="containsText" text="DISABLED">
      <formula>NOT(ISERROR(SEARCH("DISABLED",K2210)))</formula>
    </cfRule>
    <cfRule type="containsText" dxfId="759" priority="1194" operator="containsText" text="ENABLED">
      <formula>NOT(ISERROR(SEARCH("ENABLED",K2210)))</formula>
    </cfRule>
  </conditionalFormatting>
  <conditionalFormatting sqref="J2211">
    <cfRule type="containsText" dxfId="758" priority="1191" operator="containsText" text="DISABLED">
      <formula>NOT(ISERROR(SEARCH("DISABLED",J2211)))</formula>
    </cfRule>
    <cfRule type="containsText" dxfId="757" priority="1192" operator="containsText" text="ENABLED">
      <formula>NOT(ISERROR(SEARCH("ENABLED",J2211)))</formula>
    </cfRule>
  </conditionalFormatting>
  <conditionalFormatting sqref="X2211">
    <cfRule type="notContainsBlanks" dxfId="756" priority="1190">
      <formula>LEN(TRIM(X2211))&gt;0</formula>
    </cfRule>
  </conditionalFormatting>
  <conditionalFormatting sqref="I2211">
    <cfRule type="cellIs" dxfId="755" priority="1189" operator="equal">
      <formula>"CAT_MENU"</formula>
    </cfRule>
  </conditionalFormatting>
  <conditionalFormatting sqref="K2211">
    <cfRule type="containsText" dxfId="754" priority="1187" operator="containsText" text="DISABLED">
      <formula>NOT(ISERROR(SEARCH("DISABLED",K2211)))</formula>
    </cfRule>
    <cfRule type="containsText" dxfId="753" priority="1188" operator="containsText" text="ENABLED">
      <formula>NOT(ISERROR(SEARCH("ENABLED",K2211)))</formula>
    </cfRule>
  </conditionalFormatting>
  <conditionalFormatting sqref="J2212">
    <cfRule type="containsText" dxfId="752" priority="1185" operator="containsText" text="DISABLED">
      <formula>NOT(ISERROR(SEARCH("DISABLED",J2212)))</formula>
    </cfRule>
    <cfRule type="containsText" dxfId="751" priority="1186" operator="containsText" text="ENABLED">
      <formula>NOT(ISERROR(SEARCH("ENABLED",J2212)))</formula>
    </cfRule>
  </conditionalFormatting>
  <conditionalFormatting sqref="X2212">
    <cfRule type="notContainsBlanks" dxfId="750" priority="1184">
      <formula>LEN(TRIM(X2212))&gt;0</formula>
    </cfRule>
  </conditionalFormatting>
  <conditionalFormatting sqref="I2212">
    <cfRule type="cellIs" dxfId="749" priority="1183" operator="equal">
      <formula>"CAT_MENU"</formula>
    </cfRule>
  </conditionalFormatting>
  <conditionalFormatting sqref="K2212">
    <cfRule type="containsText" dxfId="748" priority="1181" operator="containsText" text="DISABLED">
      <formula>NOT(ISERROR(SEARCH("DISABLED",K2212)))</formula>
    </cfRule>
    <cfRule type="containsText" dxfId="747" priority="1182" operator="containsText" text="ENABLED">
      <formula>NOT(ISERROR(SEARCH("ENABLED",K2212)))</formula>
    </cfRule>
  </conditionalFormatting>
  <conditionalFormatting sqref="J2213">
    <cfRule type="containsText" dxfId="746" priority="1179" operator="containsText" text="DISABLED">
      <formula>NOT(ISERROR(SEARCH("DISABLED",J2213)))</formula>
    </cfRule>
    <cfRule type="containsText" dxfId="745" priority="1180" operator="containsText" text="ENABLED">
      <formula>NOT(ISERROR(SEARCH("ENABLED",J2213)))</formula>
    </cfRule>
  </conditionalFormatting>
  <conditionalFormatting sqref="X2213">
    <cfRule type="notContainsBlanks" dxfId="744" priority="1178">
      <formula>LEN(TRIM(X2213))&gt;0</formula>
    </cfRule>
  </conditionalFormatting>
  <conditionalFormatting sqref="I2213">
    <cfRule type="cellIs" dxfId="743" priority="1177" operator="equal">
      <formula>"CAT_MENU"</formula>
    </cfRule>
  </conditionalFormatting>
  <conditionalFormatting sqref="K2213">
    <cfRule type="containsText" dxfId="742" priority="1175" operator="containsText" text="DISABLED">
      <formula>NOT(ISERROR(SEARCH("DISABLED",K2213)))</formula>
    </cfRule>
    <cfRule type="containsText" dxfId="741" priority="1176" operator="containsText" text="ENABLED">
      <formula>NOT(ISERROR(SEARCH("ENABLED",K2213)))</formula>
    </cfRule>
  </conditionalFormatting>
  <conditionalFormatting sqref="J2214">
    <cfRule type="containsText" dxfId="740" priority="1173" operator="containsText" text="DISABLED">
      <formula>NOT(ISERROR(SEARCH("DISABLED",J2214)))</formula>
    </cfRule>
    <cfRule type="containsText" dxfId="739" priority="1174" operator="containsText" text="ENABLED">
      <formula>NOT(ISERROR(SEARCH("ENABLED",J2214)))</formula>
    </cfRule>
  </conditionalFormatting>
  <conditionalFormatting sqref="X2214">
    <cfRule type="notContainsBlanks" dxfId="738" priority="1172">
      <formula>LEN(TRIM(X2214))&gt;0</formula>
    </cfRule>
  </conditionalFormatting>
  <conditionalFormatting sqref="I2214">
    <cfRule type="cellIs" dxfId="737" priority="1171" operator="equal">
      <formula>"CAT_MENU"</formula>
    </cfRule>
  </conditionalFormatting>
  <conditionalFormatting sqref="K2214">
    <cfRule type="containsText" dxfId="736" priority="1169" operator="containsText" text="DISABLED">
      <formula>NOT(ISERROR(SEARCH("DISABLED",K2214)))</formula>
    </cfRule>
    <cfRule type="containsText" dxfId="735" priority="1170" operator="containsText" text="ENABLED">
      <formula>NOT(ISERROR(SEARCH("ENABLED",K2214)))</formula>
    </cfRule>
  </conditionalFormatting>
  <conditionalFormatting sqref="J2215">
    <cfRule type="containsText" dxfId="734" priority="1167" operator="containsText" text="DISABLED">
      <formula>NOT(ISERROR(SEARCH("DISABLED",J2215)))</formula>
    </cfRule>
    <cfRule type="containsText" dxfId="733" priority="1168" operator="containsText" text="ENABLED">
      <formula>NOT(ISERROR(SEARCH("ENABLED",J2215)))</formula>
    </cfRule>
  </conditionalFormatting>
  <conditionalFormatting sqref="X2215">
    <cfRule type="notContainsBlanks" dxfId="732" priority="1166">
      <formula>LEN(TRIM(X2215))&gt;0</formula>
    </cfRule>
  </conditionalFormatting>
  <conditionalFormatting sqref="I2215">
    <cfRule type="cellIs" dxfId="731" priority="1165" operator="equal">
      <formula>"CAT_MENU"</formula>
    </cfRule>
  </conditionalFormatting>
  <conditionalFormatting sqref="K2215">
    <cfRule type="containsText" dxfId="730" priority="1163" operator="containsText" text="DISABLED">
      <formula>NOT(ISERROR(SEARCH("DISABLED",K2215)))</formula>
    </cfRule>
    <cfRule type="containsText" dxfId="729" priority="1164" operator="containsText" text="ENABLED">
      <formula>NOT(ISERROR(SEARCH("ENABLED",K2215)))</formula>
    </cfRule>
  </conditionalFormatting>
  <conditionalFormatting sqref="J2216">
    <cfRule type="containsText" dxfId="728" priority="1161" operator="containsText" text="DISABLED">
      <formula>NOT(ISERROR(SEARCH("DISABLED",J2216)))</formula>
    </cfRule>
    <cfRule type="containsText" dxfId="727" priority="1162" operator="containsText" text="ENABLED">
      <formula>NOT(ISERROR(SEARCH("ENABLED",J2216)))</formula>
    </cfRule>
  </conditionalFormatting>
  <conditionalFormatting sqref="X2216">
    <cfRule type="notContainsBlanks" dxfId="726" priority="1160">
      <formula>LEN(TRIM(X2216))&gt;0</formula>
    </cfRule>
  </conditionalFormatting>
  <conditionalFormatting sqref="I2216">
    <cfRule type="cellIs" dxfId="725" priority="1159" operator="equal">
      <formula>"CAT_MENU"</formula>
    </cfRule>
  </conditionalFormatting>
  <conditionalFormatting sqref="K2216">
    <cfRule type="containsText" dxfId="724" priority="1157" operator="containsText" text="DISABLED">
      <formula>NOT(ISERROR(SEARCH("DISABLED",K2216)))</formula>
    </cfRule>
    <cfRule type="containsText" dxfId="723" priority="1158" operator="containsText" text="ENABLED">
      <formula>NOT(ISERROR(SEARCH("ENABLED",K2216)))</formula>
    </cfRule>
  </conditionalFormatting>
  <conditionalFormatting sqref="J2217">
    <cfRule type="containsText" dxfId="722" priority="1155" operator="containsText" text="DISABLED">
      <formula>NOT(ISERROR(SEARCH("DISABLED",J2217)))</formula>
    </cfRule>
    <cfRule type="containsText" dxfId="721" priority="1156" operator="containsText" text="ENABLED">
      <formula>NOT(ISERROR(SEARCH("ENABLED",J2217)))</formula>
    </cfRule>
  </conditionalFormatting>
  <conditionalFormatting sqref="X2217">
    <cfRule type="notContainsBlanks" dxfId="720" priority="1154">
      <formula>LEN(TRIM(X2217))&gt;0</formula>
    </cfRule>
  </conditionalFormatting>
  <conditionalFormatting sqref="I2217">
    <cfRule type="cellIs" dxfId="719" priority="1153" operator="equal">
      <formula>"CAT_MENU"</formula>
    </cfRule>
  </conditionalFormatting>
  <conditionalFormatting sqref="K2217">
    <cfRule type="containsText" dxfId="718" priority="1151" operator="containsText" text="DISABLED">
      <formula>NOT(ISERROR(SEARCH("DISABLED",K2217)))</formula>
    </cfRule>
    <cfRule type="containsText" dxfId="717" priority="1152" operator="containsText" text="ENABLED">
      <formula>NOT(ISERROR(SEARCH("ENABLED",K2217)))</formula>
    </cfRule>
  </conditionalFormatting>
  <conditionalFormatting sqref="J2218">
    <cfRule type="containsText" dxfId="716" priority="1149" operator="containsText" text="DISABLED">
      <formula>NOT(ISERROR(SEARCH("DISABLED",J2218)))</formula>
    </cfRule>
    <cfRule type="containsText" dxfId="715" priority="1150" operator="containsText" text="ENABLED">
      <formula>NOT(ISERROR(SEARCH("ENABLED",J2218)))</formula>
    </cfRule>
  </conditionalFormatting>
  <conditionalFormatting sqref="X2218">
    <cfRule type="notContainsBlanks" dxfId="714" priority="1148">
      <formula>LEN(TRIM(X2218))&gt;0</formula>
    </cfRule>
  </conditionalFormatting>
  <conditionalFormatting sqref="I2218">
    <cfRule type="cellIs" dxfId="713" priority="1147" operator="equal">
      <formula>"CAT_MENU"</formula>
    </cfRule>
  </conditionalFormatting>
  <conditionalFormatting sqref="K2218">
    <cfRule type="containsText" dxfId="712" priority="1145" operator="containsText" text="DISABLED">
      <formula>NOT(ISERROR(SEARCH("DISABLED",K2218)))</formula>
    </cfRule>
    <cfRule type="containsText" dxfId="711" priority="1146" operator="containsText" text="ENABLED">
      <formula>NOT(ISERROR(SEARCH("ENABLED",K2218)))</formula>
    </cfRule>
  </conditionalFormatting>
  <conditionalFormatting sqref="J2219">
    <cfRule type="containsText" dxfId="710" priority="1143" operator="containsText" text="DISABLED">
      <formula>NOT(ISERROR(SEARCH("DISABLED",J2219)))</formula>
    </cfRule>
    <cfRule type="containsText" dxfId="709" priority="1144" operator="containsText" text="ENABLED">
      <formula>NOT(ISERROR(SEARCH("ENABLED",J2219)))</formula>
    </cfRule>
  </conditionalFormatting>
  <conditionalFormatting sqref="X2219">
    <cfRule type="notContainsBlanks" dxfId="708" priority="1142">
      <formula>LEN(TRIM(X2219))&gt;0</formula>
    </cfRule>
  </conditionalFormatting>
  <conditionalFormatting sqref="I2219">
    <cfRule type="cellIs" dxfId="707" priority="1141" operator="equal">
      <formula>"CAT_MENU"</formula>
    </cfRule>
  </conditionalFormatting>
  <conditionalFormatting sqref="K2219">
    <cfRule type="containsText" dxfId="706" priority="1139" operator="containsText" text="DISABLED">
      <formula>NOT(ISERROR(SEARCH("DISABLED",K2219)))</formula>
    </cfRule>
    <cfRule type="containsText" dxfId="705" priority="1140" operator="containsText" text="ENABLED">
      <formula>NOT(ISERROR(SEARCH("ENABLED",K2219)))</formula>
    </cfRule>
  </conditionalFormatting>
  <conditionalFormatting sqref="J2220:J2221">
    <cfRule type="containsText" dxfId="704" priority="1137" operator="containsText" text="DISABLED">
      <formula>NOT(ISERROR(SEARCH("DISABLED",J2220)))</formula>
    </cfRule>
    <cfRule type="containsText" dxfId="703" priority="1138" operator="containsText" text="ENABLED">
      <formula>NOT(ISERROR(SEARCH("ENABLED",J2220)))</formula>
    </cfRule>
  </conditionalFormatting>
  <conditionalFormatting sqref="X2220:X2222">
    <cfRule type="notContainsBlanks" dxfId="702" priority="1136">
      <formula>LEN(TRIM(X2220))&gt;0</formula>
    </cfRule>
  </conditionalFormatting>
  <conditionalFormatting sqref="I2220:I2222">
    <cfRule type="cellIs" dxfId="701" priority="1135" operator="equal">
      <formula>"CAT_MENU"</formula>
    </cfRule>
  </conditionalFormatting>
  <conditionalFormatting sqref="K2220:K2222">
    <cfRule type="containsText" dxfId="700" priority="1133" operator="containsText" text="DISABLED">
      <formula>NOT(ISERROR(SEARCH("DISABLED",K2220)))</formula>
    </cfRule>
    <cfRule type="containsText" dxfId="699" priority="1134" operator="containsText" text="ENABLED">
      <formula>NOT(ISERROR(SEARCH("ENABLED",K2220)))</formula>
    </cfRule>
  </conditionalFormatting>
  <conditionalFormatting sqref="X2223">
    <cfRule type="notContainsBlanks" dxfId="698" priority="1130">
      <formula>LEN(TRIM(X2223))&gt;0</formula>
    </cfRule>
  </conditionalFormatting>
  <conditionalFormatting sqref="I2223">
    <cfRule type="cellIs" dxfId="697" priority="1129" operator="equal">
      <formula>"CAT_MENU"</formula>
    </cfRule>
  </conditionalFormatting>
  <conditionalFormatting sqref="K2223">
    <cfRule type="containsText" dxfId="696" priority="1127" operator="containsText" text="DISABLED">
      <formula>NOT(ISERROR(SEARCH("DISABLED",K2223)))</formula>
    </cfRule>
    <cfRule type="containsText" dxfId="695" priority="1128" operator="containsText" text="ENABLED">
      <formula>NOT(ISERROR(SEARCH("ENABLED",K2223)))</formula>
    </cfRule>
  </conditionalFormatting>
  <conditionalFormatting sqref="X2224 X2226">
    <cfRule type="notContainsBlanks" dxfId="694" priority="1124">
      <formula>LEN(TRIM(X2224))&gt;0</formula>
    </cfRule>
  </conditionalFormatting>
  <conditionalFormatting sqref="I2224">
    <cfRule type="cellIs" dxfId="693" priority="1123" operator="equal">
      <formula>"CAT_MENU"</formula>
    </cfRule>
  </conditionalFormatting>
  <conditionalFormatting sqref="K2224">
    <cfRule type="containsText" dxfId="692" priority="1121" operator="containsText" text="DISABLED">
      <formula>NOT(ISERROR(SEARCH("DISABLED",K2224)))</formula>
    </cfRule>
    <cfRule type="containsText" dxfId="691" priority="1122" operator="containsText" text="ENABLED">
      <formula>NOT(ISERROR(SEARCH("ENABLED",K2224)))</formula>
    </cfRule>
  </conditionalFormatting>
  <conditionalFormatting sqref="X2225">
    <cfRule type="notContainsBlanks" dxfId="690" priority="1118">
      <formula>LEN(TRIM(X2225))&gt;0</formula>
    </cfRule>
  </conditionalFormatting>
  <conditionalFormatting sqref="I2225">
    <cfRule type="cellIs" dxfId="689" priority="1117" operator="equal">
      <formula>"CAT_MENU"</formula>
    </cfRule>
  </conditionalFormatting>
  <conditionalFormatting sqref="K2225">
    <cfRule type="containsText" dxfId="688" priority="1115" operator="containsText" text="DISABLED">
      <formula>NOT(ISERROR(SEARCH("DISABLED",K2225)))</formula>
    </cfRule>
    <cfRule type="containsText" dxfId="687" priority="1116" operator="containsText" text="ENABLED">
      <formula>NOT(ISERROR(SEARCH("ENABLED",K2225)))</formula>
    </cfRule>
  </conditionalFormatting>
  <conditionalFormatting sqref="I2226">
    <cfRule type="cellIs" dxfId="686" priority="1112" operator="equal">
      <formula>"CAT_MENU"</formula>
    </cfRule>
  </conditionalFormatting>
  <conditionalFormatting sqref="K2226 K2228">
    <cfRule type="containsText" dxfId="685" priority="1110" operator="containsText" text="DISABLED">
      <formula>NOT(ISERROR(SEARCH("DISABLED",K2226)))</formula>
    </cfRule>
    <cfRule type="containsText" dxfId="684" priority="1111" operator="containsText" text="ENABLED">
      <formula>NOT(ISERROR(SEARCH("ENABLED",K2226)))</formula>
    </cfRule>
  </conditionalFormatting>
  <conditionalFormatting sqref="X2228">
    <cfRule type="notContainsBlanks" dxfId="683" priority="1083">
      <formula>LEN(TRIM(X2228))&gt;0</formula>
    </cfRule>
  </conditionalFormatting>
  <conditionalFormatting sqref="I2228">
    <cfRule type="cellIs" dxfId="682" priority="1082" operator="equal">
      <formula>"CAT_MENU"</formula>
    </cfRule>
  </conditionalFormatting>
  <conditionalFormatting sqref="X2229">
    <cfRule type="notContainsBlanks" dxfId="681" priority="1079">
      <formula>LEN(TRIM(X2229))&gt;0</formula>
    </cfRule>
  </conditionalFormatting>
  <conditionalFormatting sqref="I2229">
    <cfRule type="cellIs" dxfId="680" priority="1078" operator="equal">
      <formula>"CAT_MENU"</formula>
    </cfRule>
  </conditionalFormatting>
  <conditionalFormatting sqref="K2229">
    <cfRule type="containsText" dxfId="679" priority="1076" operator="containsText" text="DISABLED">
      <formula>NOT(ISERROR(SEARCH("DISABLED",K2229)))</formula>
    </cfRule>
    <cfRule type="containsText" dxfId="678" priority="1077" operator="containsText" text="ENABLED">
      <formula>NOT(ISERROR(SEARCH("ENABLED",K2229)))</formula>
    </cfRule>
  </conditionalFormatting>
  <conditionalFormatting sqref="X2230">
    <cfRule type="notContainsBlanks" dxfId="677" priority="1073">
      <formula>LEN(TRIM(X2230))&gt;0</formula>
    </cfRule>
  </conditionalFormatting>
  <conditionalFormatting sqref="I2230">
    <cfRule type="cellIs" dxfId="676" priority="1072" operator="equal">
      <formula>"CAT_MENU"</formula>
    </cfRule>
  </conditionalFormatting>
  <conditionalFormatting sqref="K2230">
    <cfRule type="containsText" dxfId="675" priority="1070" operator="containsText" text="DISABLED">
      <formula>NOT(ISERROR(SEARCH("DISABLED",K2230)))</formula>
    </cfRule>
    <cfRule type="containsText" dxfId="674" priority="1071" operator="containsText" text="ENABLED">
      <formula>NOT(ISERROR(SEARCH("ENABLED",K2230)))</formula>
    </cfRule>
  </conditionalFormatting>
  <conditionalFormatting sqref="X2231">
    <cfRule type="notContainsBlanks" dxfId="673" priority="1067">
      <formula>LEN(TRIM(X2231))&gt;0</formula>
    </cfRule>
  </conditionalFormatting>
  <conditionalFormatting sqref="I2231">
    <cfRule type="cellIs" dxfId="672" priority="1066" operator="equal">
      <formula>"CAT_MENU"</formula>
    </cfRule>
  </conditionalFormatting>
  <conditionalFormatting sqref="K2231">
    <cfRule type="containsText" dxfId="671" priority="1064" operator="containsText" text="DISABLED">
      <formula>NOT(ISERROR(SEARCH("DISABLED",K2231)))</formula>
    </cfRule>
    <cfRule type="containsText" dxfId="670" priority="1065" operator="containsText" text="ENABLED">
      <formula>NOT(ISERROR(SEARCH("ENABLED",K2231)))</formula>
    </cfRule>
  </conditionalFormatting>
  <conditionalFormatting sqref="X2232">
    <cfRule type="notContainsBlanks" dxfId="669" priority="1061">
      <formula>LEN(TRIM(X2232))&gt;0</formula>
    </cfRule>
  </conditionalFormatting>
  <conditionalFormatting sqref="I2232">
    <cfRule type="cellIs" dxfId="668" priority="1060" operator="equal">
      <formula>"CAT_MENU"</formula>
    </cfRule>
  </conditionalFormatting>
  <conditionalFormatting sqref="K2232">
    <cfRule type="containsText" dxfId="667" priority="1058" operator="containsText" text="DISABLED">
      <formula>NOT(ISERROR(SEARCH("DISABLED",K2232)))</formula>
    </cfRule>
    <cfRule type="containsText" dxfId="666" priority="1059" operator="containsText" text="ENABLED">
      <formula>NOT(ISERROR(SEARCH("ENABLED",K2232)))</formula>
    </cfRule>
  </conditionalFormatting>
  <conditionalFormatting sqref="J1873:K1873">
    <cfRule type="containsText" dxfId="665" priority="1056" operator="containsText" text="DISABLED">
      <formula>NOT(ISERROR(SEARCH("DISABLED",J1873)))</formula>
    </cfRule>
    <cfRule type="containsText" dxfId="664" priority="1057" operator="containsText" text="ENABLED">
      <formula>NOT(ISERROR(SEARCH("ENABLED",J1873)))</formula>
    </cfRule>
  </conditionalFormatting>
  <conditionalFormatting sqref="X1873">
    <cfRule type="notContainsBlanks" dxfId="663" priority="1055">
      <formula>LEN(TRIM(X1873))&gt;0</formula>
    </cfRule>
  </conditionalFormatting>
  <conditionalFormatting sqref="I1873">
    <cfRule type="cellIs" dxfId="662" priority="1054" operator="equal">
      <formula>"CAT_MENU"</formula>
    </cfRule>
  </conditionalFormatting>
  <conditionalFormatting sqref="X2233:X2234">
    <cfRule type="notContainsBlanks" dxfId="661" priority="1051">
      <formula>LEN(TRIM(X2233))&gt;0</formula>
    </cfRule>
  </conditionalFormatting>
  <conditionalFormatting sqref="X2234">
    <cfRule type="notContainsBlanks" dxfId="660" priority="1048">
      <formula>LEN(TRIM(X2234))&gt;0</formula>
    </cfRule>
  </conditionalFormatting>
  <conditionalFormatting sqref="I2233:I2234">
    <cfRule type="cellIs" dxfId="659" priority="1047" operator="equal">
      <formula>"CAT_MENU"</formula>
    </cfRule>
  </conditionalFormatting>
  <conditionalFormatting sqref="K2233:K2234">
    <cfRule type="containsText" dxfId="658" priority="1045" operator="containsText" text="DISABLED">
      <formula>NOT(ISERROR(SEARCH("DISABLED",K2233)))</formula>
    </cfRule>
    <cfRule type="containsText" dxfId="657" priority="1046" operator="containsText" text="ENABLED">
      <formula>NOT(ISERROR(SEARCH("ENABLED",K2233)))</formula>
    </cfRule>
  </conditionalFormatting>
  <conditionalFormatting sqref="J1924:K1925">
    <cfRule type="containsText" dxfId="656" priority="1043" operator="containsText" text="DISABLED">
      <formula>NOT(ISERROR(SEARCH("DISABLED",J1924)))</formula>
    </cfRule>
    <cfRule type="containsText" dxfId="655" priority="1044" operator="containsText" text="ENABLED">
      <formula>NOT(ISERROR(SEARCH("ENABLED",J1924)))</formula>
    </cfRule>
  </conditionalFormatting>
  <conditionalFormatting sqref="X1924:X1925">
    <cfRule type="notContainsBlanks" dxfId="654" priority="1042">
      <formula>LEN(TRIM(X1924))&gt;0</formula>
    </cfRule>
  </conditionalFormatting>
  <conditionalFormatting sqref="I1924:I1925">
    <cfRule type="cellIs" dxfId="653" priority="1041" operator="equal">
      <formula>"CAT_MENU"</formula>
    </cfRule>
  </conditionalFormatting>
  <conditionalFormatting sqref="X2233">
    <cfRule type="notContainsBlanks" dxfId="652" priority="1038">
      <formula>LEN(TRIM(X2233))&gt;0</formula>
    </cfRule>
  </conditionalFormatting>
  <conditionalFormatting sqref="I2233">
    <cfRule type="cellIs" dxfId="651" priority="1037" operator="equal">
      <formula>"CAT_MENU"</formula>
    </cfRule>
  </conditionalFormatting>
  <conditionalFormatting sqref="K2233">
    <cfRule type="containsText" dxfId="650" priority="1035" operator="containsText" text="DISABLED">
      <formula>NOT(ISERROR(SEARCH("DISABLED",K2233)))</formula>
    </cfRule>
    <cfRule type="containsText" dxfId="649" priority="1036" operator="containsText" text="ENABLED">
      <formula>NOT(ISERROR(SEARCH("ENABLED",K2233)))</formula>
    </cfRule>
  </conditionalFormatting>
  <conditionalFormatting sqref="K2237">
    <cfRule type="containsText" dxfId="648" priority="1010" operator="containsText" text="DISABLED">
      <formula>NOT(ISERROR(SEARCH("DISABLED",K2237)))</formula>
    </cfRule>
    <cfRule type="containsText" dxfId="647" priority="1011" operator="containsText" text="ENABLED">
      <formula>NOT(ISERROR(SEARCH("ENABLED",K2237)))</formula>
    </cfRule>
  </conditionalFormatting>
  <conditionalFormatting sqref="X2237">
    <cfRule type="notContainsBlanks" dxfId="646" priority="1009">
      <formula>LEN(TRIM(X2237))&gt;0</formula>
    </cfRule>
  </conditionalFormatting>
  <conditionalFormatting sqref="I2237">
    <cfRule type="cellIs" dxfId="645" priority="1008" operator="equal">
      <formula>"CAT_MENU"</formula>
    </cfRule>
  </conditionalFormatting>
  <conditionalFormatting sqref="X2238:X2243">
    <cfRule type="notContainsBlanks" dxfId="644" priority="1005">
      <formula>LEN(TRIM(X2238))&gt;0</formula>
    </cfRule>
  </conditionalFormatting>
  <conditionalFormatting sqref="I2238:I2243">
    <cfRule type="cellIs" dxfId="643" priority="1004" operator="equal">
      <formula>"CAT_MENU"</formula>
    </cfRule>
  </conditionalFormatting>
  <conditionalFormatting sqref="K2238:K2243">
    <cfRule type="containsText" dxfId="642" priority="1002" operator="containsText" text="DISABLED">
      <formula>NOT(ISERROR(SEARCH("DISABLED",K2238)))</formula>
    </cfRule>
    <cfRule type="containsText" dxfId="641" priority="1003" operator="containsText" text="ENABLED">
      <formula>NOT(ISERROR(SEARCH("ENABLED",K2238)))</formula>
    </cfRule>
  </conditionalFormatting>
  <conditionalFormatting sqref="X2227">
    <cfRule type="notContainsBlanks" dxfId="640" priority="976">
      <formula>LEN(TRIM(X2227))&gt;0</formula>
    </cfRule>
  </conditionalFormatting>
  <conditionalFormatting sqref="I2227">
    <cfRule type="cellIs" dxfId="639" priority="973" operator="equal">
      <formula>"CAT_MENU"</formula>
    </cfRule>
  </conditionalFormatting>
  <conditionalFormatting sqref="K2227">
    <cfRule type="containsText" dxfId="638" priority="971" operator="containsText" text="DISABLED">
      <formula>NOT(ISERROR(SEARCH("DISABLED",K2227)))</formula>
    </cfRule>
    <cfRule type="containsText" dxfId="637" priority="972" operator="containsText" text="ENABLED">
      <formula>NOT(ISERROR(SEARCH("ENABLED",K2227)))</formula>
    </cfRule>
  </conditionalFormatting>
  <conditionalFormatting sqref="X2244:X2246">
    <cfRule type="notContainsBlanks" dxfId="636" priority="968">
      <formula>LEN(TRIM(X2244))&gt;0</formula>
    </cfRule>
  </conditionalFormatting>
  <conditionalFormatting sqref="I2244:I2246">
    <cfRule type="cellIs" dxfId="635" priority="967" operator="equal">
      <formula>"CAT_MENU"</formula>
    </cfRule>
  </conditionalFormatting>
  <conditionalFormatting sqref="K2244:K2246">
    <cfRule type="containsText" dxfId="634" priority="965" operator="containsText" text="DISABLED">
      <formula>NOT(ISERROR(SEARCH("DISABLED",K2244)))</formula>
    </cfRule>
    <cfRule type="containsText" dxfId="633" priority="966" operator="containsText" text="ENABLED">
      <formula>NOT(ISERROR(SEARCH("ENABLED",K2244)))</formula>
    </cfRule>
  </conditionalFormatting>
  <conditionalFormatting sqref="J1922">
    <cfRule type="containsText" dxfId="632" priority="957" operator="containsText" text="DISABLED">
      <formula>NOT(ISERROR(SEARCH("DISABLED",J1922)))</formula>
    </cfRule>
    <cfRule type="containsText" dxfId="631" priority="958" operator="containsText" text="ENABLED">
      <formula>NOT(ISERROR(SEARCH("ENABLED",J1922)))</formula>
    </cfRule>
  </conditionalFormatting>
  <conditionalFormatting sqref="X1922">
    <cfRule type="notContainsBlanks" dxfId="630" priority="956">
      <formula>LEN(TRIM(X1922))&gt;0</formula>
    </cfRule>
  </conditionalFormatting>
  <conditionalFormatting sqref="K1922">
    <cfRule type="containsText" dxfId="629" priority="953" operator="containsText" text="DISABLED">
      <formula>NOT(ISERROR(SEARCH("DISABLED",K1922)))</formula>
    </cfRule>
    <cfRule type="containsText" dxfId="628" priority="954" operator="containsText" text="ENABLED">
      <formula>NOT(ISERROR(SEARCH("ENABLED",K1922)))</formula>
    </cfRule>
  </conditionalFormatting>
  <conditionalFormatting sqref="I1922">
    <cfRule type="cellIs" dxfId="627" priority="951" operator="equal">
      <formula>"CAT_MENU"</formula>
    </cfRule>
  </conditionalFormatting>
  <conditionalFormatting sqref="J1978:J1979">
    <cfRule type="containsText" dxfId="626" priority="943" operator="containsText" text="DISABLED">
      <formula>NOT(ISERROR(SEARCH("DISABLED",J1978)))</formula>
    </cfRule>
    <cfRule type="containsText" dxfId="625" priority="944" operator="containsText" text="ENABLED">
      <formula>NOT(ISERROR(SEARCH("ENABLED",J1978)))</formula>
    </cfRule>
  </conditionalFormatting>
  <conditionalFormatting sqref="X1978:X1979">
    <cfRule type="notContainsBlanks" dxfId="624" priority="942">
      <formula>LEN(TRIM(X1978))&gt;0</formula>
    </cfRule>
  </conditionalFormatting>
  <conditionalFormatting sqref="I1978:I1979">
    <cfRule type="cellIs" dxfId="623" priority="941" operator="equal">
      <formula>"CAT_MENU"</formula>
    </cfRule>
  </conditionalFormatting>
  <conditionalFormatting sqref="K1978:K1979">
    <cfRule type="containsText" dxfId="622" priority="939" operator="containsText" text="DISABLED">
      <formula>NOT(ISERROR(SEARCH("DISABLED",K1978)))</formula>
    </cfRule>
    <cfRule type="containsText" dxfId="621" priority="940" operator="containsText" text="ENABLED">
      <formula>NOT(ISERROR(SEARCH("ENABLED",K1978)))</formula>
    </cfRule>
  </conditionalFormatting>
  <conditionalFormatting sqref="J1977">
    <cfRule type="containsText" dxfId="620" priority="937" operator="containsText" text="DISABLED">
      <formula>NOT(ISERROR(SEARCH("DISABLED",J1977)))</formula>
    </cfRule>
    <cfRule type="containsText" dxfId="619" priority="938" operator="containsText" text="ENABLED">
      <formula>NOT(ISERROR(SEARCH("ENABLED",J1977)))</formula>
    </cfRule>
  </conditionalFormatting>
  <conditionalFormatting sqref="X1977">
    <cfRule type="notContainsBlanks" dxfId="618" priority="936">
      <formula>LEN(TRIM(X1977))&gt;0</formula>
    </cfRule>
  </conditionalFormatting>
  <conditionalFormatting sqref="I1977">
    <cfRule type="cellIs" dxfId="617" priority="935" operator="equal">
      <formula>"CAT_MENU"</formula>
    </cfRule>
  </conditionalFormatting>
  <conditionalFormatting sqref="K1977">
    <cfRule type="containsText" dxfId="616" priority="933" operator="containsText" text="DISABLED">
      <formula>NOT(ISERROR(SEARCH("DISABLED",K1977)))</formula>
    </cfRule>
    <cfRule type="containsText" dxfId="615" priority="934" operator="containsText" text="ENABLED">
      <formula>NOT(ISERROR(SEARCH("ENABLED",K1977)))</formula>
    </cfRule>
  </conditionalFormatting>
  <conditionalFormatting sqref="J1975">
    <cfRule type="containsText" dxfId="614" priority="931" operator="containsText" text="DISABLED">
      <formula>NOT(ISERROR(SEARCH("DISABLED",J1975)))</formula>
    </cfRule>
    <cfRule type="containsText" dxfId="613" priority="932" operator="containsText" text="ENABLED">
      <formula>NOT(ISERROR(SEARCH("ENABLED",J1975)))</formula>
    </cfRule>
  </conditionalFormatting>
  <conditionalFormatting sqref="X1975">
    <cfRule type="notContainsBlanks" dxfId="612" priority="930">
      <formula>LEN(TRIM(X1975))&gt;0</formula>
    </cfRule>
  </conditionalFormatting>
  <conditionalFormatting sqref="I1975">
    <cfRule type="cellIs" dxfId="611" priority="929" operator="equal">
      <formula>"CAT_MENU"</formula>
    </cfRule>
  </conditionalFormatting>
  <conditionalFormatting sqref="K1975">
    <cfRule type="containsText" dxfId="610" priority="927" operator="containsText" text="DISABLED">
      <formula>NOT(ISERROR(SEARCH("DISABLED",K1975)))</formula>
    </cfRule>
    <cfRule type="containsText" dxfId="609" priority="928" operator="containsText" text="ENABLED">
      <formula>NOT(ISERROR(SEARCH("ENABLED",K1975)))</formula>
    </cfRule>
  </conditionalFormatting>
  <conditionalFormatting sqref="X1917">
    <cfRule type="notContainsBlanks" dxfId="608" priority="912">
      <formula>LEN(TRIM(X1917))&gt;0</formula>
    </cfRule>
  </conditionalFormatting>
  <conditionalFormatting sqref="I1917">
    <cfRule type="cellIs" dxfId="607" priority="911" operator="equal">
      <formula>"CAT_MENU"</formula>
    </cfRule>
  </conditionalFormatting>
  <conditionalFormatting sqref="K1917">
    <cfRule type="containsText" dxfId="606" priority="909" operator="containsText" text="DISABLED">
      <formula>NOT(ISERROR(SEARCH("DISABLED",K1917)))</formula>
    </cfRule>
    <cfRule type="containsText" dxfId="605" priority="910" operator="containsText" text="ENABLED">
      <formula>NOT(ISERROR(SEARCH("ENABLED",K1917)))</formula>
    </cfRule>
  </conditionalFormatting>
  <conditionalFormatting sqref="J1806">
    <cfRule type="containsText" dxfId="604" priority="907" operator="containsText" text="DISABLED">
      <formula>NOT(ISERROR(SEARCH("DISABLED",J1806)))</formula>
    </cfRule>
    <cfRule type="containsText" dxfId="603" priority="908" operator="containsText" text="ENABLED">
      <formula>NOT(ISERROR(SEARCH("ENABLED",J1806)))</formula>
    </cfRule>
  </conditionalFormatting>
  <conditionalFormatting sqref="X1806">
    <cfRule type="notContainsBlanks" dxfId="602" priority="906">
      <formula>LEN(TRIM(X1806))&gt;0</formula>
    </cfRule>
  </conditionalFormatting>
  <conditionalFormatting sqref="I1806">
    <cfRule type="cellIs" dxfId="601" priority="905" operator="equal">
      <formula>"CAT_MENU"</formula>
    </cfRule>
  </conditionalFormatting>
  <conditionalFormatting sqref="K1806">
    <cfRule type="containsText" dxfId="600" priority="903" operator="containsText" text="DISABLED">
      <formula>NOT(ISERROR(SEARCH("DISABLED",K1806)))</formula>
    </cfRule>
    <cfRule type="containsText" dxfId="599" priority="904" operator="containsText" text="ENABLED">
      <formula>NOT(ISERROR(SEARCH("ENABLED",K1806)))</formula>
    </cfRule>
  </conditionalFormatting>
  <conditionalFormatting sqref="X2247">
    <cfRule type="notContainsBlanks" dxfId="598" priority="896">
      <formula>LEN(TRIM(X2247))&gt;0</formula>
    </cfRule>
  </conditionalFormatting>
  <conditionalFormatting sqref="I2247">
    <cfRule type="cellIs" dxfId="597" priority="895" operator="equal">
      <formula>"CAT_MENU"</formula>
    </cfRule>
  </conditionalFormatting>
  <conditionalFormatting sqref="K2247">
    <cfRule type="containsText" dxfId="596" priority="893" operator="containsText" text="DISABLED">
      <formula>NOT(ISERROR(SEARCH("DISABLED",K2247)))</formula>
    </cfRule>
    <cfRule type="containsText" dxfId="595" priority="894" operator="containsText" text="ENABLED">
      <formula>NOT(ISERROR(SEARCH("ENABLED",K2247)))</formula>
    </cfRule>
  </conditionalFormatting>
  <conditionalFormatting sqref="J2249:J2251">
    <cfRule type="containsText" dxfId="594" priority="873" operator="containsText" text="DISABLED">
      <formula>NOT(ISERROR(SEARCH("DISABLED",J2249)))</formula>
    </cfRule>
    <cfRule type="containsText" dxfId="593" priority="874" operator="containsText" text="ENABLED">
      <formula>NOT(ISERROR(SEARCH("ENABLED",J2249)))</formula>
    </cfRule>
  </conditionalFormatting>
  <conditionalFormatting sqref="X2248:X2251">
    <cfRule type="notContainsBlanks" dxfId="592" priority="872">
      <formula>LEN(TRIM(X2248))&gt;0</formula>
    </cfRule>
  </conditionalFormatting>
  <conditionalFormatting sqref="I2248:I2251">
    <cfRule type="cellIs" dxfId="591" priority="871" operator="equal">
      <formula>"CAT_MENU"</formula>
    </cfRule>
  </conditionalFormatting>
  <conditionalFormatting sqref="K2248:K2251">
    <cfRule type="containsText" dxfId="590" priority="869" operator="containsText" text="DISABLED">
      <formula>NOT(ISERROR(SEARCH("DISABLED",K2248)))</formula>
    </cfRule>
    <cfRule type="containsText" dxfId="589" priority="870" operator="containsText" text="ENABLED">
      <formula>NOT(ISERROR(SEARCH("ENABLED",K2248)))</formula>
    </cfRule>
  </conditionalFormatting>
  <conditionalFormatting sqref="J1865">
    <cfRule type="containsText" dxfId="588" priority="867" operator="containsText" text="DISABLED">
      <formula>NOT(ISERROR(SEARCH("DISABLED",J1865)))</formula>
    </cfRule>
    <cfRule type="containsText" dxfId="587" priority="868" operator="containsText" text="ENABLED">
      <formula>NOT(ISERROR(SEARCH("ENABLED",J1865)))</formula>
    </cfRule>
  </conditionalFormatting>
  <conditionalFormatting sqref="X1865">
    <cfRule type="notContainsBlanks" dxfId="586" priority="866">
      <formula>LEN(TRIM(X1865))&gt;0</formula>
    </cfRule>
  </conditionalFormatting>
  <conditionalFormatting sqref="K1865">
    <cfRule type="containsText" dxfId="585" priority="863" operator="containsText" text="DISABLED">
      <formula>NOT(ISERROR(SEARCH("DISABLED",K1865)))</formula>
    </cfRule>
    <cfRule type="containsText" dxfId="584" priority="864" operator="containsText" text="ENABLED">
      <formula>NOT(ISERROR(SEARCH("ENABLED",K1865)))</formula>
    </cfRule>
  </conditionalFormatting>
  <conditionalFormatting sqref="J1920">
    <cfRule type="containsText" dxfId="583" priority="861" operator="containsText" text="DISABLED">
      <formula>NOT(ISERROR(SEARCH("DISABLED",J1920)))</formula>
    </cfRule>
    <cfRule type="containsText" dxfId="582" priority="862" operator="containsText" text="ENABLED">
      <formula>NOT(ISERROR(SEARCH("ENABLED",J1920)))</formula>
    </cfRule>
  </conditionalFormatting>
  <conditionalFormatting sqref="X1920">
    <cfRule type="notContainsBlanks" dxfId="581" priority="860">
      <formula>LEN(TRIM(X1920))&gt;0</formula>
    </cfRule>
  </conditionalFormatting>
  <conditionalFormatting sqref="K1920">
    <cfRule type="containsText" dxfId="580" priority="857" operator="containsText" text="DISABLED">
      <formula>NOT(ISERROR(SEARCH("DISABLED",K1920)))</formula>
    </cfRule>
    <cfRule type="containsText" dxfId="579" priority="858" operator="containsText" text="ENABLED">
      <formula>NOT(ISERROR(SEARCH("ENABLED",K1920)))</formula>
    </cfRule>
  </conditionalFormatting>
  <conditionalFormatting sqref="J1921">
    <cfRule type="containsText" dxfId="578" priority="855" operator="containsText" text="DISABLED">
      <formula>NOT(ISERROR(SEARCH("DISABLED",J1921)))</formula>
    </cfRule>
    <cfRule type="containsText" dxfId="577" priority="856" operator="containsText" text="ENABLED">
      <formula>NOT(ISERROR(SEARCH("ENABLED",J1921)))</formula>
    </cfRule>
  </conditionalFormatting>
  <conditionalFormatting sqref="X1921">
    <cfRule type="notContainsBlanks" dxfId="576" priority="854">
      <formula>LEN(TRIM(X1921))&gt;0</formula>
    </cfRule>
  </conditionalFormatting>
  <conditionalFormatting sqref="K1921">
    <cfRule type="containsText" dxfId="575" priority="852" operator="containsText" text="DISABLED">
      <formula>NOT(ISERROR(SEARCH("DISABLED",K1921)))</formula>
    </cfRule>
    <cfRule type="containsText" dxfId="574" priority="853" operator="containsText" text="ENABLED">
      <formula>NOT(ISERROR(SEARCH("ENABLED",K1921)))</formula>
    </cfRule>
  </conditionalFormatting>
  <conditionalFormatting sqref="I1920">
    <cfRule type="cellIs" dxfId="573" priority="850" operator="equal">
      <formula>"CAT_MENU"</formula>
    </cfRule>
  </conditionalFormatting>
  <conditionalFormatting sqref="I1921">
    <cfRule type="cellIs" dxfId="572" priority="849" operator="equal">
      <formula>"CAT_MENU"</formula>
    </cfRule>
  </conditionalFormatting>
  <conditionalFormatting sqref="J2259:K2259">
    <cfRule type="containsText" dxfId="571" priority="792" operator="containsText" text="DISABLED">
      <formula>NOT(ISERROR(SEARCH("DISABLED",J2259)))</formula>
    </cfRule>
    <cfRule type="containsText" dxfId="570" priority="793" operator="containsText" text="ENABLED">
      <formula>NOT(ISERROR(SEARCH("ENABLED",J2259)))</formula>
    </cfRule>
  </conditionalFormatting>
  <conditionalFormatting sqref="X2259">
    <cfRule type="notContainsBlanks" dxfId="569" priority="791">
      <formula>LEN(TRIM(X2259))&gt;0</formula>
    </cfRule>
  </conditionalFormatting>
  <conditionalFormatting sqref="I2259">
    <cfRule type="cellIs" dxfId="568" priority="790" operator="equal">
      <formula>"CAT_MENU"</formula>
    </cfRule>
  </conditionalFormatting>
  <conditionalFormatting sqref="K43">
    <cfRule type="containsText" dxfId="567" priority="843" operator="containsText" text="DISABLED">
      <formula>NOT(ISERROR(SEARCH("DISABLED",K43)))</formula>
    </cfRule>
    <cfRule type="containsText" dxfId="566" priority="844" operator="containsText" text="ENABLED">
      <formula>NOT(ISERROR(SEARCH("ENABLED",K43)))</formula>
    </cfRule>
  </conditionalFormatting>
  <conditionalFormatting sqref="X43">
    <cfRule type="notContainsBlanks" dxfId="565" priority="842">
      <formula>LEN(TRIM(X43))&gt;0</formula>
    </cfRule>
  </conditionalFormatting>
  <conditionalFormatting sqref="I43">
    <cfRule type="cellIs" dxfId="564" priority="841" operator="equal">
      <formula>"CAT_MENU"</formula>
    </cfRule>
  </conditionalFormatting>
  <conditionalFormatting sqref="K1582">
    <cfRule type="containsText" dxfId="563" priority="839" operator="containsText" text="DISABLED">
      <formula>NOT(ISERROR(SEARCH("DISABLED",K1582)))</formula>
    </cfRule>
    <cfRule type="containsText" dxfId="562" priority="840" operator="containsText" text="ENABLED">
      <formula>NOT(ISERROR(SEARCH("ENABLED",K1582)))</formula>
    </cfRule>
  </conditionalFormatting>
  <conditionalFormatting sqref="X1582">
    <cfRule type="notContainsBlanks" dxfId="561" priority="838">
      <formula>LEN(TRIM(X1582))&gt;0</formula>
    </cfRule>
  </conditionalFormatting>
  <conditionalFormatting sqref="I1582">
    <cfRule type="cellIs" dxfId="560" priority="837" operator="equal">
      <formula>"CAT_MENU"</formula>
    </cfRule>
  </conditionalFormatting>
  <conditionalFormatting sqref="J54:K54">
    <cfRule type="containsText" dxfId="559" priority="831" operator="containsText" text="DISABLED">
      <formula>NOT(ISERROR(SEARCH("DISABLED",J54)))</formula>
    </cfRule>
    <cfRule type="containsText" dxfId="558" priority="832" operator="containsText" text="ENABLED">
      <formula>NOT(ISERROR(SEARCH("ENABLED",J54)))</formula>
    </cfRule>
  </conditionalFormatting>
  <conditionalFormatting sqref="X54">
    <cfRule type="notContainsBlanks" dxfId="557" priority="830">
      <formula>LEN(TRIM(X54))&gt;0</formula>
    </cfRule>
  </conditionalFormatting>
  <conditionalFormatting sqref="I54">
    <cfRule type="cellIs" dxfId="556" priority="829" operator="equal">
      <formula>"CAT_MENU"</formula>
    </cfRule>
  </conditionalFormatting>
  <conditionalFormatting sqref="J55:K55">
    <cfRule type="containsText" dxfId="555" priority="827" operator="containsText" text="DISABLED">
      <formula>NOT(ISERROR(SEARCH("DISABLED",J55)))</formula>
    </cfRule>
    <cfRule type="containsText" dxfId="554" priority="828" operator="containsText" text="ENABLED">
      <formula>NOT(ISERROR(SEARCH("ENABLED",J55)))</formula>
    </cfRule>
  </conditionalFormatting>
  <conditionalFormatting sqref="X55">
    <cfRule type="notContainsBlanks" dxfId="553" priority="826">
      <formula>LEN(TRIM(X55))&gt;0</formula>
    </cfRule>
  </conditionalFormatting>
  <conditionalFormatting sqref="I55">
    <cfRule type="cellIs" dxfId="552" priority="825" operator="equal">
      <formula>"CAT_MENU"</formula>
    </cfRule>
  </conditionalFormatting>
  <conditionalFormatting sqref="K61">
    <cfRule type="containsText" dxfId="551" priority="819" operator="containsText" text="DISABLED">
      <formula>NOT(ISERROR(SEARCH("DISABLED",K61)))</formula>
    </cfRule>
    <cfRule type="containsText" dxfId="550" priority="820" operator="containsText" text="ENABLED">
      <formula>NOT(ISERROR(SEARCH("ENABLED",K61)))</formula>
    </cfRule>
  </conditionalFormatting>
  <conditionalFormatting sqref="X61">
    <cfRule type="notContainsBlanks" dxfId="549" priority="818">
      <formula>LEN(TRIM(X61))&gt;0</formula>
    </cfRule>
  </conditionalFormatting>
  <conditionalFormatting sqref="I61">
    <cfRule type="cellIs" dxfId="548" priority="817" operator="equal">
      <formula>"CAT_MENU"</formula>
    </cfRule>
  </conditionalFormatting>
  <conditionalFormatting sqref="X62">
    <cfRule type="notContainsBlanks" dxfId="547" priority="816">
      <formula>LEN(TRIM(X62))&gt;0</formula>
    </cfRule>
  </conditionalFormatting>
  <conditionalFormatting sqref="X62">
    <cfRule type="notContainsBlanks" dxfId="546" priority="813">
      <formula>LEN(TRIM(X62))&gt;0</formula>
    </cfRule>
  </conditionalFormatting>
  <conditionalFormatting sqref="I62">
    <cfRule type="cellIs" dxfId="545" priority="812" operator="equal">
      <formula>"CAT_MENU"</formula>
    </cfRule>
  </conditionalFormatting>
  <conditionalFormatting sqref="K62">
    <cfRule type="containsText" dxfId="544" priority="810" operator="containsText" text="DISABLED">
      <formula>NOT(ISERROR(SEARCH("DISABLED",K62)))</formula>
    </cfRule>
    <cfRule type="containsText" dxfId="543" priority="811" operator="containsText" text="ENABLED">
      <formula>NOT(ISERROR(SEARCH("ENABLED",K62)))</formula>
    </cfRule>
  </conditionalFormatting>
  <conditionalFormatting sqref="J71:K71">
    <cfRule type="containsText" dxfId="542" priority="804" operator="containsText" text="DISABLED">
      <formula>NOT(ISERROR(SEARCH("DISABLED",J71)))</formula>
    </cfRule>
    <cfRule type="containsText" dxfId="541" priority="805" operator="containsText" text="ENABLED">
      <formula>NOT(ISERROR(SEARCH("ENABLED",J71)))</formula>
    </cfRule>
  </conditionalFormatting>
  <conditionalFormatting sqref="X71">
    <cfRule type="notContainsBlanks" dxfId="540" priority="803">
      <formula>LEN(TRIM(X71))&gt;0</formula>
    </cfRule>
  </conditionalFormatting>
  <conditionalFormatting sqref="I71">
    <cfRule type="cellIs" dxfId="539" priority="802" operator="equal">
      <formula>"CAT_MENU"</formula>
    </cfRule>
  </conditionalFormatting>
  <conditionalFormatting sqref="I2260 I2262:I2264">
    <cfRule type="cellIs" dxfId="538" priority="782" operator="equal">
      <formula>"CAT_MENU"</formula>
    </cfRule>
  </conditionalFormatting>
  <conditionalFormatting sqref="K75">
    <cfRule type="containsText" dxfId="537" priority="796" operator="containsText" text="DISABLED">
      <formula>NOT(ISERROR(SEARCH("DISABLED",K75)))</formula>
    </cfRule>
    <cfRule type="containsText" dxfId="536" priority="797" operator="containsText" text="ENABLED">
      <formula>NOT(ISERROR(SEARCH("ENABLED",K75)))</formula>
    </cfRule>
  </conditionalFormatting>
  <conditionalFormatting sqref="X75">
    <cfRule type="notContainsBlanks" dxfId="535" priority="795">
      <formula>LEN(TRIM(X75))&gt;0</formula>
    </cfRule>
  </conditionalFormatting>
  <conditionalFormatting sqref="I75">
    <cfRule type="cellIs" dxfId="534" priority="794" operator="equal">
      <formula>"CAT_MENU"</formula>
    </cfRule>
  </conditionalFormatting>
  <conditionalFormatting sqref="K82">
    <cfRule type="containsText" dxfId="533" priority="788" operator="containsText" text="DISABLED">
      <formula>NOT(ISERROR(SEARCH("DISABLED",K82)))</formula>
    </cfRule>
    <cfRule type="containsText" dxfId="532" priority="789" operator="containsText" text="ENABLED">
      <formula>NOT(ISERROR(SEARCH("ENABLED",K82)))</formula>
    </cfRule>
  </conditionalFormatting>
  <conditionalFormatting sqref="X82">
    <cfRule type="notContainsBlanks" dxfId="531" priority="787">
      <formula>LEN(TRIM(X82))&gt;0</formula>
    </cfRule>
  </conditionalFormatting>
  <conditionalFormatting sqref="I82">
    <cfRule type="cellIs" dxfId="530" priority="786" operator="equal">
      <formula>"CAT_MENU"</formula>
    </cfRule>
  </conditionalFormatting>
  <conditionalFormatting sqref="J2260:K2260 J2262:K2264">
    <cfRule type="containsText" dxfId="529" priority="784" operator="containsText" text="DISABLED">
      <formula>NOT(ISERROR(SEARCH("DISABLED",J2260)))</formula>
    </cfRule>
    <cfRule type="containsText" dxfId="528" priority="785" operator="containsText" text="ENABLED">
      <formula>NOT(ISERROR(SEARCH("ENABLED",J2260)))</formula>
    </cfRule>
  </conditionalFormatting>
  <conditionalFormatting sqref="X2260 X2262:X2264">
    <cfRule type="notContainsBlanks" dxfId="527" priority="783">
      <formula>LEN(TRIM(X2260))&gt;0</formula>
    </cfRule>
  </conditionalFormatting>
  <conditionalFormatting sqref="K106">
    <cfRule type="containsText" dxfId="526" priority="780" operator="containsText" text="DISABLED">
      <formula>NOT(ISERROR(SEARCH("DISABLED",K106)))</formula>
    </cfRule>
    <cfRule type="containsText" dxfId="525" priority="781" operator="containsText" text="ENABLED">
      <formula>NOT(ISERROR(SEARCH("ENABLED",K106)))</formula>
    </cfRule>
  </conditionalFormatting>
  <conditionalFormatting sqref="X106">
    <cfRule type="notContainsBlanks" dxfId="524" priority="779">
      <formula>LEN(TRIM(X106))&gt;0</formula>
    </cfRule>
  </conditionalFormatting>
  <conditionalFormatting sqref="I106">
    <cfRule type="cellIs" dxfId="523" priority="778" operator="equal">
      <formula>"CAT_MENU"</formula>
    </cfRule>
  </conditionalFormatting>
  <conditionalFormatting sqref="J2261">
    <cfRule type="containsText" dxfId="522" priority="776" operator="containsText" text="DISABLED">
      <formula>NOT(ISERROR(SEARCH("DISABLED",J2261)))</formula>
    </cfRule>
    <cfRule type="containsText" dxfId="521" priority="777" operator="containsText" text="ENABLED">
      <formula>NOT(ISERROR(SEARCH("ENABLED",J2261)))</formula>
    </cfRule>
  </conditionalFormatting>
  <conditionalFormatting sqref="X2261">
    <cfRule type="notContainsBlanks" dxfId="520" priority="775">
      <formula>LEN(TRIM(X2261))&gt;0</formula>
    </cfRule>
  </conditionalFormatting>
  <conditionalFormatting sqref="I2261">
    <cfRule type="cellIs" dxfId="519" priority="774" operator="equal">
      <formula>"CAT_MENU"</formula>
    </cfRule>
  </conditionalFormatting>
  <conditionalFormatting sqref="K2261">
    <cfRule type="containsText" dxfId="518" priority="772" operator="containsText" text="DISABLED">
      <formula>NOT(ISERROR(SEARCH("DISABLED",K2261)))</formula>
    </cfRule>
    <cfRule type="containsText" dxfId="517" priority="773" operator="containsText" text="ENABLED">
      <formula>NOT(ISERROR(SEARCH("ENABLED",K2261)))</formula>
    </cfRule>
  </conditionalFormatting>
  <conditionalFormatting sqref="K118">
    <cfRule type="containsText" dxfId="516" priority="770" operator="containsText" text="DISABLED">
      <formula>NOT(ISERROR(SEARCH("DISABLED",K118)))</formula>
    </cfRule>
    <cfRule type="containsText" dxfId="515" priority="771" operator="containsText" text="ENABLED">
      <formula>NOT(ISERROR(SEARCH("ENABLED",K118)))</formula>
    </cfRule>
  </conditionalFormatting>
  <conditionalFormatting sqref="X118">
    <cfRule type="notContainsBlanks" dxfId="514" priority="769">
      <formula>LEN(TRIM(X118))&gt;0</formula>
    </cfRule>
  </conditionalFormatting>
  <conditionalFormatting sqref="I118">
    <cfRule type="cellIs" dxfId="513" priority="768" operator="equal">
      <formula>"CAT_MENU"</formula>
    </cfRule>
  </conditionalFormatting>
  <conditionalFormatting sqref="J120:K122">
    <cfRule type="containsText" dxfId="512" priority="766" operator="containsText" text="DISABLED">
      <formula>NOT(ISERROR(SEARCH("DISABLED",J120)))</formula>
    </cfRule>
    <cfRule type="containsText" dxfId="511" priority="767" operator="containsText" text="ENABLED">
      <formula>NOT(ISERROR(SEARCH("ENABLED",J120)))</formula>
    </cfRule>
  </conditionalFormatting>
  <conditionalFormatting sqref="X120:X122">
    <cfRule type="notContainsBlanks" dxfId="510" priority="765">
      <formula>LEN(TRIM(X120))&gt;0</formula>
    </cfRule>
  </conditionalFormatting>
  <conditionalFormatting sqref="I120:I122">
    <cfRule type="cellIs" dxfId="509" priority="764" operator="equal">
      <formula>"CAT_MENU"</formula>
    </cfRule>
  </conditionalFormatting>
  <conditionalFormatting sqref="J123:K123">
    <cfRule type="containsText" dxfId="508" priority="762" operator="containsText" text="DISABLED">
      <formula>NOT(ISERROR(SEARCH("DISABLED",J123)))</formula>
    </cfRule>
    <cfRule type="containsText" dxfId="507" priority="763" operator="containsText" text="ENABLED">
      <formula>NOT(ISERROR(SEARCH("ENABLED",J123)))</formula>
    </cfRule>
  </conditionalFormatting>
  <conditionalFormatting sqref="X123">
    <cfRule type="notContainsBlanks" dxfId="506" priority="761">
      <formula>LEN(TRIM(X123))&gt;0</formula>
    </cfRule>
  </conditionalFormatting>
  <conditionalFormatting sqref="I123">
    <cfRule type="cellIs" dxfId="505" priority="760" operator="equal">
      <formula>"CAT_MENU"</formula>
    </cfRule>
  </conditionalFormatting>
  <conditionalFormatting sqref="J124:K124">
    <cfRule type="containsText" dxfId="504" priority="758" operator="containsText" text="DISABLED">
      <formula>NOT(ISERROR(SEARCH("DISABLED",J124)))</formula>
    </cfRule>
    <cfRule type="containsText" dxfId="503" priority="759" operator="containsText" text="ENABLED">
      <formula>NOT(ISERROR(SEARCH("ENABLED",J124)))</formula>
    </cfRule>
  </conditionalFormatting>
  <conditionalFormatting sqref="X124">
    <cfRule type="notContainsBlanks" dxfId="502" priority="757">
      <formula>LEN(TRIM(X124))&gt;0</formula>
    </cfRule>
  </conditionalFormatting>
  <conditionalFormatting sqref="I124">
    <cfRule type="cellIs" dxfId="501" priority="756" operator="equal">
      <formula>"CAT_MENU"</formula>
    </cfRule>
  </conditionalFormatting>
  <conditionalFormatting sqref="J125:K125">
    <cfRule type="containsText" dxfId="500" priority="754" operator="containsText" text="DISABLED">
      <formula>NOT(ISERROR(SEARCH("DISABLED",J125)))</formula>
    </cfRule>
    <cfRule type="containsText" dxfId="499" priority="755" operator="containsText" text="ENABLED">
      <formula>NOT(ISERROR(SEARCH("ENABLED",J125)))</formula>
    </cfRule>
  </conditionalFormatting>
  <conditionalFormatting sqref="X125">
    <cfRule type="notContainsBlanks" dxfId="498" priority="753">
      <formula>LEN(TRIM(X125))&gt;0</formula>
    </cfRule>
  </conditionalFormatting>
  <conditionalFormatting sqref="I125">
    <cfRule type="cellIs" dxfId="497" priority="752" operator="equal">
      <formula>"CAT_MENU"</formula>
    </cfRule>
  </conditionalFormatting>
  <conditionalFormatting sqref="J126:K126">
    <cfRule type="containsText" dxfId="496" priority="750" operator="containsText" text="DISABLED">
      <formula>NOT(ISERROR(SEARCH("DISABLED",J126)))</formula>
    </cfRule>
    <cfRule type="containsText" dxfId="495" priority="751" operator="containsText" text="ENABLED">
      <formula>NOT(ISERROR(SEARCH("ENABLED",J126)))</formula>
    </cfRule>
  </conditionalFormatting>
  <conditionalFormatting sqref="X126">
    <cfRule type="notContainsBlanks" dxfId="494" priority="749">
      <formula>LEN(TRIM(X126))&gt;0</formula>
    </cfRule>
  </conditionalFormatting>
  <conditionalFormatting sqref="I126">
    <cfRule type="cellIs" dxfId="493" priority="748" operator="equal">
      <formula>"CAT_MENU"</formula>
    </cfRule>
  </conditionalFormatting>
  <conditionalFormatting sqref="J127:K127">
    <cfRule type="containsText" dxfId="492" priority="746" operator="containsText" text="DISABLED">
      <formula>NOT(ISERROR(SEARCH("DISABLED",J127)))</formula>
    </cfRule>
    <cfRule type="containsText" dxfId="491" priority="747" operator="containsText" text="ENABLED">
      <formula>NOT(ISERROR(SEARCH("ENABLED",J127)))</formula>
    </cfRule>
  </conditionalFormatting>
  <conditionalFormatting sqref="X127">
    <cfRule type="notContainsBlanks" dxfId="490" priority="745">
      <formula>LEN(TRIM(X127))&gt;0</formula>
    </cfRule>
  </conditionalFormatting>
  <conditionalFormatting sqref="I127">
    <cfRule type="cellIs" dxfId="489" priority="744" operator="equal">
      <formula>"CAT_MENU"</formula>
    </cfRule>
  </conditionalFormatting>
  <conditionalFormatting sqref="J128:J131">
    <cfRule type="containsText" dxfId="488" priority="742" operator="containsText" text="DISABLED">
      <formula>NOT(ISERROR(SEARCH("DISABLED",J128)))</formula>
    </cfRule>
    <cfRule type="containsText" dxfId="487" priority="743" operator="containsText" text="ENABLED">
      <formula>NOT(ISERROR(SEARCH("ENABLED",J128)))</formula>
    </cfRule>
  </conditionalFormatting>
  <conditionalFormatting sqref="X128:X131">
    <cfRule type="notContainsBlanks" dxfId="486" priority="741">
      <formula>LEN(TRIM(X128))&gt;0</formula>
    </cfRule>
  </conditionalFormatting>
  <conditionalFormatting sqref="I128:I131">
    <cfRule type="cellIs" dxfId="485" priority="740" operator="equal">
      <formula>"CAT_MENU"</formula>
    </cfRule>
  </conditionalFormatting>
  <conditionalFormatting sqref="K128:K131">
    <cfRule type="containsText" dxfId="484" priority="738" operator="containsText" text="DISABLED">
      <formula>NOT(ISERROR(SEARCH("DISABLED",K128)))</formula>
    </cfRule>
    <cfRule type="containsText" dxfId="483" priority="739" operator="containsText" text="ENABLED">
      <formula>NOT(ISERROR(SEARCH("ENABLED",K128)))</formula>
    </cfRule>
  </conditionalFormatting>
  <conditionalFormatting sqref="J132:K132">
    <cfRule type="containsText" dxfId="482" priority="736" operator="containsText" text="DISABLED">
      <formula>NOT(ISERROR(SEARCH("DISABLED",J132)))</formula>
    </cfRule>
    <cfRule type="containsText" dxfId="481" priority="737" operator="containsText" text="ENABLED">
      <formula>NOT(ISERROR(SEARCH("ENABLED",J132)))</formula>
    </cfRule>
  </conditionalFormatting>
  <conditionalFormatting sqref="X132">
    <cfRule type="notContainsBlanks" dxfId="480" priority="735">
      <formula>LEN(TRIM(X132))&gt;0</formula>
    </cfRule>
  </conditionalFormatting>
  <conditionalFormatting sqref="I132">
    <cfRule type="cellIs" dxfId="479" priority="734" operator="equal">
      <formula>"CAT_MENU"</formula>
    </cfRule>
  </conditionalFormatting>
  <conditionalFormatting sqref="J417">
    <cfRule type="containsText" dxfId="478" priority="732" operator="containsText" text="DISABLED">
      <formula>NOT(ISERROR(SEARCH("DISABLED",J417)))</formula>
    </cfRule>
    <cfRule type="containsText" dxfId="477" priority="733" operator="containsText" text="ENABLED">
      <formula>NOT(ISERROR(SEARCH("ENABLED",J417)))</formula>
    </cfRule>
  </conditionalFormatting>
  <conditionalFormatting sqref="X440:X447">
    <cfRule type="notContainsBlanks" dxfId="476" priority="723">
      <formula>LEN(TRIM(X440))&gt;0</formula>
    </cfRule>
  </conditionalFormatting>
  <conditionalFormatting sqref="I440:I447">
    <cfRule type="cellIs" dxfId="475" priority="722" operator="equal">
      <formula>"CAT_MENU"</formula>
    </cfRule>
  </conditionalFormatting>
  <conditionalFormatting sqref="K440:K447">
    <cfRule type="containsText" dxfId="474" priority="720" operator="containsText" text="DISABLED">
      <formula>NOT(ISERROR(SEARCH("DISABLED",K440)))</formula>
    </cfRule>
    <cfRule type="containsText" dxfId="473" priority="721" operator="containsText" text="ENABLED">
      <formula>NOT(ISERROR(SEARCH("ENABLED",K440)))</formula>
    </cfRule>
  </conditionalFormatting>
  <conditionalFormatting sqref="J969">
    <cfRule type="containsText" dxfId="472" priority="718" operator="containsText" text="DISABLED">
      <formula>NOT(ISERROR(SEARCH("DISABLED",J969)))</formula>
    </cfRule>
    <cfRule type="containsText" dxfId="471" priority="719" operator="containsText" text="ENABLED">
      <formula>NOT(ISERROR(SEARCH("ENABLED",J969)))</formula>
    </cfRule>
  </conditionalFormatting>
  <conditionalFormatting sqref="X969">
    <cfRule type="notContainsBlanks" dxfId="470" priority="717">
      <formula>LEN(TRIM(X969))&gt;0</formula>
    </cfRule>
  </conditionalFormatting>
  <conditionalFormatting sqref="I969">
    <cfRule type="cellIs" dxfId="469" priority="716" operator="equal">
      <formula>"CAT_MENU"</formula>
    </cfRule>
  </conditionalFormatting>
  <conditionalFormatting sqref="K969">
    <cfRule type="containsText" dxfId="468" priority="714" operator="containsText" text="DISABLED">
      <formula>NOT(ISERROR(SEARCH("DISABLED",K969)))</formula>
    </cfRule>
    <cfRule type="containsText" dxfId="467" priority="715" operator="containsText" text="ENABLED">
      <formula>NOT(ISERROR(SEARCH("ENABLED",K969)))</formula>
    </cfRule>
  </conditionalFormatting>
  <conditionalFormatting sqref="J1067">
    <cfRule type="containsText" dxfId="466" priority="712" operator="containsText" text="DISABLED">
      <formula>NOT(ISERROR(SEARCH("DISABLED",J1067)))</formula>
    </cfRule>
    <cfRule type="containsText" dxfId="465" priority="713" operator="containsText" text="ENABLED">
      <formula>NOT(ISERROR(SEARCH("ENABLED",J1067)))</formula>
    </cfRule>
  </conditionalFormatting>
  <conditionalFormatting sqref="X1067">
    <cfRule type="notContainsBlanks" dxfId="464" priority="711">
      <formula>LEN(TRIM(X1067))&gt;0</formula>
    </cfRule>
  </conditionalFormatting>
  <conditionalFormatting sqref="I1067">
    <cfRule type="cellIs" dxfId="463" priority="710" operator="equal">
      <formula>"CAT_MENU"</formula>
    </cfRule>
  </conditionalFormatting>
  <conditionalFormatting sqref="K1067">
    <cfRule type="containsText" dxfId="462" priority="708" operator="containsText" text="DISABLED">
      <formula>NOT(ISERROR(SEARCH("DISABLED",K1067)))</formula>
    </cfRule>
    <cfRule type="containsText" dxfId="461" priority="709" operator="containsText" text="ENABLED">
      <formula>NOT(ISERROR(SEARCH("ENABLED",K1067)))</formula>
    </cfRule>
  </conditionalFormatting>
  <conditionalFormatting sqref="J1070">
    <cfRule type="containsText" dxfId="460" priority="706" operator="containsText" text="DISABLED">
      <formula>NOT(ISERROR(SEARCH("DISABLED",J1070)))</formula>
    </cfRule>
    <cfRule type="containsText" dxfId="459" priority="707" operator="containsText" text="ENABLED">
      <formula>NOT(ISERROR(SEARCH("ENABLED",J1070)))</formula>
    </cfRule>
  </conditionalFormatting>
  <conditionalFormatting sqref="X1070">
    <cfRule type="notContainsBlanks" dxfId="458" priority="705">
      <formula>LEN(TRIM(X1070))&gt;0</formula>
    </cfRule>
  </conditionalFormatting>
  <conditionalFormatting sqref="I1070">
    <cfRule type="cellIs" dxfId="457" priority="704" operator="equal">
      <formula>"CAT_MENU"</formula>
    </cfRule>
  </conditionalFormatting>
  <conditionalFormatting sqref="K1070">
    <cfRule type="containsText" dxfId="456" priority="702" operator="containsText" text="DISABLED">
      <formula>NOT(ISERROR(SEARCH("DISABLED",K1070)))</formula>
    </cfRule>
    <cfRule type="containsText" dxfId="455" priority="703" operator="containsText" text="ENABLED">
      <formula>NOT(ISERROR(SEARCH("ENABLED",K1070)))</formula>
    </cfRule>
  </conditionalFormatting>
  <conditionalFormatting sqref="J1171:J1188">
    <cfRule type="containsText" dxfId="454" priority="700" operator="containsText" text="DISABLED">
      <formula>NOT(ISERROR(SEARCH("DISABLED",J1171)))</formula>
    </cfRule>
    <cfRule type="containsText" dxfId="453" priority="701" operator="containsText" text="ENABLED">
      <formula>NOT(ISERROR(SEARCH("ENABLED",J1171)))</formula>
    </cfRule>
  </conditionalFormatting>
  <conditionalFormatting sqref="X1171:X1188">
    <cfRule type="notContainsBlanks" dxfId="452" priority="699">
      <formula>LEN(TRIM(X1171))&gt;0</formula>
    </cfRule>
  </conditionalFormatting>
  <conditionalFormatting sqref="I1171:I1188">
    <cfRule type="cellIs" dxfId="451" priority="698" operator="equal">
      <formula>"CAT_MENU"</formula>
    </cfRule>
  </conditionalFormatting>
  <conditionalFormatting sqref="K1171:K1188">
    <cfRule type="containsText" dxfId="450" priority="696" operator="containsText" text="DISABLED">
      <formula>NOT(ISERROR(SEARCH("DISABLED",K1171)))</formula>
    </cfRule>
    <cfRule type="containsText" dxfId="449" priority="697" operator="containsText" text="ENABLED">
      <formula>NOT(ISERROR(SEARCH("ENABLED",K1171)))</formula>
    </cfRule>
  </conditionalFormatting>
  <conditionalFormatting sqref="K1468">
    <cfRule type="containsText" dxfId="448" priority="694" operator="containsText" text="DISABLED">
      <formula>NOT(ISERROR(SEARCH("DISABLED",K1468)))</formula>
    </cfRule>
    <cfRule type="containsText" dxfId="447" priority="695" operator="containsText" text="ENABLED">
      <formula>NOT(ISERROR(SEARCH("ENABLED",K1468)))</formula>
    </cfRule>
  </conditionalFormatting>
  <conditionalFormatting sqref="X1468">
    <cfRule type="notContainsBlanks" dxfId="446" priority="693">
      <formula>LEN(TRIM(X1468))&gt;0</formula>
    </cfRule>
  </conditionalFormatting>
  <conditionalFormatting sqref="I1468">
    <cfRule type="cellIs" dxfId="445" priority="692" operator="equal">
      <formula>"CAT_MENU"</formula>
    </cfRule>
  </conditionalFormatting>
  <conditionalFormatting sqref="K1470">
    <cfRule type="containsText" dxfId="444" priority="690" operator="containsText" text="DISABLED">
      <formula>NOT(ISERROR(SEARCH("DISABLED",K1470)))</formula>
    </cfRule>
    <cfRule type="containsText" dxfId="443" priority="691" operator="containsText" text="ENABLED">
      <formula>NOT(ISERROR(SEARCH("ENABLED",K1470)))</formula>
    </cfRule>
  </conditionalFormatting>
  <conditionalFormatting sqref="X1470">
    <cfRule type="notContainsBlanks" dxfId="442" priority="689">
      <formula>LEN(TRIM(X1470))&gt;0</formula>
    </cfRule>
  </conditionalFormatting>
  <conditionalFormatting sqref="I1470">
    <cfRule type="cellIs" dxfId="441" priority="688" operator="equal">
      <formula>"CAT_MENU"</formula>
    </cfRule>
  </conditionalFormatting>
  <conditionalFormatting sqref="K1538">
    <cfRule type="containsText" dxfId="440" priority="676" operator="containsText" text="DISABLED">
      <formula>NOT(ISERROR(SEARCH("DISABLED",K1538)))</formula>
    </cfRule>
    <cfRule type="containsText" dxfId="439" priority="677" operator="containsText" text="ENABLED">
      <formula>NOT(ISERROR(SEARCH("ENABLED",K1538)))</formula>
    </cfRule>
  </conditionalFormatting>
  <conditionalFormatting sqref="X1538">
    <cfRule type="notContainsBlanks" dxfId="438" priority="675">
      <formula>LEN(TRIM(X1538))&gt;0</formula>
    </cfRule>
  </conditionalFormatting>
  <conditionalFormatting sqref="I1538">
    <cfRule type="cellIs" dxfId="437" priority="674" operator="equal">
      <formula>"CAT_MENU"</formula>
    </cfRule>
  </conditionalFormatting>
  <conditionalFormatting sqref="K1535">
    <cfRule type="containsText" dxfId="436" priority="672" operator="containsText" text="DISABLED">
      <formula>NOT(ISERROR(SEARCH("DISABLED",K1535)))</formula>
    </cfRule>
    <cfRule type="containsText" dxfId="435" priority="673" operator="containsText" text="ENABLED">
      <formula>NOT(ISERROR(SEARCH("ENABLED",K1535)))</formula>
    </cfRule>
  </conditionalFormatting>
  <conditionalFormatting sqref="X1535">
    <cfRule type="notContainsBlanks" dxfId="434" priority="671">
      <formula>LEN(TRIM(X1535))&gt;0</formula>
    </cfRule>
  </conditionalFormatting>
  <conditionalFormatting sqref="I1535">
    <cfRule type="cellIs" dxfId="433" priority="670" operator="equal">
      <formula>"CAT_MENU"</formula>
    </cfRule>
  </conditionalFormatting>
  <conditionalFormatting sqref="X1578">
    <cfRule type="notContainsBlanks" dxfId="432" priority="667">
      <formula>LEN(TRIM(X1578))&gt;0</formula>
    </cfRule>
  </conditionalFormatting>
  <conditionalFormatting sqref="I1578">
    <cfRule type="cellIs" dxfId="431" priority="666" operator="equal">
      <formula>"CAT_MENU"</formula>
    </cfRule>
  </conditionalFormatting>
  <conditionalFormatting sqref="K1578">
    <cfRule type="containsText" dxfId="430" priority="664" operator="containsText" text="DISABLED">
      <formula>NOT(ISERROR(SEARCH("DISABLED",K1578)))</formula>
    </cfRule>
    <cfRule type="containsText" dxfId="429" priority="665" operator="containsText" text="ENABLED">
      <formula>NOT(ISERROR(SEARCH("ENABLED",K1578)))</formula>
    </cfRule>
  </conditionalFormatting>
  <conditionalFormatting sqref="K1583">
    <cfRule type="containsText" dxfId="428" priority="662" operator="containsText" text="DISABLED">
      <formula>NOT(ISERROR(SEARCH("DISABLED",K1583)))</formula>
    </cfRule>
    <cfRule type="containsText" dxfId="427" priority="663" operator="containsText" text="ENABLED">
      <formula>NOT(ISERROR(SEARCH("ENABLED",K1583)))</formula>
    </cfRule>
  </conditionalFormatting>
  <conditionalFormatting sqref="X1583">
    <cfRule type="notContainsBlanks" dxfId="426" priority="661">
      <formula>LEN(TRIM(X1583))&gt;0</formula>
    </cfRule>
  </conditionalFormatting>
  <conditionalFormatting sqref="I1583">
    <cfRule type="cellIs" dxfId="425" priority="660" operator="equal">
      <formula>"CAT_MENU"</formula>
    </cfRule>
  </conditionalFormatting>
  <conditionalFormatting sqref="X1611">
    <cfRule type="notContainsBlanks" dxfId="424" priority="657">
      <formula>LEN(TRIM(X1611))&gt;0</formula>
    </cfRule>
  </conditionalFormatting>
  <conditionalFormatting sqref="I1611">
    <cfRule type="cellIs" dxfId="423" priority="656" operator="equal">
      <formula>"CAT_MENU"</formula>
    </cfRule>
  </conditionalFormatting>
  <conditionalFormatting sqref="K1613">
    <cfRule type="containsText" dxfId="422" priority="652" operator="containsText" text="DISABLED">
      <formula>NOT(ISERROR(SEARCH("DISABLED",K1613)))</formula>
    </cfRule>
    <cfRule type="containsText" dxfId="421" priority="653" operator="containsText" text="ENABLED">
      <formula>NOT(ISERROR(SEARCH("ENABLED",K1613)))</formula>
    </cfRule>
  </conditionalFormatting>
  <conditionalFormatting sqref="X1613">
    <cfRule type="notContainsBlanks" dxfId="420" priority="651">
      <formula>LEN(TRIM(X1613))&gt;0</formula>
    </cfRule>
  </conditionalFormatting>
  <conditionalFormatting sqref="I1613">
    <cfRule type="cellIs" dxfId="419" priority="650" operator="equal">
      <formula>"CAT_MENU"</formula>
    </cfRule>
  </conditionalFormatting>
  <conditionalFormatting sqref="X1622">
    <cfRule type="notContainsBlanks" dxfId="418" priority="647">
      <formula>LEN(TRIM(X1622))&gt;0</formula>
    </cfRule>
  </conditionalFormatting>
  <conditionalFormatting sqref="I1622">
    <cfRule type="cellIs" dxfId="417" priority="646" operator="equal">
      <formula>"CAT_MENU"</formula>
    </cfRule>
  </conditionalFormatting>
  <conditionalFormatting sqref="K1652">
    <cfRule type="containsText" dxfId="416" priority="642" operator="containsText" text="DISABLED">
      <formula>NOT(ISERROR(SEARCH("DISABLED",K1652)))</formula>
    </cfRule>
    <cfRule type="containsText" dxfId="415" priority="643" operator="containsText" text="ENABLED">
      <formula>NOT(ISERROR(SEARCH("ENABLED",K1652)))</formula>
    </cfRule>
  </conditionalFormatting>
  <conditionalFormatting sqref="X1652">
    <cfRule type="notContainsBlanks" dxfId="414" priority="641">
      <formula>LEN(TRIM(X1652))&gt;0</formula>
    </cfRule>
  </conditionalFormatting>
  <conditionalFormatting sqref="I1652">
    <cfRule type="cellIs" dxfId="413" priority="640" operator="equal">
      <formula>"CAT_MENU"</formula>
    </cfRule>
  </conditionalFormatting>
  <conditionalFormatting sqref="I1670">
    <cfRule type="cellIs" dxfId="412" priority="636" operator="equal">
      <formula>"CAT_MENU"</formula>
    </cfRule>
  </conditionalFormatting>
  <conditionalFormatting sqref="K1670">
    <cfRule type="containsText" dxfId="411" priority="638" operator="containsText" text="DISABLED">
      <formula>NOT(ISERROR(SEARCH("DISABLED",K1670)))</formula>
    </cfRule>
    <cfRule type="containsText" dxfId="410" priority="639" operator="containsText" text="ENABLED">
      <formula>NOT(ISERROR(SEARCH("ENABLED",K1670)))</formula>
    </cfRule>
  </conditionalFormatting>
  <conditionalFormatting sqref="X1670">
    <cfRule type="notContainsBlanks" dxfId="409" priority="637">
      <formula>LEN(TRIM(X1670))&gt;0</formula>
    </cfRule>
  </conditionalFormatting>
  <conditionalFormatting sqref="X1684">
    <cfRule type="notContainsBlanks" dxfId="408" priority="633">
      <formula>LEN(TRIM(X1684))&gt;0</formula>
    </cfRule>
  </conditionalFormatting>
  <conditionalFormatting sqref="I1684">
    <cfRule type="cellIs" dxfId="407" priority="632" operator="equal">
      <formula>"CAT_MENU"</formula>
    </cfRule>
  </conditionalFormatting>
  <conditionalFormatting sqref="X1720:X1722">
    <cfRule type="notContainsBlanks" dxfId="406" priority="627">
      <formula>LEN(TRIM(X1720))&gt;0</formula>
    </cfRule>
  </conditionalFormatting>
  <conditionalFormatting sqref="I1720:I1722">
    <cfRule type="cellIs" dxfId="405" priority="626" operator="equal">
      <formula>"CAT_MENU"</formula>
    </cfRule>
  </conditionalFormatting>
  <conditionalFormatting sqref="X1726">
    <cfRule type="notContainsBlanks" dxfId="404" priority="621">
      <formula>LEN(TRIM(X1726))&gt;0</formula>
    </cfRule>
  </conditionalFormatting>
  <conditionalFormatting sqref="I1726">
    <cfRule type="cellIs" dxfId="403" priority="620" operator="equal">
      <formula>"CAT_MENU"</formula>
    </cfRule>
  </conditionalFormatting>
  <conditionalFormatting sqref="X1728">
    <cfRule type="notContainsBlanks" dxfId="402" priority="615">
      <formula>LEN(TRIM(X1728))&gt;0</formula>
    </cfRule>
  </conditionalFormatting>
  <conditionalFormatting sqref="I1728">
    <cfRule type="cellIs" dxfId="401" priority="614" operator="equal">
      <formula>"CAT_MENU"</formula>
    </cfRule>
  </conditionalFormatting>
  <conditionalFormatting sqref="X1766:X1768">
    <cfRule type="notContainsBlanks" dxfId="400" priority="609">
      <formula>LEN(TRIM(X1766))&gt;0</formula>
    </cfRule>
  </conditionalFormatting>
  <conditionalFormatting sqref="I1766:I1768">
    <cfRule type="cellIs" dxfId="399" priority="608" operator="equal">
      <formula>"CAT_MENU"</formula>
    </cfRule>
  </conditionalFormatting>
  <conditionalFormatting sqref="K1766:K1768">
    <cfRule type="containsText" dxfId="398" priority="606" operator="containsText" text="DISABLED">
      <formula>NOT(ISERROR(SEARCH("DISABLED",K1766)))</formula>
    </cfRule>
    <cfRule type="containsText" dxfId="397" priority="607" operator="containsText" text="ENABLED">
      <formula>NOT(ISERROR(SEARCH("ENABLED",K1766)))</formula>
    </cfRule>
  </conditionalFormatting>
  <conditionalFormatting sqref="K1500">
    <cfRule type="containsText" dxfId="396" priority="604" operator="containsText" text="DISABLED">
      <formula>NOT(ISERROR(SEARCH("DISABLED",K1500)))</formula>
    </cfRule>
    <cfRule type="containsText" dxfId="395" priority="605" operator="containsText" text="ENABLED">
      <formula>NOT(ISERROR(SEARCH("ENABLED",K1500)))</formula>
    </cfRule>
  </conditionalFormatting>
  <conditionalFormatting sqref="X1500">
    <cfRule type="notContainsBlanks" dxfId="394" priority="603">
      <formula>LEN(TRIM(X1500))&gt;0</formula>
    </cfRule>
  </conditionalFormatting>
  <conditionalFormatting sqref="I1500">
    <cfRule type="cellIs" dxfId="393" priority="602" operator="equal">
      <formula>"CAT_MENU"</formula>
    </cfRule>
  </conditionalFormatting>
  <conditionalFormatting sqref="K1611">
    <cfRule type="containsText" dxfId="392" priority="598" operator="containsText" text="DISABLED">
      <formula>NOT(ISERROR(SEARCH("DISABLED",K1611)))</formula>
    </cfRule>
    <cfRule type="containsText" dxfId="391" priority="599" operator="containsText" text="ENABLED">
      <formula>NOT(ISERROR(SEARCH("ENABLED",K1611)))</formula>
    </cfRule>
  </conditionalFormatting>
  <conditionalFormatting sqref="K1622">
    <cfRule type="containsText" dxfId="390" priority="596" operator="containsText" text="DISABLED">
      <formula>NOT(ISERROR(SEARCH("DISABLED",K1622)))</formula>
    </cfRule>
    <cfRule type="containsText" dxfId="389" priority="597" operator="containsText" text="ENABLED">
      <formula>NOT(ISERROR(SEARCH("ENABLED",K1622)))</formula>
    </cfRule>
  </conditionalFormatting>
  <conditionalFormatting sqref="K1684">
    <cfRule type="containsText" dxfId="388" priority="594" operator="containsText" text="DISABLED">
      <formula>NOT(ISERROR(SEARCH("DISABLED",K1684)))</formula>
    </cfRule>
    <cfRule type="containsText" dxfId="387" priority="595" operator="containsText" text="ENABLED">
      <formula>NOT(ISERROR(SEARCH("ENABLED",K1684)))</formula>
    </cfRule>
  </conditionalFormatting>
  <conditionalFormatting sqref="K1720:K1722">
    <cfRule type="containsText" dxfId="386" priority="592" operator="containsText" text="DISABLED">
      <formula>NOT(ISERROR(SEARCH("DISABLED",K1720)))</formula>
    </cfRule>
    <cfRule type="containsText" dxfId="385" priority="593" operator="containsText" text="ENABLED">
      <formula>NOT(ISERROR(SEARCH("ENABLED",K1720)))</formula>
    </cfRule>
  </conditionalFormatting>
  <conditionalFormatting sqref="K1726:K1728">
    <cfRule type="containsText" dxfId="384" priority="590" operator="containsText" text="DISABLED">
      <formula>NOT(ISERROR(SEARCH("DISABLED",K1726)))</formula>
    </cfRule>
    <cfRule type="containsText" dxfId="383" priority="591" operator="containsText" text="ENABLED">
      <formula>NOT(ISERROR(SEARCH("ENABLED",K1726)))</formula>
    </cfRule>
  </conditionalFormatting>
  <conditionalFormatting sqref="J1470">
    <cfRule type="containsText" dxfId="382" priority="588" operator="containsText" text="DISABLED">
      <formula>NOT(ISERROR(SEARCH("DISABLED",J1470)))</formula>
    </cfRule>
    <cfRule type="containsText" dxfId="381" priority="589" operator="containsText" text="ENABLED">
      <formula>NOT(ISERROR(SEARCH("ENABLED",J1470)))</formula>
    </cfRule>
  </conditionalFormatting>
  <conditionalFormatting sqref="J2252:K2252">
    <cfRule type="containsText" dxfId="380" priority="586" operator="containsText" text="DISABLED">
      <formula>NOT(ISERROR(SEARCH("DISABLED",J2252)))</formula>
    </cfRule>
    <cfRule type="containsText" dxfId="379" priority="587" operator="containsText" text="ENABLED">
      <formula>NOT(ISERROR(SEARCH("ENABLED",J2252)))</formula>
    </cfRule>
  </conditionalFormatting>
  <conditionalFormatting sqref="X2252">
    <cfRule type="notContainsBlanks" dxfId="378" priority="585">
      <formula>LEN(TRIM(X2252))&gt;0</formula>
    </cfRule>
  </conditionalFormatting>
  <conditionalFormatting sqref="I2252">
    <cfRule type="cellIs" dxfId="377" priority="584" operator="equal">
      <formula>"CAT_MENU"</formula>
    </cfRule>
  </conditionalFormatting>
  <conditionalFormatting sqref="J1911 J1914:J1915">
    <cfRule type="containsText" dxfId="376" priority="570" operator="containsText" text="DISABLED">
      <formula>NOT(ISERROR(SEARCH("DISABLED",J1911)))</formula>
    </cfRule>
    <cfRule type="containsText" dxfId="375" priority="571" operator="containsText" text="ENABLED">
      <formula>NOT(ISERROR(SEARCH("ENABLED",J1911)))</formula>
    </cfRule>
  </conditionalFormatting>
  <conditionalFormatting sqref="X1911 X1914:X1915">
    <cfRule type="notContainsBlanks" dxfId="374" priority="569">
      <formula>LEN(TRIM(X1911))&gt;0</formula>
    </cfRule>
  </conditionalFormatting>
  <conditionalFormatting sqref="I1911 I1914:I1915">
    <cfRule type="cellIs" dxfId="373" priority="568" operator="equal">
      <formula>"CAT_MENU"</formula>
    </cfRule>
  </conditionalFormatting>
  <conditionalFormatting sqref="K1911 K1914:K1915">
    <cfRule type="containsText" dxfId="372" priority="566" operator="containsText" text="DISABLED">
      <formula>NOT(ISERROR(SEARCH("DISABLED",K1911)))</formula>
    </cfRule>
    <cfRule type="containsText" dxfId="371" priority="567" operator="containsText" text="ENABLED">
      <formula>NOT(ISERROR(SEARCH("ENABLED",K1911)))</formula>
    </cfRule>
  </conditionalFormatting>
  <conditionalFormatting sqref="J564:J571">
    <cfRule type="containsText" dxfId="370" priority="564" operator="containsText" text="DISABLED">
      <formula>NOT(ISERROR(SEARCH("DISABLED",J564)))</formula>
    </cfRule>
    <cfRule type="containsText" dxfId="369" priority="565" operator="containsText" text="ENABLED">
      <formula>NOT(ISERROR(SEARCH("ENABLED",J564)))</formula>
    </cfRule>
  </conditionalFormatting>
  <conditionalFormatting sqref="X564:X571">
    <cfRule type="notContainsBlanks" dxfId="368" priority="563">
      <formula>LEN(TRIM(X564))&gt;0</formula>
    </cfRule>
  </conditionalFormatting>
  <conditionalFormatting sqref="I564:I571">
    <cfRule type="cellIs" dxfId="367" priority="562" operator="equal">
      <formula>"CAT_MENU"</formula>
    </cfRule>
  </conditionalFormatting>
  <conditionalFormatting sqref="K564:K571">
    <cfRule type="containsText" dxfId="366" priority="560" operator="containsText" text="DISABLED">
      <formula>NOT(ISERROR(SEARCH("DISABLED",K564)))</formula>
    </cfRule>
    <cfRule type="containsText" dxfId="365" priority="561" operator="containsText" text="ENABLED">
      <formula>NOT(ISERROR(SEARCH("ENABLED",K564)))</formula>
    </cfRule>
  </conditionalFormatting>
  <conditionalFormatting sqref="J1232:J1233">
    <cfRule type="containsText" dxfId="364" priority="558" operator="containsText" text="DISABLED">
      <formula>NOT(ISERROR(SEARCH("DISABLED",J1232)))</formula>
    </cfRule>
    <cfRule type="containsText" dxfId="363" priority="559" operator="containsText" text="ENABLED">
      <formula>NOT(ISERROR(SEARCH("ENABLED",J1232)))</formula>
    </cfRule>
  </conditionalFormatting>
  <conditionalFormatting sqref="X1232:X1233">
    <cfRule type="notContainsBlanks" dxfId="362" priority="557">
      <formula>LEN(TRIM(X1232))&gt;0</formula>
    </cfRule>
  </conditionalFormatting>
  <conditionalFormatting sqref="I1232:I1233">
    <cfRule type="cellIs" dxfId="361" priority="556" operator="equal">
      <formula>"CAT_MENU"</formula>
    </cfRule>
  </conditionalFormatting>
  <conditionalFormatting sqref="K1232:K1233">
    <cfRule type="containsText" dxfId="360" priority="554" operator="containsText" text="DISABLED">
      <formula>NOT(ISERROR(SEARCH("DISABLED",K1232)))</formula>
    </cfRule>
    <cfRule type="containsText" dxfId="359" priority="555" operator="containsText" text="ENABLED">
      <formula>NOT(ISERROR(SEARCH("ENABLED",K1232)))</formula>
    </cfRule>
  </conditionalFormatting>
  <conditionalFormatting sqref="X1556">
    <cfRule type="notContainsBlanks" dxfId="358" priority="551">
      <formula>LEN(TRIM(X1556))&gt;0</formula>
    </cfRule>
  </conditionalFormatting>
  <conditionalFormatting sqref="I1556">
    <cfRule type="cellIs" dxfId="357" priority="550" operator="equal">
      <formula>"CAT_MENU"</formula>
    </cfRule>
  </conditionalFormatting>
  <conditionalFormatting sqref="J384:J399">
    <cfRule type="containsText" dxfId="356" priority="546" operator="containsText" text="DISABLED">
      <formula>NOT(ISERROR(SEARCH("DISABLED",J384)))</formula>
    </cfRule>
    <cfRule type="containsText" dxfId="355" priority="547" operator="containsText" text="ENABLED">
      <formula>NOT(ISERROR(SEARCH("ENABLED",J384)))</formula>
    </cfRule>
  </conditionalFormatting>
  <conditionalFormatting sqref="I384:I399">
    <cfRule type="cellIs" dxfId="354" priority="545" operator="equal">
      <formula>"CAT_MENU"</formula>
    </cfRule>
  </conditionalFormatting>
  <conditionalFormatting sqref="K384:K399">
    <cfRule type="containsText" dxfId="353" priority="543" operator="containsText" text="DISABLED">
      <formula>NOT(ISERROR(SEARCH("DISABLED",K384)))</formula>
    </cfRule>
    <cfRule type="containsText" dxfId="352" priority="544" operator="containsText" text="ENABLED">
      <formula>NOT(ISERROR(SEARCH("ENABLED",K384)))</formula>
    </cfRule>
  </conditionalFormatting>
  <conditionalFormatting sqref="X397">
    <cfRule type="notContainsBlanks" dxfId="351" priority="542">
      <formula>LEN(TRIM(X397))&gt;0</formula>
    </cfRule>
  </conditionalFormatting>
  <conditionalFormatting sqref="I400:I407">
    <cfRule type="cellIs" dxfId="350" priority="533" operator="equal">
      <formula>"CAT_MENU"</formula>
    </cfRule>
  </conditionalFormatting>
  <conditionalFormatting sqref="K400:K407">
    <cfRule type="containsText" dxfId="349" priority="531" operator="containsText" text="DISABLED">
      <formula>NOT(ISERROR(SEARCH("DISABLED",K400)))</formula>
    </cfRule>
    <cfRule type="containsText" dxfId="348" priority="532" operator="containsText" text="ENABLED">
      <formula>NOT(ISERROR(SEARCH("ENABLED",K400)))</formula>
    </cfRule>
  </conditionalFormatting>
  <conditionalFormatting sqref="X398:X407">
    <cfRule type="notContainsBlanks" dxfId="347" priority="534">
      <formula>LEN(TRIM(X398))&gt;0</formula>
    </cfRule>
  </conditionalFormatting>
  <conditionalFormatting sqref="K1433:K1439">
    <cfRule type="containsText" dxfId="346" priority="333" operator="containsText" text="DISABLED">
      <formula>NOT(ISERROR(SEARCH("DISABLED",K1433)))</formula>
    </cfRule>
    <cfRule type="containsText" dxfId="345" priority="334" operator="containsText" text="ENABLED">
      <formula>NOT(ISERROR(SEARCH("ENABLED",K1433)))</formula>
    </cfRule>
  </conditionalFormatting>
  <conditionalFormatting sqref="X398">
    <cfRule type="notContainsBlanks" dxfId="344" priority="530">
      <formula>LEN(TRIM(X398))&gt;0</formula>
    </cfRule>
  </conditionalFormatting>
  <conditionalFormatting sqref="X396">
    <cfRule type="notContainsBlanks" dxfId="343" priority="522">
      <formula>LEN(TRIM(X396))&gt;0</formula>
    </cfRule>
  </conditionalFormatting>
  <conditionalFormatting sqref="X396 X398">
    <cfRule type="notContainsBlanks" dxfId="342" priority="518">
      <formula>LEN(TRIM(X396))&gt;0</formula>
    </cfRule>
  </conditionalFormatting>
  <conditionalFormatting sqref="X398">
    <cfRule type="notContainsBlanks" dxfId="341" priority="512">
      <formula>LEN(TRIM(X398))&gt;0</formula>
    </cfRule>
  </conditionalFormatting>
  <conditionalFormatting sqref="X399">
    <cfRule type="notContainsBlanks" dxfId="340" priority="506">
      <formula>LEN(TRIM(X399))&gt;0</formula>
    </cfRule>
  </conditionalFormatting>
  <conditionalFormatting sqref="X397">
    <cfRule type="notContainsBlanks" dxfId="339" priority="498">
      <formula>LEN(TRIM(X397))&gt;0</formula>
    </cfRule>
  </conditionalFormatting>
  <conditionalFormatting sqref="X395">
    <cfRule type="notContainsBlanks" dxfId="338" priority="494">
      <formula>LEN(TRIM(X395))&gt;0</formula>
    </cfRule>
  </conditionalFormatting>
  <conditionalFormatting sqref="X395">
    <cfRule type="notContainsBlanks" dxfId="337" priority="488">
      <formula>LEN(TRIM(X395))&gt;0</formula>
    </cfRule>
  </conditionalFormatting>
  <conditionalFormatting sqref="X395">
    <cfRule type="notContainsBlanks" dxfId="336" priority="480">
      <formula>LEN(TRIM(X395))&gt;0</formula>
    </cfRule>
  </conditionalFormatting>
  <conditionalFormatting sqref="I525:I547">
    <cfRule type="cellIs" dxfId="335" priority="473" operator="equal">
      <formula>"CAT_MENU"</formula>
    </cfRule>
  </conditionalFormatting>
  <conditionalFormatting sqref="K525:K547">
    <cfRule type="containsText" dxfId="334" priority="471" operator="containsText" text="DISABLED">
      <formula>NOT(ISERROR(SEARCH("DISABLED",K525)))</formula>
    </cfRule>
    <cfRule type="containsText" dxfId="333" priority="472" operator="containsText" text="ENABLED">
      <formula>NOT(ISERROR(SEARCH("ENABLED",K525)))</formula>
    </cfRule>
  </conditionalFormatting>
  <conditionalFormatting sqref="X525:X547">
    <cfRule type="notContainsBlanks" dxfId="332" priority="474">
      <formula>LEN(TRIM(X525))&gt;0</formula>
    </cfRule>
  </conditionalFormatting>
  <conditionalFormatting sqref="J635">
    <cfRule type="containsText" dxfId="331" priority="469" operator="containsText" text="DISABLED">
      <formula>NOT(ISERROR(SEARCH("DISABLED",J635)))</formula>
    </cfRule>
    <cfRule type="containsText" dxfId="330" priority="470" operator="containsText" text="ENABLED">
      <formula>NOT(ISERROR(SEARCH("ENABLED",J635)))</formula>
    </cfRule>
  </conditionalFormatting>
  <conditionalFormatting sqref="X635">
    <cfRule type="notContainsBlanks" dxfId="329" priority="468">
      <formula>LEN(TRIM(X635))&gt;0</formula>
    </cfRule>
  </conditionalFormatting>
  <conditionalFormatting sqref="I635">
    <cfRule type="cellIs" dxfId="328" priority="467" operator="equal">
      <formula>"CAT_MENU"</formula>
    </cfRule>
  </conditionalFormatting>
  <conditionalFormatting sqref="K635">
    <cfRule type="containsText" dxfId="327" priority="465" operator="containsText" text="DISABLED">
      <formula>NOT(ISERROR(SEARCH("DISABLED",K635)))</formula>
    </cfRule>
    <cfRule type="containsText" dxfId="326" priority="466" operator="containsText" text="ENABLED">
      <formula>NOT(ISERROR(SEARCH("ENABLED",K635)))</formula>
    </cfRule>
  </conditionalFormatting>
  <conditionalFormatting sqref="J640">
    <cfRule type="containsText" dxfId="325" priority="463" operator="containsText" text="DISABLED">
      <formula>NOT(ISERROR(SEARCH("DISABLED",J640)))</formula>
    </cfRule>
    <cfRule type="containsText" dxfId="324" priority="464" operator="containsText" text="ENABLED">
      <formula>NOT(ISERROR(SEARCH("ENABLED",J640)))</formula>
    </cfRule>
  </conditionalFormatting>
  <conditionalFormatting sqref="X640">
    <cfRule type="notContainsBlanks" dxfId="323" priority="462">
      <formula>LEN(TRIM(X640))&gt;0</formula>
    </cfRule>
  </conditionalFormatting>
  <conditionalFormatting sqref="I640">
    <cfRule type="cellIs" dxfId="322" priority="461" operator="equal">
      <formula>"CAT_MENU"</formula>
    </cfRule>
  </conditionalFormatting>
  <conditionalFormatting sqref="K640">
    <cfRule type="containsText" dxfId="321" priority="459" operator="containsText" text="DISABLED">
      <formula>NOT(ISERROR(SEARCH("DISABLED",K640)))</formula>
    </cfRule>
    <cfRule type="containsText" dxfId="320" priority="460" operator="containsText" text="ENABLED">
      <formula>NOT(ISERROR(SEARCH("ENABLED",K640)))</formula>
    </cfRule>
  </conditionalFormatting>
  <conditionalFormatting sqref="J643">
    <cfRule type="containsText" dxfId="319" priority="457" operator="containsText" text="DISABLED">
      <formula>NOT(ISERROR(SEARCH("DISABLED",J643)))</formula>
    </cfRule>
    <cfRule type="containsText" dxfId="318" priority="458" operator="containsText" text="ENABLED">
      <formula>NOT(ISERROR(SEARCH("ENABLED",J643)))</formula>
    </cfRule>
  </conditionalFormatting>
  <conditionalFormatting sqref="X643">
    <cfRule type="notContainsBlanks" dxfId="317" priority="456">
      <formula>LEN(TRIM(X643))&gt;0</formula>
    </cfRule>
  </conditionalFormatting>
  <conditionalFormatting sqref="K643">
    <cfRule type="containsText" dxfId="316" priority="453" operator="containsText" text="DISABLED">
      <formula>NOT(ISERROR(SEARCH("DISABLED",K643)))</formula>
    </cfRule>
    <cfRule type="containsText" dxfId="315" priority="454" operator="containsText" text="ENABLED">
      <formula>NOT(ISERROR(SEARCH("ENABLED",K643)))</formula>
    </cfRule>
  </conditionalFormatting>
  <conditionalFormatting sqref="J646">
    <cfRule type="containsText" dxfId="314" priority="451" operator="containsText" text="DISABLED">
      <formula>NOT(ISERROR(SEARCH("DISABLED",J646)))</formula>
    </cfRule>
    <cfRule type="containsText" dxfId="313" priority="452" operator="containsText" text="ENABLED">
      <formula>NOT(ISERROR(SEARCH("ENABLED",J646)))</formula>
    </cfRule>
  </conditionalFormatting>
  <conditionalFormatting sqref="X646">
    <cfRule type="notContainsBlanks" dxfId="312" priority="450">
      <formula>LEN(TRIM(X646))&gt;0</formula>
    </cfRule>
  </conditionalFormatting>
  <conditionalFormatting sqref="I646">
    <cfRule type="cellIs" dxfId="311" priority="449" operator="equal">
      <formula>"CAT_MENU"</formula>
    </cfRule>
  </conditionalFormatting>
  <conditionalFormatting sqref="K646">
    <cfRule type="containsText" dxfId="310" priority="447" operator="containsText" text="DISABLED">
      <formula>NOT(ISERROR(SEARCH("DISABLED",K646)))</formula>
    </cfRule>
    <cfRule type="containsText" dxfId="309" priority="448" operator="containsText" text="ENABLED">
      <formula>NOT(ISERROR(SEARCH("ENABLED",K646)))</formula>
    </cfRule>
  </conditionalFormatting>
  <conditionalFormatting sqref="J647">
    <cfRule type="containsText" dxfId="308" priority="445" operator="containsText" text="DISABLED">
      <formula>NOT(ISERROR(SEARCH("DISABLED",J647)))</formula>
    </cfRule>
    <cfRule type="containsText" dxfId="307" priority="446" operator="containsText" text="ENABLED">
      <formula>NOT(ISERROR(SEARCH("ENABLED",J647)))</formula>
    </cfRule>
  </conditionalFormatting>
  <conditionalFormatting sqref="X647">
    <cfRule type="notContainsBlanks" dxfId="306" priority="444">
      <formula>LEN(TRIM(X647))&gt;0</formula>
    </cfRule>
  </conditionalFormatting>
  <conditionalFormatting sqref="I647">
    <cfRule type="cellIs" dxfId="305" priority="443" operator="equal">
      <formula>"CAT_MENU"</formula>
    </cfRule>
  </conditionalFormatting>
  <conditionalFormatting sqref="K647">
    <cfRule type="containsText" dxfId="304" priority="441" operator="containsText" text="DISABLED">
      <formula>NOT(ISERROR(SEARCH("DISABLED",K647)))</formula>
    </cfRule>
    <cfRule type="containsText" dxfId="303" priority="442" operator="containsText" text="ENABLED">
      <formula>NOT(ISERROR(SEARCH("ENABLED",K647)))</formula>
    </cfRule>
  </conditionalFormatting>
  <conditionalFormatting sqref="J655">
    <cfRule type="containsText" dxfId="302" priority="439" operator="containsText" text="DISABLED">
      <formula>NOT(ISERROR(SEARCH("DISABLED",J655)))</formula>
    </cfRule>
    <cfRule type="containsText" dxfId="301" priority="440" operator="containsText" text="ENABLED">
      <formula>NOT(ISERROR(SEARCH("ENABLED",J655)))</formula>
    </cfRule>
  </conditionalFormatting>
  <conditionalFormatting sqref="X655">
    <cfRule type="notContainsBlanks" dxfId="300" priority="438">
      <formula>LEN(TRIM(X655))&gt;0</formula>
    </cfRule>
  </conditionalFormatting>
  <conditionalFormatting sqref="I655">
    <cfRule type="cellIs" dxfId="299" priority="437" operator="equal">
      <formula>"CAT_MENU"</formula>
    </cfRule>
  </conditionalFormatting>
  <conditionalFormatting sqref="K655">
    <cfRule type="containsText" dxfId="298" priority="435" operator="containsText" text="DISABLED">
      <formula>NOT(ISERROR(SEARCH("DISABLED",K655)))</formula>
    </cfRule>
    <cfRule type="containsText" dxfId="297" priority="436" operator="containsText" text="ENABLED">
      <formula>NOT(ISERROR(SEARCH("ENABLED",K655)))</formula>
    </cfRule>
  </conditionalFormatting>
  <conditionalFormatting sqref="J659">
    <cfRule type="containsText" dxfId="296" priority="433" operator="containsText" text="DISABLED">
      <formula>NOT(ISERROR(SEARCH("DISABLED",J659)))</formula>
    </cfRule>
    <cfRule type="containsText" dxfId="295" priority="434" operator="containsText" text="ENABLED">
      <formula>NOT(ISERROR(SEARCH("ENABLED",J659)))</formula>
    </cfRule>
  </conditionalFormatting>
  <conditionalFormatting sqref="X659">
    <cfRule type="notContainsBlanks" dxfId="294" priority="432">
      <formula>LEN(TRIM(X659))&gt;0</formula>
    </cfRule>
  </conditionalFormatting>
  <conditionalFormatting sqref="I659">
    <cfRule type="cellIs" dxfId="293" priority="431" operator="equal">
      <formula>"CAT_MENU"</formula>
    </cfRule>
  </conditionalFormatting>
  <conditionalFormatting sqref="K659">
    <cfRule type="containsText" dxfId="292" priority="429" operator="containsText" text="DISABLED">
      <formula>NOT(ISERROR(SEARCH("DISABLED",K659)))</formula>
    </cfRule>
    <cfRule type="containsText" dxfId="291" priority="430" operator="containsText" text="ENABLED">
      <formula>NOT(ISERROR(SEARCH("ENABLED",K659)))</formula>
    </cfRule>
  </conditionalFormatting>
  <conditionalFormatting sqref="J662">
    <cfRule type="containsText" dxfId="290" priority="427" operator="containsText" text="DISABLED">
      <formula>NOT(ISERROR(SEARCH("DISABLED",J662)))</formula>
    </cfRule>
    <cfRule type="containsText" dxfId="289" priority="428" operator="containsText" text="ENABLED">
      <formula>NOT(ISERROR(SEARCH("ENABLED",J662)))</formula>
    </cfRule>
  </conditionalFormatting>
  <conditionalFormatting sqref="X662">
    <cfRule type="notContainsBlanks" dxfId="288" priority="426">
      <formula>LEN(TRIM(X662))&gt;0</formula>
    </cfRule>
  </conditionalFormatting>
  <conditionalFormatting sqref="I662">
    <cfRule type="cellIs" dxfId="287" priority="425" operator="equal">
      <formula>"CAT_MENU"</formula>
    </cfRule>
  </conditionalFormatting>
  <conditionalFormatting sqref="K662">
    <cfRule type="containsText" dxfId="286" priority="423" operator="containsText" text="DISABLED">
      <formula>NOT(ISERROR(SEARCH("DISABLED",K662)))</formula>
    </cfRule>
    <cfRule type="containsText" dxfId="285" priority="424" operator="containsText" text="ENABLED">
      <formula>NOT(ISERROR(SEARCH("ENABLED",K662)))</formula>
    </cfRule>
  </conditionalFormatting>
  <conditionalFormatting sqref="J664">
    <cfRule type="containsText" dxfId="284" priority="421" operator="containsText" text="DISABLED">
      <formula>NOT(ISERROR(SEARCH("DISABLED",J664)))</formula>
    </cfRule>
    <cfRule type="containsText" dxfId="283" priority="422" operator="containsText" text="ENABLED">
      <formula>NOT(ISERROR(SEARCH("ENABLED",J664)))</formula>
    </cfRule>
  </conditionalFormatting>
  <conditionalFormatting sqref="X664">
    <cfRule type="notContainsBlanks" dxfId="282" priority="420">
      <formula>LEN(TRIM(X664))&gt;0</formula>
    </cfRule>
  </conditionalFormatting>
  <conditionalFormatting sqref="I664">
    <cfRule type="cellIs" dxfId="281" priority="419" operator="equal">
      <formula>"CAT_MENU"</formula>
    </cfRule>
  </conditionalFormatting>
  <conditionalFormatting sqref="K664">
    <cfRule type="containsText" dxfId="280" priority="417" operator="containsText" text="DISABLED">
      <formula>NOT(ISERROR(SEARCH("DISABLED",K664)))</formula>
    </cfRule>
    <cfRule type="containsText" dxfId="279" priority="418" operator="containsText" text="ENABLED">
      <formula>NOT(ISERROR(SEARCH("ENABLED",K664)))</formula>
    </cfRule>
  </conditionalFormatting>
  <conditionalFormatting sqref="J669">
    <cfRule type="containsText" dxfId="278" priority="415" operator="containsText" text="DISABLED">
      <formula>NOT(ISERROR(SEARCH("DISABLED",J669)))</formula>
    </cfRule>
    <cfRule type="containsText" dxfId="277" priority="416" operator="containsText" text="ENABLED">
      <formula>NOT(ISERROR(SEARCH("ENABLED",J669)))</formula>
    </cfRule>
  </conditionalFormatting>
  <conditionalFormatting sqref="X669">
    <cfRule type="notContainsBlanks" dxfId="276" priority="414">
      <formula>LEN(TRIM(X669))&gt;0</formula>
    </cfRule>
  </conditionalFormatting>
  <conditionalFormatting sqref="I669">
    <cfRule type="cellIs" dxfId="275" priority="413" operator="equal">
      <formula>"CAT_MENU"</formula>
    </cfRule>
  </conditionalFormatting>
  <conditionalFormatting sqref="K669">
    <cfRule type="containsText" dxfId="274" priority="411" operator="containsText" text="DISABLED">
      <formula>NOT(ISERROR(SEARCH("DISABLED",K669)))</formula>
    </cfRule>
    <cfRule type="containsText" dxfId="273" priority="412" operator="containsText" text="ENABLED">
      <formula>NOT(ISERROR(SEARCH("ENABLED",K669)))</formula>
    </cfRule>
  </conditionalFormatting>
  <conditionalFormatting sqref="J706:J711">
    <cfRule type="containsText" dxfId="272" priority="409" operator="containsText" text="DISABLED">
      <formula>NOT(ISERROR(SEARCH("DISABLED",J706)))</formula>
    </cfRule>
    <cfRule type="containsText" dxfId="271" priority="410" operator="containsText" text="ENABLED">
      <formula>NOT(ISERROR(SEARCH("ENABLED",J706)))</formula>
    </cfRule>
  </conditionalFormatting>
  <conditionalFormatting sqref="X706:X711">
    <cfRule type="notContainsBlanks" dxfId="270" priority="408">
      <formula>LEN(TRIM(X706))&gt;0</formula>
    </cfRule>
  </conditionalFormatting>
  <conditionalFormatting sqref="I706:I711">
    <cfRule type="cellIs" dxfId="269" priority="407" operator="equal">
      <formula>"CAT_MENU"</formula>
    </cfRule>
  </conditionalFormatting>
  <conditionalFormatting sqref="K706:K711">
    <cfRule type="containsText" dxfId="268" priority="405" operator="containsText" text="DISABLED">
      <formula>NOT(ISERROR(SEARCH("DISABLED",K706)))</formula>
    </cfRule>
    <cfRule type="containsText" dxfId="267" priority="406" operator="containsText" text="ENABLED">
      <formula>NOT(ISERROR(SEARCH("ENABLED",K706)))</formula>
    </cfRule>
  </conditionalFormatting>
  <conditionalFormatting sqref="J735">
    <cfRule type="containsText" dxfId="266" priority="403" operator="containsText" text="DISABLED">
      <formula>NOT(ISERROR(SEARCH("DISABLED",J735)))</formula>
    </cfRule>
    <cfRule type="containsText" dxfId="265" priority="404" operator="containsText" text="ENABLED">
      <formula>NOT(ISERROR(SEARCH("ENABLED",J735)))</formula>
    </cfRule>
  </conditionalFormatting>
  <conditionalFormatting sqref="X735">
    <cfRule type="notContainsBlanks" dxfId="264" priority="402">
      <formula>LEN(TRIM(X735))&gt;0</formula>
    </cfRule>
  </conditionalFormatting>
  <conditionalFormatting sqref="I735">
    <cfRule type="cellIs" dxfId="263" priority="401" operator="equal">
      <formula>"CAT_MENU"</formula>
    </cfRule>
  </conditionalFormatting>
  <conditionalFormatting sqref="K735">
    <cfRule type="containsText" dxfId="262" priority="399" operator="containsText" text="DISABLED">
      <formula>NOT(ISERROR(SEARCH("DISABLED",K735)))</formula>
    </cfRule>
    <cfRule type="containsText" dxfId="261" priority="400" operator="containsText" text="ENABLED">
      <formula>NOT(ISERROR(SEARCH("ENABLED",K735)))</formula>
    </cfRule>
  </conditionalFormatting>
  <conditionalFormatting sqref="J760:J761">
    <cfRule type="containsText" dxfId="260" priority="397" operator="containsText" text="DISABLED">
      <formula>NOT(ISERROR(SEARCH("DISABLED",J760)))</formula>
    </cfRule>
    <cfRule type="containsText" dxfId="259" priority="398" operator="containsText" text="ENABLED">
      <formula>NOT(ISERROR(SEARCH("ENABLED",J760)))</formula>
    </cfRule>
  </conditionalFormatting>
  <conditionalFormatting sqref="X760:X761">
    <cfRule type="notContainsBlanks" dxfId="258" priority="396">
      <formula>LEN(TRIM(X760))&gt;0</formula>
    </cfRule>
  </conditionalFormatting>
  <conditionalFormatting sqref="I760:I761">
    <cfRule type="cellIs" dxfId="257" priority="395" operator="equal">
      <formula>"CAT_MENU"</formula>
    </cfRule>
  </conditionalFormatting>
  <conditionalFormatting sqref="K760:K761">
    <cfRule type="containsText" dxfId="256" priority="393" operator="containsText" text="DISABLED">
      <formula>NOT(ISERROR(SEARCH("DISABLED",K760)))</formula>
    </cfRule>
    <cfRule type="containsText" dxfId="255" priority="394" operator="containsText" text="ENABLED">
      <formula>NOT(ISERROR(SEARCH("ENABLED",K760)))</formula>
    </cfRule>
  </conditionalFormatting>
  <conditionalFormatting sqref="J777:J779">
    <cfRule type="containsText" dxfId="254" priority="391" operator="containsText" text="DISABLED">
      <formula>NOT(ISERROR(SEARCH("DISABLED",J777)))</formula>
    </cfRule>
    <cfRule type="containsText" dxfId="253" priority="392" operator="containsText" text="ENABLED">
      <formula>NOT(ISERROR(SEARCH("ENABLED",J777)))</formula>
    </cfRule>
  </conditionalFormatting>
  <conditionalFormatting sqref="X777:X779">
    <cfRule type="notContainsBlanks" dxfId="252" priority="390">
      <formula>LEN(TRIM(X777))&gt;0</formula>
    </cfRule>
  </conditionalFormatting>
  <conditionalFormatting sqref="I777:I779">
    <cfRule type="cellIs" dxfId="251" priority="389" operator="equal">
      <formula>"CAT_MENU"</formula>
    </cfRule>
  </conditionalFormatting>
  <conditionalFormatting sqref="K777:K779">
    <cfRule type="containsText" dxfId="250" priority="387" operator="containsText" text="DISABLED">
      <formula>NOT(ISERROR(SEARCH("DISABLED",K777)))</formula>
    </cfRule>
    <cfRule type="containsText" dxfId="249" priority="388" operator="containsText" text="ENABLED">
      <formula>NOT(ISERROR(SEARCH("ENABLED",K777)))</formula>
    </cfRule>
  </conditionalFormatting>
  <conditionalFormatting sqref="J786:J791">
    <cfRule type="containsText" dxfId="248" priority="385" operator="containsText" text="DISABLED">
      <formula>NOT(ISERROR(SEARCH("DISABLED",J786)))</formula>
    </cfRule>
    <cfRule type="containsText" dxfId="247" priority="386" operator="containsText" text="ENABLED">
      <formula>NOT(ISERROR(SEARCH("ENABLED",J786)))</formula>
    </cfRule>
  </conditionalFormatting>
  <conditionalFormatting sqref="X786:X791">
    <cfRule type="notContainsBlanks" dxfId="246" priority="384">
      <formula>LEN(TRIM(X786))&gt;0</formula>
    </cfRule>
  </conditionalFormatting>
  <conditionalFormatting sqref="I786:I791">
    <cfRule type="cellIs" dxfId="245" priority="383" operator="equal">
      <formula>"CAT_MENU"</formula>
    </cfRule>
  </conditionalFormatting>
  <conditionalFormatting sqref="K786:K791">
    <cfRule type="containsText" dxfId="244" priority="381" operator="containsText" text="DISABLED">
      <formula>NOT(ISERROR(SEARCH("DISABLED",K786)))</formula>
    </cfRule>
    <cfRule type="containsText" dxfId="243" priority="382" operator="containsText" text="ENABLED">
      <formula>NOT(ISERROR(SEARCH("ENABLED",K786)))</formula>
    </cfRule>
  </conditionalFormatting>
  <conditionalFormatting sqref="J866:J871">
    <cfRule type="containsText" dxfId="242" priority="379" operator="containsText" text="DISABLED">
      <formula>NOT(ISERROR(SEARCH("DISABLED",J866)))</formula>
    </cfRule>
    <cfRule type="containsText" dxfId="241" priority="380" operator="containsText" text="ENABLED">
      <formula>NOT(ISERROR(SEARCH("ENABLED",J866)))</formula>
    </cfRule>
  </conditionalFormatting>
  <conditionalFormatting sqref="X866:X871">
    <cfRule type="notContainsBlanks" dxfId="240" priority="378">
      <formula>LEN(TRIM(X866))&gt;0</formula>
    </cfRule>
  </conditionalFormatting>
  <conditionalFormatting sqref="I866:I871">
    <cfRule type="cellIs" dxfId="239" priority="377" operator="equal">
      <formula>"CAT_MENU"</formula>
    </cfRule>
  </conditionalFormatting>
  <conditionalFormatting sqref="K866:K871">
    <cfRule type="containsText" dxfId="238" priority="375" operator="containsText" text="DISABLED">
      <formula>NOT(ISERROR(SEARCH("DISABLED",K866)))</formula>
    </cfRule>
    <cfRule type="containsText" dxfId="237" priority="376" operator="containsText" text="ENABLED">
      <formula>NOT(ISERROR(SEARCH("ENABLED",K866)))</formula>
    </cfRule>
  </conditionalFormatting>
  <conditionalFormatting sqref="J988">
    <cfRule type="containsText" dxfId="236" priority="373" operator="containsText" text="DISABLED">
      <formula>NOT(ISERROR(SEARCH("DISABLED",J988)))</formula>
    </cfRule>
    <cfRule type="containsText" dxfId="235" priority="374" operator="containsText" text="ENABLED">
      <formula>NOT(ISERROR(SEARCH("ENABLED",J988)))</formula>
    </cfRule>
  </conditionalFormatting>
  <conditionalFormatting sqref="X988">
    <cfRule type="notContainsBlanks" dxfId="234" priority="372">
      <formula>LEN(TRIM(X988))&gt;0</formula>
    </cfRule>
  </conditionalFormatting>
  <conditionalFormatting sqref="I988">
    <cfRule type="cellIs" dxfId="233" priority="371" operator="equal">
      <formula>"CAT_MENU"</formula>
    </cfRule>
  </conditionalFormatting>
  <conditionalFormatting sqref="K988">
    <cfRule type="containsText" dxfId="232" priority="369" operator="containsText" text="DISABLED">
      <formula>NOT(ISERROR(SEARCH("DISABLED",K988)))</formula>
    </cfRule>
    <cfRule type="containsText" dxfId="231" priority="370" operator="containsText" text="ENABLED">
      <formula>NOT(ISERROR(SEARCH("ENABLED",K988)))</formula>
    </cfRule>
  </conditionalFormatting>
  <conditionalFormatting sqref="J1092:J1093">
    <cfRule type="containsText" dxfId="230" priority="367" operator="containsText" text="DISABLED">
      <formula>NOT(ISERROR(SEARCH("DISABLED",J1092)))</formula>
    </cfRule>
    <cfRule type="containsText" dxfId="229" priority="368" operator="containsText" text="ENABLED">
      <formula>NOT(ISERROR(SEARCH("ENABLED",J1092)))</formula>
    </cfRule>
  </conditionalFormatting>
  <conditionalFormatting sqref="X1092:X1093">
    <cfRule type="notContainsBlanks" dxfId="228" priority="366">
      <formula>LEN(TRIM(X1092))&gt;0</formula>
    </cfRule>
  </conditionalFormatting>
  <conditionalFormatting sqref="I1092:I1093">
    <cfRule type="cellIs" dxfId="227" priority="365" operator="equal">
      <formula>"CAT_MENU"</formula>
    </cfRule>
  </conditionalFormatting>
  <conditionalFormatting sqref="K1092:K1093">
    <cfRule type="containsText" dxfId="226" priority="363" operator="containsText" text="DISABLED">
      <formula>NOT(ISERROR(SEARCH("DISABLED",K1092)))</formula>
    </cfRule>
    <cfRule type="containsText" dxfId="225" priority="364" operator="containsText" text="ENABLED">
      <formula>NOT(ISERROR(SEARCH("ENABLED",K1092)))</formula>
    </cfRule>
  </conditionalFormatting>
  <conditionalFormatting sqref="J1095:J1096">
    <cfRule type="containsText" dxfId="224" priority="361" operator="containsText" text="DISABLED">
      <formula>NOT(ISERROR(SEARCH("DISABLED",J1095)))</formula>
    </cfRule>
    <cfRule type="containsText" dxfId="223" priority="362" operator="containsText" text="ENABLED">
      <formula>NOT(ISERROR(SEARCH("ENABLED",J1095)))</formula>
    </cfRule>
  </conditionalFormatting>
  <conditionalFormatting sqref="X1095:X1096">
    <cfRule type="notContainsBlanks" dxfId="222" priority="360">
      <formula>LEN(TRIM(X1095))&gt;0</formula>
    </cfRule>
  </conditionalFormatting>
  <conditionalFormatting sqref="I1095:I1096">
    <cfRule type="cellIs" dxfId="221" priority="359" operator="equal">
      <formula>"CAT_MENU"</formula>
    </cfRule>
  </conditionalFormatting>
  <conditionalFormatting sqref="K1095:K1096">
    <cfRule type="containsText" dxfId="220" priority="357" operator="containsText" text="DISABLED">
      <formula>NOT(ISERROR(SEARCH("DISABLED",K1095)))</formula>
    </cfRule>
    <cfRule type="containsText" dxfId="219" priority="358" operator="containsText" text="ENABLED">
      <formula>NOT(ISERROR(SEARCH("ENABLED",K1095)))</formula>
    </cfRule>
  </conditionalFormatting>
  <conditionalFormatting sqref="J1189:J1198">
    <cfRule type="containsText" dxfId="218" priority="355" operator="containsText" text="DISABLED">
      <formula>NOT(ISERROR(SEARCH("DISABLED",J1189)))</formula>
    </cfRule>
    <cfRule type="containsText" dxfId="217" priority="356" operator="containsText" text="ENABLED">
      <formula>NOT(ISERROR(SEARCH("ENABLED",J1189)))</formula>
    </cfRule>
  </conditionalFormatting>
  <conditionalFormatting sqref="X1189:X1198">
    <cfRule type="notContainsBlanks" dxfId="216" priority="354">
      <formula>LEN(TRIM(X1189))&gt;0</formula>
    </cfRule>
  </conditionalFormatting>
  <conditionalFormatting sqref="I1189:I1198">
    <cfRule type="cellIs" dxfId="215" priority="353" operator="equal">
      <formula>"CAT_MENU"</formula>
    </cfRule>
  </conditionalFormatting>
  <conditionalFormatting sqref="K1189:K1198">
    <cfRule type="containsText" dxfId="214" priority="351" operator="containsText" text="DISABLED">
      <formula>NOT(ISERROR(SEARCH("DISABLED",K1189)))</formula>
    </cfRule>
    <cfRule type="containsText" dxfId="213" priority="352" operator="containsText" text="ENABLED">
      <formula>NOT(ISERROR(SEARCH("ENABLED",K1189)))</formula>
    </cfRule>
  </conditionalFormatting>
  <conditionalFormatting sqref="J1307:J1326">
    <cfRule type="containsText" dxfId="212" priority="349" operator="containsText" text="DISABLED">
      <formula>NOT(ISERROR(SEARCH("DISABLED",J1307)))</formula>
    </cfRule>
    <cfRule type="containsText" dxfId="211" priority="350" operator="containsText" text="ENABLED">
      <formula>NOT(ISERROR(SEARCH("ENABLED",J1307)))</formula>
    </cfRule>
  </conditionalFormatting>
  <conditionalFormatting sqref="X1307:X1326">
    <cfRule type="notContainsBlanks" dxfId="210" priority="348">
      <formula>LEN(TRIM(X1307))&gt;0</formula>
    </cfRule>
  </conditionalFormatting>
  <conditionalFormatting sqref="I1307:I1326">
    <cfRule type="cellIs" dxfId="209" priority="347" operator="equal">
      <formula>"CAT_MENU"</formula>
    </cfRule>
  </conditionalFormatting>
  <conditionalFormatting sqref="K1307:K1326">
    <cfRule type="containsText" dxfId="208" priority="345" operator="containsText" text="DISABLED">
      <formula>NOT(ISERROR(SEARCH("DISABLED",K1307)))</formula>
    </cfRule>
    <cfRule type="containsText" dxfId="207" priority="346" operator="containsText" text="ENABLED">
      <formula>NOT(ISERROR(SEARCH("ENABLED",K1307)))</formula>
    </cfRule>
  </conditionalFormatting>
  <conditionalFormatting sqref="X1341:X1345">
    <cfRule type="notContainsBlanks" dxfId="206" priority="342">
      <formula>LEN(TRIM(X1341))&gt;0</formula>
    </cfRule>
  </conditionalFormatting>
  <conditionalFormatting sqref="I1341:I1345">
    <cfRule type="cellIs" dxfId="205" priority="341" operator="equal">
      <formula>"CAT_MENU"</formula>
    </cfRule>
  </conditionalFormatting>
  <conditionalFormatting sqref="K1341:K1345">
    <cfRule type="containsText" dxfId="204" priority="339" operator="containsText" text="DISABLED">
      <formula>NOT(ISERROR(SEARCH("DISABLED",K1341)))</formula>
    </cfRule>
    <cfRule type="containsText" dxfId="203" priority="340" operator="containsText" text="ENABLED">
      <formula>NOT(ISERROR(SEARCH("ENABLED",K1341)))</formula>
    </cfRule>
  </conditionalFormatting>
  <conditionalFormatting sqref="J1433:J1439">
    <cfRule type="containsText" dxfId="202" priority="337" operator="containsText" text="DISABLED">
      <formula>NOT(ISERROR(SEARCH("DISABLED",J1433)))</formula>
    </cfRule>
    <cfRule type="containsText" dxfId="201" priority="338" operator="containsText" text="ENABLED">
      <formula>NOT(ISERROR(SEARCH("ENABLED",J1433)))</formula>
    </cfRule>
  </conditionalFormatting>
  <conditionalFormatting sqref="X1433:X1439">
    <cfRule type="notContainsBlanks" dxfId="200" priority="336">
      <formula>LEN(TRIM(X1433))&gt;0</formula>
    </cfRule>
  </conditionalFormatting>
  <conditionalFormatting sqref="I1433:I1439">
    <cfRule type="cellIs" dxfId="199" priority="335" operator="equal">
      <formula>"CAT_MENU"</formula>
    </cfRule>
  </conditionalFormatting>
  <conditionalFormatting sqref="X476:X480">
    <cfRule type="notContainsBlanks" dxfId="198" priority="324">
      <formula>LEN(TRIM(X476))&gt;0</formula>
    </cfRule>
  </conditionalFormatting>
  <conditionalFormatting sqref="I476:I480">
    <cfRule type="cellIs" dxfId="197" priority="323" operator="equal">
      <formula>"CAT_MENU"</formula>
    </cfRule>
  </conditionalFormatting>
  <conditionalFormatting sqref="K476:K480">
    <cfRule type="containsText" dxfId="196" priority="321" operator="containsText" text="DISABLED">
      <formula>NOT(ISERROR(SEARCH("DISABLED",K476)))</formula>
    </cfRule>
    <cfRule type="containsText" dxfId="195" priority="322" operator="containsText" text="ENABLED">
      <formula>NOT(ISERROR(SEARCH("ENABLED",K476)))</formula>
    </cfRule>
  </conditionalFormatting>
  <conditionalFormatting sqref="I643">
    <cfRule type="cellIs" dxfId="194" priority="320" operator="equal">
      <formula>"CAT_MENU"</formula>
    </cfRule>
  </conditionalFormatting>
  <conditionalFormatting sqref="K1556">
    <cfRule type="containsText" dxfId="193" priority="318" operator="containsText" text="DISABLED">
      <formula>NOT(ISERROR(SEARCH("DISABLED",K1556)))</formula>
    </cfRule>
    <cfRule type="containsText" dxfId="192" priority="319" operator="containsText" text="ENABLED">
      <formula>NOT(ISERROR(SEARCH("ENABLED",K1556)))</formula>
    </cfRule>
  </conditionalFormatting>
  <conditionalFormatting sqref="X1779">
    <cfRule type="notContainsBlanks" dxfId="191" priority="315">
      <formula>LEN(TRIM(X1779))&gt;0</formula>
    </cfRule>
  </conditionalFormatting>
  <conditionalFormatting sqref="I1779">
    <cfRule type="cellIs" dxfId="190" priority="314" operator="equal">
      <formula>"CAT_MENU"</formula>
    </cfRule>
  </conditionalFormatting>
  <conditionalFormatting sqref="K1779">
    <cfRule type="containsText" dxfId="189" priority="310" operator="containsText" text="DISABLED">
      <formula>NOT(ISERROR(SEARCH("DISABLED",K1779)))</formula>
    </cfRule>
    <cfRule type="containsText" dxfId="188" priority="311" operator="containsText" text="ENABLED">
      <formula>NOT(ISERROR(SEARCH("ENABLED",K1779)))</formula>
    </cfRule>
  </conditionalFormatting>
  <conditionalFormatting sqref="X2235">
    <cfRule type="notContainsBlanks" dxfId="187" priority="296">
      <formula>LEN(TRIM(X2235))&gt;0</formula>
    </cfRule>
  </conditionalFormatting>
  <conditionalFormatting sqref="X2235">
    <cfRule type="notContainsBlanks" dxfId="186" priority="293">
      <formula>LEN(TRIM(X2235))&gt;0</formula>
    </cfRule>
  </conditionalFormatting>
  <conditionalFormatting sqref="I2235">
    <cfRule type="cellIs" dxfId="185" priority="292" operator="equal">
      <formula>"CAT_MENU"</formula>
    </cfRule>
  </conditionalFormatting>
  <conditionalFormatting sqref="K2235">
    <cfRule type="containsText" dxfId="184" priority="290" operator="containsText" text="DISABLED">
      <formula>NOT(ISERROR(SEARCH("DISABLED",K2235)))</formula>
    </cfRule>
    <cfRule type="containsText" dxfId="183" priority="291" operator="containsText" text="ENABLED">
      <formula>NOT(ISERROR(SEARCH("ENABLED",K2235)))</formula>
    </cfRule>
  </conditionalFormatting>
  <conditionalFormatting sqref="X2236">
    <cfRule type="notContainsBlanks" dxfId="182" priority="287">
      <formula>LEN(TRIM(X2236))&gt;0</formula>
    </cfRule>
  </conditionalFormatting>
  <conditionalFormatting sqref="X2236">
    <cfRule type="notContainsBlanks" dxfId="181" priority="284">
      <formula>LEN(TRIM(X2236))&gt;0</formula>
    </cfRule>
  </conditionalFormatting>
  <conditionalFormatting sqref="I2236">
    <cfRule type="cellIs" dxfId="180" priority="283" operator="equal">
      <formula>"CAT_MENU"</formula>
    </cfRule>
  </conditionalFormatting>
  <conditionalFormatting sqref="K2236">
    <cfRule type="containsText" dxfId="179" priority="281" operator="containsText" text="DISABLED">
      <formula>NOT(ISERROR(SEARCH("DISABLED",K2236)))</formula>
    </cfRule>
    <cfRule type="containsText" dxfId="178" priority="282" operator="containsText" text="ENABLED">
      <formula>NOT(ISERROR(SEARCH("ENABLED",K2236)))</formula>
    </cfRule>
  </conditionalFormatting>
  <conditionalFormatting sqref="J2253">
    <cfRule type="containsText" dxfId="177" priority="271" operator="containsText" text="DISABLED">
      <formula>NOT(ISERROR(SEARCH("DISABLED",J2253)))</formula>
    </cfRule>
    <cfRule type="containsText" dxfId="176" priority="272" operator="containsText" text="ENABLED">
      <formula>NOT(ISERROR(SEARCH("ENABLED",J2253)))</formula>
    </cfRule>
  </conditionalFormatting>
  <conditionalFormatting sqref="X2253">
    <cfRule type="notContainsBlanks" dxfId="175" priority="270">
      <formula>LEN(TRIM(X2253))&gt;0</formula>
    </cfRule>
  </conditionalFormatting>
  <conditionalFormatting sqref="I2253">
    <cfRule type="cellIs" dxfId="174" priority="269" operator="equal">
      <formula>"CAT_MENU"</formula>
    </cfRule>
  </conditionalFormatting>
  <conditionalFormatting sqref="K2253">
    <cfRule type="containsText" dxfId="173" priority="267" operator="containsText" text="DISABLED">
      <formula>NOT(ISERROR(SEARCH("DISABLED",K2253)))</formula>
    </cfRule>
    <cfRule type="containsText" dxfId="172" priority="268" operator="containsText" text="ENABLED">
      <formula>NOT(ISERROR(SEARCH("ENABLED",K2253)))</formula>
    </cfRule>
  </conditionalFormatting>
  <conditionalFormatting sqref="J2254">
    <cfRule type="containsText" dxfId="171" priority="265" operator="containsText" text="DISABLED">
      <formula>NOT(ISERROR(SEARCH("DISABLED",J2254)))</formula>
    </cfRule>
    <cfRule type="containsText" dxfId="170" priority="266" operator="containsText" text="ENABLED">
      <formula>NOT(ISERROR(SEARCH("ENABLED",J2254)))</formula>
    </cfRule>
  </conditionalFormatting>
  <conditionalFormatting sqref="X2254">
    <cfRule type="notContainsBlanks" dxfId="169" priority="264">
      <formula>LEN(TRIM(X2254))&gt;0</formula>
    </cfRule>
  </conditionalFormatting>
  <conditionalFormatting sqref="I2254">
    <cfRule type="cellIs" dxfId="168" priority="263" operator="equal">
      <formula>"CAT_MENU"</formula>
    </cfRule>
  </conditionalFormatting>
  <conditionalFormatting sqref="K2254">
    <cfRule type="containsText" dxfId="167" priority="261" operator="containsText" text="DISABLED">
      <formula>NOT(ISERROR(SEARCH("DISABLED",K2254)))</formula>
    </cfRule>
    <cfRule type="containsText" dxfId="166" priority="262" operator="containsText" text="ENABLED">
      <formula>NOT(ISERROR(SEARCH("ENABLED",K2254)))</formula>
    </cfRule>
  </conditionalFormatting>
  <conditionalFormatting sqref="AA2265:AA1048576">
    <cfRule type="cellIs" dxfId="165" priority="253" operator="greaterThan">
      <formula>0</formula>
    </cfRule>
  </conditionalFormatting>
  <conditionalFormatting sqref="AA2">
    <cfRule type="cellIs" dxfId="164" priority="252" operator="greaterThan">
      <formula>0</formula>
    </cfRule>
  </conditionalFormatting>
  <conditionalFormatting sqref="AA1:AA1492 AA1920:AA1966 AA1968:AA2254 AA1797:AA1897 AA1510:AA1795 AA1494:AA1508 AA1899:AA1908 AA1911 AA1914:AA1917 AA2259:AA1048576">
    <cfRule type="notContainsText" dxfId="163" priority="251" operator="notContains" text="//">
      <formula>ISERROR(SEARCH("//",AA1))</formula>
    </cfRule>
  </conditionalFormatting>
  <conditionalFormatting sqref="Q2265:Q1048576">
    <cfRule type="cellIs" dxfId="162" priority="250" operator="greaterThan">
      <formula>0</formula>
    </cfRule>
  </conditionalFormatting>
  <conditionalFormatting sqref="Q2">
    <cfRule type="cellIs" dxfId="161" priority="249" operator="greaterThan">
      <formula>0</formula>
    </cfRule>
  </conditionalFormatting>
  <conditionalFormatting sqref="I1724">
    <cfRule type="cellIs" dxfId="160" priority="246" operator="equal">
      <formula>"CAT_MENU"</formula>
    </cfRule>
  </conditionalFormatting>
  <conditionalFormatting sqref="J1918:K1919">
    <cfRule type="containsText" dxfId="159" priority="238" operator="containsText" text="DISABLED">
      <formula>NOT(ISERROR(SEARCH("DISABLED",J1918)))</formula>
    </cfRule>
    <cfRule type="containsText" dxfId="158" priority="239" operator="containsText" text="ENABLED">
      <formula>NOT(ISERROR(SEARCH("ENABLED",J1918)))</formula>
    </cfRule>
  </conditionalFormatting>
  <conditionalFormatting sqref="X1918:X1919">
    <cfRule type="notContainsBlanks" dxfId="157" priority="237">
      <formula>LEN(TRIM(X1918))&gt;0</formula>
    </cfRule>
  </conditionalFormatting>
  <conditionalFormatting sqref="I1918:I1919">
    <cfRule type="cellIs" dxfId="156" priority="236" operator="equal">
      <formula>"CAT_MENU"</formula>
    </cfRule>
  </conditionalFormatting>
  <conditionalFormatting sqref="AA1918:AA1919">
    <cfRule type="notContainsText" dxfId="155" priority="235" operator="notContains" text="//">
      <formula>ISERROR(SEARCH("//",AA1918))</formula>
    </cfRule>
  </conditionalFormatting>
  <conditionalFormatting sqref="J1967">
    <cfRule type="containsText" dxfId="154" priority="233" operator="containsText" text="DISABLED">
      <formula>NOT(ISERROR(SEARCH("DISABLED",J1967)))</formula>
    </cfRule>
    <cfRule type="containsText" dxfId="153" priority="234" operator="containsText" text="ENABLED">
      <formula>NOT(ISERROR(SEARCH("ENABLED",J1967)))</formula>
    </cfRule>
  </conditionalFormatting>
  <conditionalFormatting sqref="X1967">
    <cfRule type="notContainsBlanks" dxfId="152" priority="232">
      <formula>LEN(TRIM(X1967))&gt;0</formula>
    </cfRule>
  </conditionalFormatting>
  <conditionalFormatting sqref="I1967">
    <cfRule type="cellIs" dxfId="151" priority="231" operator="equal">
      <formula>"CAT_MENU"</formula>
    </cfRule>
  </conditionalFormatting>
  <conditionalFormatting sqref="K1967">
    <cfRule type="containsText" dxfId="150" priority="229" operator="containsText" text="DISABLED">
      <formula>NOT(ISERROR(SEARCH("DISABLED",K1967)))</formula>
    </cfRule>
    <cfRule type="containsText" dxfId="149" priority="230" operator="containsText" text="ENABLED">
      <formula>NOT(ISERROR(SEARCH("ENABLED",K1967)))</formula>
    </cfRule>
  </conditionalFormatting>
  <conditionalFormatting sqref="AA1967">
    <cfRule type="notContainsText" dxfId="148" priority="228" operator="notContains" text="//">
      <formula>ISERROR(SEARCH("//",AA1967))</formula>
    </cfRule>
  </conditionalFormatting>
  <conditionalFormatting sqref="K1509">
    <cfRule type="containsText" dxfId="147" priority="217" operator="containsText" text="DISABLED">
      <formula>NOT(ISERROR(SEARCH("DISABLED",K1509)))</formula>
    </cfRule>
    <cfRule type="containsText" dxfId="146" priority="218" operator="containsText" text="ENABLED">
      <formula>NOT(ISERROR(SEARCH("ENABLED",K1509)))</formula>
    </cfRule>
  </conditionalFormatting>
  <conditionalFormatting sqref="X1509">
    <cfRule type="notContainsBlanks" dxfId="145" priority="216">
      <formula>LEN(TRIM(X1509))&gt;0</formula>
    </cfRule>
  </conditionalFormatting>
  <conditionalFormatting sqref="I1509">
    <cfRule type="cellIs" dxfId="144" priority="215" operator="equal">
      <formula>"CAT_MENU"</formula>
    </cfRule>
  </conditionalFormatting>
  <conditionalFormatting sqref="AA1509">
    <cfRule type="notContainsText" dxfId="143" priority="214" operator="notContains" text="//">
      <formula>ISERROR(SEARCH("//",AA1509))</formula>
    </cfRule>
  </conditionalFormatting>
  <conditionalFormatting sqref="K1493">
    <cfRule type="containsText" dxfId="142" priority="212" operator="containsText" text="DISABLED">
      <formula>NOT(ISERROR(SEARCH("DISABLED",K1493)))</formula>
    </cfRule>
    <cfRule type="containsText" dxfId="141" priority="213" operator="containsText" text="ENABLED">
      <formula>NOT(ISERROR(SEARCH("ENABLED",K1493)))</formula>
    </cfRule>
  </conditionalFormatting>
  <conditionalFormatting sqref="X1493">
    <cfRule type="notContainsBlanks" dxfId="140" priority="211">
      <formula>LEN(TRIM(X1493))&gt;0</formula>
    </cfRule>
  </conditionalFormatting>
  <conditionalFormatting sqref="I1493">
    <cfRule type="cellIs" dxfId="139" priority="210" operator="equal">
      <formula>"CAT_MENU"</formula>
    </cfRule>
  </conditionalFormatting>
  <conditionalFormatting sqref="AA1493">
    <cfRule type="notContainsText" dxfId="138" priority="209" operator="notContains" text="//">
      <formula>ISERROR(SEARCH("//",AA1493))</formula>
    </cfRule>
  </conditionalFormatting>
  <conditionalFormatting sqref="X1796">
    <cfRule type="notContainsBlanks" dxfId="137" priority="185">
      <formula>LEN(TRIM(X1796))&gt;0</formula>
    </cfRule>
  </conditionalFormatting>
  <conditionalFormatting sqref="I1796">
    <cfRule type="cellIs" dxfId="136" priority="184" operator="equal">
      <formula>"CAT_MENU"</formula>
    </cfRule>
  </conditionalFormatting>
  <conditionalFormatting sqref="K1796">
    <cfRule type="containsText" dxfId="135" priority="182" operator="containsText" text="DISABLED">
      <formula>NOT(ISERROR(SEARCH("DISABLED",K1796)))</formula>
    </cfRule>
    <cfRule type="containsText" dxfId="134" priority="183" operator="containsText" text="ENABLED">
      <formula>NOT(ISERROR(SEARCH("ENABLED",K1796)))</formula>
    </cfRule>
  </conditionalFormatting>
  <conditionalFormatting sqref="AA1796">
    <cfRule type="notContainsText" dxfId="133" priority="181" operator="notContains" text="//">
      <formula>ISERROR(SEARCH("//",AA1796))</formula>
    </cfRule>
  </conditionalFormatting>
  <conditionalFormatting sqref="J1909:K1909">
    <cfRule type="containsText" dxfId="132" priority="179" operator="containsText" text="DISABLED">
      <formula>NOT(ISERROR(SEARCH("DISABLED",J1909)))</formula>
    </cfRule>
    <cfRule type="containsText" dxfId="131" priority="180" operator="containsText" text="ENABLED">
      <formula>NOT(ISERROR(SEARCH("ENABLED",J1909)))</formula>
    </cfRule>
  </conditionalFormatting>
  <conditionalFormatting sqref="X1909">
    <cfRule type="notContainsBlanks" dxfId="130" priority="178">
      <formula>LEN(TRIM(X1909))&gt;0</formula>
    </cfRule>
  </conditionalFormatting>
  <conditionalFormatting sqref="I1909">
    <cfRule type="cellIs" dxfId="129" priority="177" operator="equal">
      <formula>"CAT_MENU"</formula>
    </cfRule>
  </conditionalFormatting>
  <conditionalFormatting sqref="AA1909">
    <cfRule type="notContainsText" dxfId="128" priority="176" operator="notContains" text="//">
      <formula>ISERROR(SEARCH("//",AA1909))</formula>
    </cfRule>
  </conditionalFormatting>
  <conditionalFormatting sqref="J1910:K1910">
    <cfRule type="containsText" dxfId="127" priority="174" operator="containsText" text="DISABLED">
      <formula>NOT(ISERROR(SEARCH("DISABLED",J1910)))</formula>
    </cfRule>
    <cfRule type="containsText" dxfId="126" priority="175" operator="containsText" text="ENABLED">
      <formula>NOT(ISERROR(SEARCH("ENABLED",J1910)))</formula>
    </cfRule>
  </conditionalFormatting>
  <conditionalFormatting sqref="X1910">
    <cfRule type="notContainsBlanks" dxfId="125" priority="173">
      <formula>LEN(TRIM(X1910))&gt;0</formula>
    </cfRule>
  </conditionalFormatting>
  <conditionalFormatting sqref="I1910">
    <cfRule type="cellIs" dxfId="124" priority="172" operator="equal">
      <formula>"CAT_MENU"</formula>
    </cfRule>
  </conditionalFormatting>
  <conditionalFormatting sqref="AA1910">
    <cfRule type="notContainsText" dxfId="123" priority="171" operator="notContains" text="//">
      <formula>ISERROR(SEARCH("//",AA1910))</formula>
    </cfRule>
  </conditionalFormatting>
  <conditionalFormatting sqref="J1910:K1910">
    <cfRule type="containsText" dxfId="122" priority="169" operator="containsText" text="DISABLED">
      <formula>NOT(ISERROR(SEARCH("DISABLED",J1910)))</formula>
    </cfRule>
    <cfRule type="containsText" dxfId="121" priority="170" operator="containsText" text="ENABLED">
      <formula>NOT(ISERROR(SEARCH("ENABLED",J1910)))</formula>
    </cfRule>
  </conditionalFormatting>
  <conditionalFormatting sqref="X1910">
    <cfRule type="notContainsBlanks" dxfId="120" priority="168">
      <formula>LEN(TRIM(X1910))&gt;0</formula>
    </cfRule>
  </conditionalFormatting>
  <conditionalFormatting sqref="I1910">
    <cfRule type="cellIs" dxfId="119" priority="167" operator="equal">
      <formula>"CAT_MENU"</formula>
    </cfRule>
  </conditionalFormatting>
  <conditionalFormatting sqref="AA1910">
    <cfRule type="notContainsText" dxfId="118" priority="166" operator="notContains" text="//">
      <formula>ISERROR(SEARCH("//",AA1910))</formula>
    </cfRule>
  </conditionalFormatting>
  <conditionalFormatting sqref="J1911:K1911">
    <cfRule type="containsText" dxfId="117" priority="164" operator="containsText" text="DISABLED">
      <formula>NOT(ISERROR(SEARCH("DISABLED",J1911)))</formula>
    </cfRule>
    <cfRule type="containsText" dxfId="116" priority="165" operator="containsText" text="ENABLED">
      <formula>NOT(ISERROR(SEARCH("ENABLED",J1911)))</formula>
    </cfRule>
  </conditionalFormatting>
  <conditionalFormatting sqref="X1911">
    <cfRule type="notContainsBlanks" dxfId="115" priority="163">
      <formula>LEN(TRIM(X1911))&gt;0</formula>
    </cfRule>
  </conditionalFormatting>
  <conditionalFormatting sqref="I1911">
    <cfRule type="cellIs" dxfId="114" priority="162" operator="equal">
      <formula>"CAT_MENU"</formula>
    </cfRule>
  </conditionalFormatting>
  <conditionalFormatting sqref="AA1911">
    <cfRule type="notContainsText" dxfId="113" priority="161" operator="notContains" text="//">
      <formula>ISERROR(SEARCH("//",AA1911))</formula>
    </cfRule>
  </conditionalFormatting>
  <conditionalFormatting sqref="J43">
    <cfRule type="containsText" dxfId="112" priority="159" operator="containsText" text="DISABLED">
      <formula>NOT(ISERROR(SEARCH("DISABLED",J43)))</formula>
    </cfRule>
    <cfRule type="containsText" dxfId="111" priority="160" operator="containsText" text="ENABLED">
      <formula>NOT(ISERROR(SEARCH("ENABLED",J43)))</formula>
    </cfRule>
  </conditionalFormatting>
  <conditionalFormatting sqref="J61:J62">
    <cfRule type="containsText" dxfId="110" priority="157" operator="containsText" text="DISABLED">
      <formula>NOT(ISERROR(SEARCH("DISABLED",J61)))</formula>
    </cfRule>
    <cfRule type="containsText" dxfId="109" priority="158" operator="containsText" text="ENABLED">
      <formula>NOT(ISERROR(SEARCH("ENABLED",J61)))</formula>
    </cfRule>
  </conditionalFormatting>
  <conditionalFormatting sqref="J75">
    <cfRule type="containsText" dxfId="108" priority="155" operator="containsText" text="DISABLED">
      <formula>NOT(ISERROR(SEARCH("DISABLED",J75)))</formula>
    </cfRule>
    <cfRule type="containsText" dxfId="107" priority="156" operator="containsText" text="ENABLED">
      <formula>NOT(ISERROR(SEARCH("ENABLED",J75)))</formula>
    </cfRule>
  </conditionalFormatting>
  <conditionalFormatting sqref="J82">
    <cfRule type="containsText" dxfId="106" priority="153" operator="containsText" text="DISABLED">
      <formula>NOT(ISERROR(SEARCH("DISABLED",J82)))</formula>
    </cfRule>
    <cfRule type="containsText" dxfId="105" priority="154" operator="containsText" text="ENABLED">
      <formula>NOT(ISERROR(SEARCH("ENABLED",J82)))</formula>
    </cfRule>
  </conditionalFormatting>
  <conditionalFormatting sqref="J106">
    <cfRule type="containsText" dxfId="104" priority="151" operator="containsText" text="DISABLED">
      <formula>NOT(ISERROR(SEARCH("DISABLED",J106)))</formula>
    </cfRule>
    <cfRule type="containsText" dxfId="103" priority="152" operator="containsText" text="ENABLED">
      <formula>NOT(ISERROR(SEARCH("ENABLED",J106)))</formula>
    </cfRule>
  </conditionalFormatting>
  <conditionalFormatting sqref="J115:J119">
    <cfRule type="containsText" dxfId="102" priority="149" operator="containsText" text="DISABLED">
      <formula>NOT(ISERROR(SEARCH("DISABLED",J115)))</formula>
    </cfRule>
    <cfRule type="containsText" dxfId="101" priority="150" operator="containsText" text="ENABLED">
      <formula>NOT(ISERROR(SEARCH("ENABLED",J115)))</formula>
    </cfRule>
  </conditionalFormatting>
  <conditionalFormatting sqref="J400:J407">
    <cfRule type="containsText" dxfId="100" priority="147" operator="containsText" text="DISABLED">
      <formula>NOT(ISERROR(SEARCH("DISABLED",J400)))</formula>
    </cfRule>
    <cfRule type="containsText" dxfId="99" priority="148" operator="containsText" text="ENABLED">
      <formula>NOT(ISERROR(SEARCH("ENABLED",J400)))</formula>
    </cfRule>
  </conditionalFormatting>
  <conditionalFormatting sqref="J411:J416">
    <cfRule type="containsText" dxfId="98" priority="145" operator="containsText" text="DISABLED">
      <formula>NOT(ISERROR(SEARCH("DISABLED",J411)))</formula>
    </cfRule>
    <cfRule type="containsText" dxfId="97" priority="146" operator="containsText" text="ENABLED">
      <formula>NOT(ISERROR(SEARCH("ENABLED",J411)))</formula>
    </cfRule>
  </conditionalFormatting>
  <conditionalFormatting sqref="J440:J447">
    <cfRule type="containsText" dxfId="96" priority="143" operator="containsText" text="DISABLED">
      <formula>NOT(ISERROR(SEARCH("DISABLED",J440)))</formula>
    </cfRule>
    <cfRule type="containsText" dxfId="95" priority="144" operator="containsText" text="ENABLED">
      <formula>NOT(ISERROR(SEARCH("ENABLED",J440)))</formula>
    </cfRule>
  </conditionalFormatting>
  <conditionalFormatting sqref="J476:J480">
    <cfRule type="containsText" dxfId="94" priority="141" operator="containsText" text="DISABLED">
      <formula>NOT(ISERROR(SEARCH("DISABLED",J476)))</formula>
    </cfRule>
    <cfRule type="containsText" dxfId="93" priority="142" operator="containsText" text="ENABLED">
      <formula>NOT(ISERROR(SEARCH("ENABLED",J476)))</formula>
    </cfRule>
  </conditionalFormatting>
  <conditionalFormatting sqref="J484:J547">
    <cfRule type="containsText" dxfId="92" priority="139" operator="containsText" text="DISABLED">
      <formula>NOT(ISERROR(SEARCH("DISABLED",J484)))</formula>
    </cfRule>
    <cfRule type="containsText" dxfId="91" priority="140" operator="containsText" text="ENABLED">
      <formula>NOT(ISERROR(SEARCH("ENABLED",J484)))</formula>
    </cfRule>
  </conditionalFormatting>
  <conditionalFormatting sqref="J1330:J1345">
    <cfRule type="containsText" dxfId="90" priority="137" operator="containsText" text="DISABLED">
      <formula>NOT(ISERROR(SEARCH("DISABLED",J1330)))</formula>
    </cfRule>
    <cfRule type="containsText" dxfId="89" priority="138" operator="containsText" text="ENABLED">
      <formula>NOT(ISERROR(SEARCH("ENABLED",J1330)))</formula>
    </cfRule>
  </conditionalFormatting>
  <conditionalFormatting sqref="J1442:J1444">
    <cfRule type="containsText" dxfId="88" priority="135" operator="containsText" text="DISABLED">
      <formula>NOT(ISERROR(SEARCH("DISABLED",J1442)))</formula>
    </cfRule>
    <cfRule type="containsText" dxfId="87" priority="136" operator="containsText" text="ENABLED">
      <formula>NOT(ISERROR(SEARCH("ENABLED",J1442)))</formula>
    </cfRule>
  </conditionalFormatting>
  <conditionalFormatting sqref="J1452:J1468">
    <cfRule type="containsText" dxfId="86" priority="133" operator="containsText" text="DISABLED">
      <formula>NOT(ISERROR(SEARCH("DISABLED",J1452)))</formula>
    </cfRule>
    <cfRule type="containsText" dxfId="85" priority="134" operator="containsText" text="ENABLED">
      <formula>NOT(ISERROR(SEARCH("ENABLED",J1452)))</formula>
    </cfRule>
  </conditionalFormatting>
  <conditionalFormatting sqref="J1485:J1796">
    <cfRule type="containsText" dxfId="84" priority="131" operator="containsText" text="DISABLED">
      <formula>NOT(ISERROR(SEARCH("DISABLED",J1485)))</formula>
    </cfRule>
    <cfRule type="containsText" dxfId="83" priority="132" operator="containsText" text="ENABLED">
      <formula>NOT(ISERROR(SEARCH("ENABLED",J1485)))</formula>
    </cfRule>
  </conditionalFormatting>
  <conditionalFormatting sqref="J1917">
    <cfRule type="containsText" dxfId="82" priority="129" operator="containsText" text="DISABLED">
      <formula>NOT(ISERROR(SEARCH("DISABLED",J1917)))</formula>
    </cfRule>
    <cfRule type="containsText" dxfId="81" priority="130" operator="containsText" text="ENABLED">
      <formula>NOT(ISERROR(SEARCH("ENABLED",J1917)))</formula>
    </cfRule>
  </conditionalFormatting>
  <conditionalFormatting sqref="J2013:J2123">
    <cfRule type="containsText" dxfId="80" priority="127" operator="containsText" text="DISABLED">
      <formula>NOT(ISERROR(SEARCH("DISABLED",J2013)))</formula>
    </cfRule>
    <cfRule type="containsText" dxfId="79" priority="128" operator="containsText" text="ENABLED">
      <formula>NOT(ISERROR(SEARCH("ENABLED",J2013)))</formula>
    </cfRule>
  </conditionalFormatting>
  <conditionalFormatting sqref="J2142">
    <cfRule type="containsText" dxfId="78" priority="125" operator="containsText" text="DISABLED">
      <formula>NOT(ISERROR(SEARCH("DISABLED",J2142)))</formula>
    </cfRule>
    <cfRule type="containsText" dxfId="77" priority="126" operator="containsText" text="ENABLED">
      <formula>NOT(ISERROR(SEARCH("ENABLED",J2142)))</formula>
    </cfRule>
  </conditionalFormatting>
  <conditionalFormatting sqref="J2143">
    <cfRule type="containsText" dxfId="76" priority="123" operator="containsText" text="DISABLED">
      <formula>NOT(ISERROR(SEARCH("DISABLED",J2143)))</formula>
    </cfRule>
    <cfRule type="containsText" dxfId="75" priority="124" operator="containsText" text="ENABLED">
      <formula>NOT(ISERROR(SEARCH("ENABLED",J2143)))</formula>
    </cfRule>
  </conditionalFormatting>
  <conditionalFormatting sqref="J2248">
    <cfRule type="containsText" dxfId="74" priority="83" operator="containsText" text="DISABLED">
      <formula>NOT(ISERROR(SEARCH("DISABLED",J2248)))</formula>
    </cfRule>
    <cfRule type="containsText" dxfId="73" priority="84" operator="containsText" text="ENABLED">
      <formula>NOT(ISERROR(SEARCH("ENABLED",J2248)))</formula>
    </cfRule>
  </conditionalFormatting>
  <conditionalFormatting sqref="J2247">
    <cfRule type="containsText" dxfId="72" priority="81" operator="containsText" text="DISABLED">
      <formula>NOT(ISERROR(SEARCH("DISABLED",J2247)))</formula>
    </cfRule>
    <cfRule type="containsText" dxfId="71" priority="82" operator="containsText" text="ENABLED">
      <formula>NOT(ISERROR(SEARCH("ENABLED",J2247)))</formula>
    </cfRule>
  </conditionalFormatting>
  <conditionalFormatting sqref="J2246">
    <cfRule type="containsText" dxfId="70" priority="79" operator="containsText" text="DISABLED">
      <formula>NOT(ISERROR(SEARCH("DISABLED",J2246)))</formula>
    </cfRule>
    <cfRule type="containsText" dxfId="69" priority="80" operator="containsText" text="ENABLED">
      <formula>NOT(ISERROR(SEARCH("ENABLED",J2246)))</formula>
    </cfRule>
  </conditionalFormatting>
  <conditionalFormatting sqref="J2245">
    <cfRule type="containsText" dxfId="68" priority="77" operator="containsText" text="DISABLED">
      <formula>NOT(ISERROR(SEARCH("DISABLED",J2245)))</formula>
    </cfRule>
    <cfRule type="containsText" dxfId="67" priority="78" operator="containsText" text="ENABLED">
      <formula>NOT(ISERROR(SEARCH("ENABLED",J2245)))</formula>
    </cfRule>
  </conditionalFormatting>
  <conditionalFormatting sqref="J2244">
    <cfRule type="containsText" dxfId="66" priority="75" operator="containsText" text="DISABLED">
      <formula>NOT(ISERROR(SEARCH("DISABLED",J2244)))</formula>
    </cfRule>
    <cfRule type="containsText" dxfId="65" priority="76" operator="containsText" text="ENABLED">
      <formula>NOT(ISERROR(SEARCH("ENABLED",J2244)))</formula>
    </cfRule>
  </conditionalFormatting>
  <conditionalFormatting sqref="J2243">
    <cfRule type="containsText" dxfId="64" priority="73" operator="containsText" text="DISABLED">
      <formula>NOT(ISERROR(SEARCH("DISABLED",J2243)))</formula>
    </cfRule>
    <cfRule type="containsText" dxfId="63" priority="74" operator="containsText" text="ENABLED">
      <formula>NOT(ISERROR(SEARCH("ENABLED",J2243)))</formula>
    </cfRule>
  </conditionalFormatting>
  <conditionalFormatting sqref="J2242">
    <cfRule type="containsText" dxfId="62" priority="71" operator="containsText" text="DISABLED">
      <formula>NOT(ISERROR(SEARCH("DISABLED",J2242)))</formula>
    </cfRule>
    <cfRule type="containsText" dxfId="61" priority="72" operator="containsText" text="ENABLED">
      <formula>NOT(ISERROR(SEARCH("ENABLED",J2242)))</formula>
    </cfRule>
  </conditionalFormatting>
  <conditionalFormatting sqref="J2241">
    <cfRule type="containsText" dxfId="60" priority="69" operator="containsText" text="DISABLED">
      <formula>NOT(ISERROR(SEARCH("DISABLED",J2241)))</formula>
    </cfRule>
    <cfRule type="containsText" dxfId="59" priority="70" operator="containsText" text="ENABLED">
      <formula>NOT(ISERROR(SEARCH("ENABLED",J2241)))</formula>
    </cfRule>
  </conditionalFormatting>
  <conditionalFormatting sqref="J2240">
    <cfRule type="containsText" dxfId="58" priority="67" operator="containsText" text="DISABLED">
      <formula>NOT(ISERROR(SEARCH("DISABLED",J2240)))</formula>
    </cfRule>
    <cfRule type="containsText" dxfId="57" priority="68" operator="containsText" text="ENABLED">
      <formula>NOT(ISERROR(SEARCH("ENABLED",J2240)))</formula>
    </cfRule>
  </conditionalFormatting>
  <conditionalFormatting sqref="J2239">
    <cfRule type="containsText" dxfId="56" priority="65" operator="containsText" text="DISABLED">
      <formula>NOT(ISERROR(SEARCH("DISABLED",J2239)))</formula>
    </cfRule>
    <cfRule type="containsText" dxfId="55" priority="66" operator="containsText" text="ENABLED">
      <formula>NOT(ISERROR(SEARCH("ENABLED",J2239)))</formula>
    </cfRule>
  </conditionalFormatting>
  <conditionalFormatting sqref="J2238">
    <cfRule type="containsText" dxfId="54" priority="63" operator="containsText" text="DISABLED">
      <formula>NOT(ISERROR(SEARCH("DISABLED",J2238)))</formula>
    </cfRule>
    <cfRule type="containsText" dxfId="53" priority="64" operator="containsText" text="ENABLED">
      <formula>NOT(ISERROR(SEARCH("ENABLED",J2238)))</formula>
    </cfRule>
  </conditionalFormatting>
  <conditionalFormatting sqref="J2237">
    <cfRule type="containsText" dxfId="52" priority="61" operator="containsText" text="DISABLED">
      <formula>NOT(ISERROR(SEARCH("DISABLED",J2237)))</formula>
    </cfRule>
    <cfRule type="containsText" dxfId="51" priority="62" operator="containsText" text="ENABLED">
      <formula>NOT(ISERROR(SEARCH("ENABLED",J2237)))</formula>
    </cfRule>
  </conditionalFormatting>
  <conditionalFormatting sqref="J2224:J2236">
    <cfRule type="containsText" dxfId="50" priority="57" operator="containsText" text="DISABLED">
      <formula>NOT(ISERROR(SEARCH("DISABLED",J2224)))</formula>
    </cfRule>
    <cfRule type="containsText" dxfId="49" priority="58" operator="containsText" text="ENABLED">
      <formula>NOT(ISERROR(SEARCH("ENABLED",J2224)))</formula>
    </cfRule>
  </conditionalFormatting>
  <conditionalFormatting sqref="J2222">
    <cfRule type="containsText" dxfId="48" priority="55" operator="containsText" text="DISABLED">
      <formula>NOT(ISERROR(SEARCH("DISABLED",J2222)))</formula>
    </cfRule>
    <cfRule type="containsText" dxfId="47" priority="56" operator="containsText" text="ENABLED">
      <formula>NOT(ISERROR(SEARCH("ENABLED",J2222)))</formula>
    </cfRule>
  </conditionalFormatting>
  <conditionalFormatting sqref="J2223">
    <cfRule type="containsText" dxfId="46" priority="53" operator="containsText" text="DISABLED">
      <formula>NOT(ISERROR(SEARCH("DISABLED",J2223)))</formula>
    </cfRule>
    <cfRule type="containsText" dxfId="45" priority="54" operator="containsText" text="ENABLED">
      <formula>NOT(ISERROR(SEARCH("ENABLED",J2223)))</formula>
    </cfRule>
  </conditionalFormatting>
  <conditionalFormatting sqref="J1913:K1913">
    <cfRule type="containsText" dxfId="44" priority="44" operator="containsText" text="DISABLED">
      <formula>NOT(ISERROR(SEARCH("DISABLED",J1913)))</formula>
    </cfRule>
    <cfRule type="containsText" dxfId="43" priority="45" operator="containsText" text="ENABLED">
      <formula>NOT(ISERROR(SEARCH("ENABLED",J1913)))</formula>
    </cfRule>
  </conditionalFormatting>
  <conditionalFormatting sqref="X1913">
    <cfRule type="notContainsBlanks" dxfId="42" priority="43">
      <formula>LEN(TRIM(X1913))&gt;0</formula>
    </cfRule>
  </conditionalFormatting>
  <conditionalFormatting sqref="I1913">
    <cfRule type="cellIs" dxfId="41" priority="42" operator="equal">
      <formula>"CAT_MENU"</formula>
    </cfRule>
  </conditionalFormatting>
  <conditionalFormatting sqref="AA1913">
    <cfRule type="notContainsText" dxfId="40" priority="41" operator="notContains" text="//">
      <formula>ISERROR(SEARCH("//",AA1913))</formula>
    </cfRule>
  </conditionalFormatting>
  <conditionalFormatting sqref="K1912">
    <cfRule type="containsText" dxfId="39" priority="39" operator="containsText" text="DISABLED">
      <formula>NOT(ISERROR(SEARCH("DISABLED",K1912)))</formula>
    </cfRule>
    <cfRule type="containsText" dxfId="38" priority="40" operator="containsText" text="ENABLED">
      <formula>NOT(ISERROR(SEARCH("ENABLED",K1912)))</formula>
    </cfRule>
  </conditionalFormatting>
  <conditionalFormatting sqref="X1912">
    <cfRule type="notContainsBlanks" dxfId="37" priority="38">
      <formula>LEN(TRIM(X1912))&gt;0</formula>
    </cfRule>
  </conditionalFormatting>
  <conditionalFormatting sqref="I1912">
    <cfRule type="cellIs" dxfId="36" priority="37" operator="equal">
      <formula>"CAT_MENU"</formula>
    </cfRule>
  </conditionalFormatting>
  <conditionalFormatting sqref="AA1912">
    <cfRule type="notContainsText" dxfId="35" priority="36" operator="notContains" text="//">
      <formula>ISERROR(SEARCH("//",AA1912))</formula>
    </cfRule>
  </conditionalFormatting>
  <conditionalFormatting sqref="J1912">
    <cfRule type="containsText" dxfId="34" priority="34" operator="containsText" text="DISABLED">
      <formula>NOT(ISERROR(SEARCH("DISABLED",J1912)))</formula>
    </cfRule>
    <cfRule type="containsText" dxfId="33" priority="35" operator="containsText" text="ENABLED">
      <formula>NOT(ISERROR(SEARCH("ENABLED",J1912)))</formula>
    </cfRule>
  </conditionalFormatting>
  <conditionalFormatting sqref="X2255">
    <cfRule type="notContainsBlanks" dxfId="32" priority="26">
      <formula>LEN(TRIM(X2255))&gt;0</formula>
    </cfRule>
  </conditionalFormatting>
  <conditionalFormatting sqref="I2255">
    <cfRule type="cellIs" dxfId="31" priority="25" operator="equal">
      <formula>"CAT_MENU"</formula>
    </cfRule>
  </conditionalFormatting>
  <conditionalFormatting sqref="K2255">
    <cfRule type="containsText" dxfId="30" priority="23" operator="containsText" text="DISABLED">
      <formula>NOT(ISERROR(SEARCH("DISABLED",K2255)))</formula>
    </cfRule>
    <cfRule type="containsText" dxfId="29" priority="24" operator="containsText" text="ENABLED">
      <formula>NOT(ISERROR(SEARCH("ENABLED",K2255)))</formula>
    </cfRule>
  </conditionalFormatting>
  <conditionalFormatting sqref="AA2255">
    <cfRule type="notContainsText" dxfId="28" priority="22" operator="notContains" text="//">
      <formula>ISERROR(SEARCH("//",AA2255))</formula>
    </cfRule>
  </conditionalFormatting>
  <conditionalFormatting sqref="J2255">
    <cfRule type="containsText" dxfId="27" priority="20" operator="containsText" text="DISABLED">
      <formula>NOT(ISERROR(SEARCH("DISABLED",J2255)))</formula>
    </cfRule>
    <cfRule type="containsText" dxfId="26" priority="21" operator="containsText" text="ENABLED">
      <formula>NOT(ISERROR(SEARCH("ENABLED",J2255)))</formula>
    </cfRule>
  </conditionalFormatting>
  <conditionalFormatting sqref="X2256:X2257">
    <cfRule type="notContainsBlanks" dxfId="25" priority="19">
      <formula>LEN(TRIM(X2256))&gt;0</formula>
    </cfRule>
  </conditionalFormatting>
  <conditionalFormatting sqref="I2256:I2257">
    <cfRule type="cellIs" dxfId="24" priority="18" operator="equal">
      <formula>"CAT_MENU"</formula>
    </cfRule>
  </conditionalFormatting>
  <conditionalFormatting sqref="K2256:K2257">
    <cfRule type="containsText" dxfId="23" priority="16" operator="containsText" text="DISABLED">
      <formula>NOT(ISERROR(SEARCH("DISABLED",K2256)))</formula>
    </cfRule>
    <cfRule type="containsText" dxfId="22" priority="17" operator="containsText" text="ENABLED">
      <formula>NOT(ISERROR(SEARCH("ENABLED",K2256)))</formula>
    </cfRule>
  </conditionalFormatting>
  <conditionalFormatting sqref="AA2256:AA2257">
    <cfRule type="notContainsText" dxfId="21" priority="15" operator="notContains" text="//">
      <formula>ISERROR(SEARCH("//",AA2256))</formula>
    </cfRule>
  </conditionalFormatting>
  <conditionalFormatting sqref="J2256:J2257">
    <cfRule type="containsText" dxfId="20" priority="13" operator="containsText" text="DISABLED">
      <formula>NOT(ISERROR(SEARCH("DISABLED",J2256)))</formula>
    </cfRule>
    <cfRule type="containsText" dxfId="19" priority="14" operator="containsText" text="ENABLED">
      <formula>NOT(ISERROR(SEARCH("ENABLED",J2256)))</formula>
    </cfRule>
  </conditionalFormatting>
  <conditionalFormatting sqref="J1898:K1898">
    <cfRule type="containsText" dxfId="18" priority="11" operator="containsText" text="DISABLED">
      <formula>NOT(ISERROR(SEARCH("DISABLED",J1898)))</formula>
    </cfRule>
    <cfRule type="containsText" dxfId="17" priority="12" operator="containsText" text="ENABLED">
      <formula>NOT(ISERROR(SEARCH("ENABLED",J1898)))</formula>
    </cfRule>
  </conditionalFormatting>
  <conditionalFormatting sqref="X1898">
    <cfRule type="notContainsBlanks" dxfId="16" priority="10">
      <formula>LEN(TRIM(X1898))&gt;0</formula>
    </cfRule>
  </conditionalFormatting>
  <conditionalFormatting sqref="I1898">
    <cfRule type="cellIs" dxfId="15" priority="9" operator="equal">
      <formula>"CAT_MENU"</formula>
    </cfRule>
  </conditionalFormatting>
  <conditionalFormatting sqref="AA1898">
    <cfRule type="notContainsText" dxfId="14" priority="8" operator="notContains" text="//">
      <formula>ISERROR(SEARCH("//",AA1898))</formula>
    </cfRule>
  </conditionalFormatting>
  <conditionalFormatting sqref="X2258">
    <cfRule type="notContainsBlanks" dxfId="13" priority="7">
      <formula>LEN(TRIM(X2258))&gt;0</formula>
    </cfRule>
  </conditionalFormatting>
  <conditionalFormatting sqref="I2258">
    <cfRule type="cellIs" dxfId="12" priority="6" operator="equal">
      <formula>"CAT_MENU"</formula>
    </cfRule>
  </conditionalFormatting>
  <conditionalFormatting sqref="K2258">
    <cfRule type="containsText" dxfId="11" priority="4" operator="containsText" text="DISABLED">
      <formula>NOT(ISERROR(SEARCH("DISABLED",K2258)))</formula>
    </cfRule>
    <cfRule type="containsText" dxfId="10" priority="5" operator="containsText" text="ENABLED">
      <formula>NOT(ISERROR(SEARCH("ENABLED",K2258)))</formula>
    </cfRule>
  </conditionalFormatting>
  <conditionalFormatting sqref="AA2258">
    <cfRule type="notContainsText" dxfId="9" priority="3" operator="notContains" text="//">
      <formula>ISERROR(SEARCH("//",AA2258))</formula>
    </cfRule>
  </conditionalFormatting>
  <conditionalFormatting sqref="J2258">
    <cfRule type="containsText" dxfId="8" priority="1" operator="containsText" text="DISABLED">
      <formula>NOT(ISERROR(SEARCH("DISABLED",J2258)))</formula>
    </cfRule>
    <cfRule type="containsText" dxfId="7" priority="2" operator="containsText" text="ENABLED">
      <formula>NOT(ISERROR(SEARCH("ENABLED",J2258)))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6</v>
      </c>
      <c r="F1" s="163" t="s">
        <v>4721</v>
      </c>
      <c r="H1">
        <f>COUNTIF(H2:H2:H500,"=FALSE")</f>
        <v>6</v>
      </c>
      <c r="N1" s="163" t="s">
        <v>4567</v>
      </c>
      <c r="W1">
        <f>SUM(W5:W1000)</f>
        <v>51</v>
      </c>
      <c r="X1">
        <f>SUM(X5:X1000)</f>
        <v>299797199.25280225</v>
      </c>
    </row>
    <row r="2" spans="1:25">
      <c r="A2" t="s">
        <v>2926</v>
      </c>
      <c r="B2" t="s">
        <v>2926</v>
      </c>
      <c r="I2" s="31" t="s">
        <v>2930</v>
      </c>
      <c r="J2" s="32" t="s">
        <v>2929</v>
      </c>
      <c r="K2" s="33" t="s">
        <v>2931</v>
      </c>
      <c r="L2" s="38" t="s">
        <v>2983</v>
      </c>
      <c r="N2" s="22" t="str">
        <f>TEST!B2</f>
        <v>CLSUM CLSTK ERPN DEG ALL 00</v>
      </c>
      <c r="Q2" s="26" t="s">
        <v>2967</v>
      </c>
      <c r="U2" t="s">
        <v>4565</v>
      </c>
      <c r="V2" s="53" t="s">
        <v>4565</v>
      </c>
      <c r="W2" t="s">
        <v>4563</v>
      </c>
      <c r="X2" t="s">
        <v>4564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VLOOKUP(C3,SOURCE!$S$3:$Z$3000,8,0)</f>
        <v>ITM_LBL</v>
      </c>
      <c r="E3" s="26" t="str">
        <f>CHAR(34)&amp;VLOOKUP(C3,SOURCE!$S$3:$Z$3000,6,0)&amp;CHAR(34)</f>
        <v>"LBL"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VLOOKUP(C3,SOURCE!S$6:Y$10179,7,0)</f>
        <v>1</v>
      </c>
      <c r="J3" s="28" t="str">
        <f>VLOOKUP(C3,SOURCE!S$6:Y$10179,6,0)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VLOOKUP(C3,SOURCE!S$6:Y$10179,2,0)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ITM_GTO</v>
      </c>
      <c r="E4" s="26" t="str">
        <f>CHAR(34)&amp;VLOOKUP(C4,SOURCE!$S$3:$Z$3000,6,0)&amp;CHAR(34)</f>
        <v>"GTO"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VLOOKUP(C4,SOURCE!S$6:Y$10179,7,0)</f>
        <v>2</v>
      </c>
      <c r="J4" s="28" t="str">
        <f>VLOOKUP(C4,SOURCE!S$6:Y$10179,6,0)</f>
        <v>GTO</v>
      </c>
      <c r="K4" s="29" t="str">
        <f t="shared" si="0"/>
        <v>GTO</v>
      </c>
      <c r="L4" s="39" t="str">
        <f>VLOOKUP(C4,SOURCE!S$6:Y$10179,2,0)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ITM_XEQ</v>
      </c>
      <c r="E5" s="26" t="str">
        <f>CHAR(34)&amp;VLOOKUP(C5,SOURCE!$S$3:$Z$3000,6,0)&amp;CHAR(34)</f>
        <v>"XEQ"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VLOOKUP(C5,SOURCE!S$6:Y$10179,7,0)</f>
        <v>3</v>
      </c>
      <c r="J5" s="28" t="str">
        <f>VLOOKUP(C5,SOURCE!S$6:Y$10179,6,0)</f>
        <v>XEQ</v>
      </c>
      <c r="K5" s="29" t="str">
        <f t="shared" si="0"/>
        <v>XEQ</v>
      </c>
      <c r="L5" s="39" t="str">
        <f>VLOOKUP(C5,SOURCE!S$6:Y$10179,2,0)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ITM_RTN</v>
      </c>
      <c r="E6" s="26" t="str">
        <f>CHAR(34)&amp;VLOOKUP(C6,SOURCE!$S$3:$Z$3000,6,0)&amp;CHAR(34)</f>
        <v>"RTN"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VLOOKUP(C6,SOURCE!S$6:Y$10179,7,0)</f>
        <v>4</v>
      </c>
      <c r="J6" s="28" t="str">
        <f>VLOOKUP(C6,SOURCE!S$6:Y$10179,6,0)</f>
        <v>RTN</v>
      </c>
      <c r="K6" s="29" t="str">
        <f t="shared" si="0"/>
        <v>RTN</v>
      </c>
      <c r="L6" s="39" t="str">
        <f>VLOOKUP(C6,SOURCE!S$6:Y$10179,2,0)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ITM_XEQU</v>
      </c>
      <c r="E7" s="26" t="str">
        <f>CHAR(34)&amp;VLOOKUP(C7,SOURCE!$S$3:$Z$3000,6,0)&amp;CHAR(34)</f>
        <v>"X=?"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VLOOKUP(C7,SOURCE!S$6:Y$10179,7,0)</f>
        <v>11</v>
      </c>
      <c r="J7" s="28" t="str">
        <f>VLOOKUP(C7,SOURCE!S$6:Y$10179,6,0)</f>
        <v>X=?</v>
      </c>
      <c r="K7" s="29" t="str">
        <f t="shared" si="0"/>
        <v>x=?</v>
      </c>
      <c r="L7" s="39" t="str">
        <f>VLOOKUP(C7,SOURCE!S$6:Y$10179,2,0)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ITM_XNE</v>
      </c>
      <c r="E8" s="26" t="str">
        <f>CHAR(34)&amp;VLOOKUP(C8,SOURCE!$S$3:$Z$3000,6,0)&amp;CHAR(34)</f>
        <v>"XNOT_EQUAL?"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VLOOKUP(C8,SOURCE!S$6:Y$10179,7,0)</f>
        <v>12</v>
      </c>
      <c r="J8" s="28" t="str">
        <f>VLOOKUP(C8,SOURCE!S$6:Y$10179,6,0)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VLOOKUP(C8,SOURCE!S$6:Y$10179,2,0)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ITM_XEQUP0</v>
      </c>
      <c r="E9" s="26" t="str">
        <f>CHAR(34)&amp;VLOOKUP(C9,SOURCE!$S$3:$Z$3000,6,0)&amp;CHAR(34)</f>
        <v>"X=+0?"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VLOOKUP(C9,SOURCE!S$6:Y$10179,7,0)</f>
        <v>13</v>
      </c>
      <c r="J9" s="28" t="str">
        <f>VLOOKUP(C9,SOURCE!S$6:Y$10179,6,0)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ITM_XEQUM0</v>
      </c>
      <c r="E10" s="26" t="str">
        <f>CHAR(34)&amp;VLOOKUP(C10,SOURCE!$S$3:$Z$3000,6,0)&amp;CHAR(34)</f>
        <v>"X=-0?"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VLOOKUP(C10,SOURCE!S$6:Y$10179,7,0)</f>
        <v>14</v>
      </c>
      <c r="J10" s="28" t="str">
        <f>VLOOKUP(C10,SOURCE!S$6:Y$10179,6,0)</f>
        <v>X=-0?</v>
      </c>
      <c r="K10" s="29" t="str">
        <f t="shared" si="4"/>
        <v>x=-0?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ITM_XAEQU</v>
      </c>
      <c r="E11" s="26" t="str">
        <f>CHAR(34)&amp;VLOOKUP(C11,SOURCE!$S$3:$Z$3000,6,0)&amp;CHAR(34)</f>
        <v>"XALMOST_EQUAL?"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VLOOKUP(C11,SOURCE!S$6:Y$10179,7,0)</f>
        <v>15</v>
      </c>
      <c r="J11" s="28" t="str">
        <f>VLOOKUP(C11,SOURCE!S$6:Y$10179,6,0)</f>
        <v>XALMOST_EQUAL?</v>
      </c>
      <c r="K11" s="29" t="str">
        <f t="shared" si="4"/>
        <v>xALMOST_EQUAL?</v>
      </c>
      <c r="L11" s="39" t="str">
        <f>VLOOKUP(C11,SOURCE!S$6:Y$10179,2,0)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VLOOKUP(C12,SOURCE!$S$3:$Z$3000,8,0)</f>
        <v>ITM_XLT</v>
      </c>
      <c r="E12" s="26" t="str">
        <f>CHAR(34)&amp;VLOOKUP(C12,SOURCE!$S$3:$Z$3000,6,0)&amp;CHAR(34)</f>
        <v>"X&lt;?"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VLOOKUP(C12,SOURCE!S$6:Y$10179,7,0)</f>
        <v>16</v>
      </c>
      <c r="J12" s="28" t="str">
        <f>VLOOKUP(C12,SOURCE!S$6:Y$10179,6,0)</f>
        <v>X&lt;?</v>
      </c>
      <c r="K12" s="29" t="str">
        <f t="shared" si="4"/>
        <v>x&lt;?</v>
      </c>
      <c r="L12" s="39" t="str">
        <f>VLOOKUP(C12,SOURCE!S$6:Y$10179,2,0)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ITM_XLE</v>
      </c>
      <c r="E13" s="26" t="str">
        <f>CHAR(34)&amp;VLOOKUP(C13,SOURCE!$S$3:$Z$3000,6,0)&amp;CHAR(34)</f>
        <v>"XLESS_EQUAL?"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VLOOKUP(C13,SOURCE!S$6:Y$10179,7,0)</f>
        <v>17</v>
      </c>
      <c r="J13" s="28" t="str">
        <f>VLOOKUP(C13,SOURCE!S$6:Y$10179,6,0)</f>
        <v>XLESS_EQUAL?</v>
      </c>
      <c r="K13" s="29" t="str">
        <f t="shared" si="4"/>
        <v>xLESS_EQUAL?</v>
      </c>
      <c r="L13" s="39" t="str">
        <f>VLOOKUP(C13,SOURCE!S$6:Y$10179,2,0)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ITM_XGE</v>
      </c>
      <c r="E14" s="26" t="str">
        <f>CHAR(34)&amp;VLOOKUP(C14,SOURCE!$S$3:$Z$3000,6,0)&amp;CHAR(34)</f>
        <v>"XGREATER_EQUAL?"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VLOOKUP(C14,SOURCE!S$6:Y$10179,7,0)</f>
        <v>18</v>
      </c>
      <c r="J14" s="28" t="str">
        <f>VLOOKUP(C14,SOURCE!S$6:Y$10179,6,0)</f>
        <v>XGREATER_EQUAL?</v>
      </c>
      <c r="K14" s="29" t="str">
        <f t="shared" si="4"/>
        <v>xGREATER_EQUAL?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ITM_XGT</v>
      </c>
      <c r="E15" s="26" t="str">
        <f>CHAR(34)&amp;VLOOKUP(C15,SOURCE!$S$3:$Z$3000,6,0)&amp;CHAR(34)</f>
        <v>"X&gt;?"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VLOOKUP(C15,SOURCE!S$6:Y$10179,7,0)</f>
        <v>19</v>
      </c>
      <c r="J15" s="28" t="str">
        <f>VLOOKUP(C15,SOURCE!S$6:Y$10179,6,0)</f>
        <v>X&gt;?</v>
      </c>
      <c r="K15" s="29" t="str">
        <f t="shared" si="4"/>
        <v>x&gt;?</v>
      </c>
      <c r="L15" s="39" t="str">
        <f>VLOOKUP(C15,SOURCE!S$6:Y$10179,2,0)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ITM_FC</v>
      </c>
      <c r="E16" s="26" t="str">
        <f>CHAR(34)&amp;VLOOKUP(C16,SOURCE!$S$3:$Z$3000,6,0)&amp;CHAR(34)</f>
        <v>"FC?"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VLOOKUP(C16,SOURCE!S$6:Y$10179,7,0)</f>
        <v>20</v>
      </c>
      <c r="J16" s="28" t="str">
        <f>VLOOKUP(C16,SOURCE!S$6:Y$10179,6,0)</f>
        <v>FC?</v>
      </c>
      <c r="K16" s="29" t="str">
        <f t="shared" si="4"/>
        <v>FC?</v>
      </c>
      <c r="L16" s="39" t="str">
        <f>VLOOKUP(C16,SOURCE!S$6:Y$10179,2,0)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ITM_FS</v>
      </c>
      <c r="E17" s="26" t="str">
        <f>CHAR(34)&amp;VLOOKUP(C17,SOURCE!$S$3:$Z$3000,6,0)&amp;CHAR(34)</f>
        <v>"FS?"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VLOOKUP(C17,SOURCE!S$6:Y$10179,7,0)</f>
        <v>21</v>
      </c>
      <c r="J17" s="28" t="str">
        <f>VLOOKUP(C17,SOURCE!S$6:Y$10179,6,0)</f>
        <v>FS?</v>
      </c>
      <c r="K17" s="29" t="str">
        <f t="shared" si="4"/>
        <v>FS?</v>
      </c>
      <c r="L17" s="39" t="str">
        <f>VLOOKUP(C17,SOURCE!S$6:Y$10179,2,0)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ITM_EVEN</v>
      </c>
      <c r="E18" s="26" t="str">
        <f>CHAR(34)&amp;VLOOKUP(C18,SOURCE!$S$3:$Z$3000,6,0)&amp;CHAR(34)</f>
        <v>"EVEN?"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VLOOKUP(C18,SOURCE!S$6:Y$10179,7,0)</f>
        <v>22</v>
      </c>
      <c r="J18" s="28" t="str">
        <f>VLOOKUP(C18,SOURCE!S$6:Y$10179,6,0)</f>
        <v>EVEN?</v>
      </c>
      <c r="K18" s="29" t="str">
        <f t="shared" si="4"/>
        <v>EVEN?</v>
      </c>
      <c r="L18" s="39" t="str">
        <f>VLOOKUP(C18,SOURCE!S$6:Y$10179,2,0)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ITM_ODD</v>
      </c>
      <c r="E19" s="26" t="str">
        <f>CHAR(34)&amp;VLOOKUP(C19,SOURCE!$S$3:$Z$3000,6,0)&amp;CHAR(34)</f>
        <v>"ODD?"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VLOOKUP(C19,SOURCE!S$6:Y$10179,7,0)</f>
        <v>23</v>
      </c>
      <c r="J19" s="28" t="str">
        <f>VLOOKUP(C19,SOURCE!S$6:Y$10179,6,0)</f>
        <v>ODD?</v>
      </c>
      <c r="K19" s="29" t="str">
        <f t="shared" si="4"/>
        <v>ODD?</v>
      </c>
      <c r="L19" s="39" t="str">
        <f>VLOOKUP(C19,SOURCE!S$6:Y$10179,2,0)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ITM_FPQ</v>
      </c>
      <c r="E20" s="26" t="str">
        <f>CHAR(34)&amp;VLOOKUP(C20,SOURCE!$S$3:$Z$3000,6,0)&amp;CHAR(34)</f>
        <v>"FP?"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VLOOKUP(C20,SOURCE!S$6:Y$10179,7,0)</f>
        <v>24</v>
      </c>
      <c r="J20" s="28" t="str">
        <f>VLOOKUP(C20,SOURCE!S$6:Y$10179,6,0)</f>
        <v>FP?</v>
      </c>
      <c r="K20" s="29" t="str">
        <f t="shared" si="4"/>
        <v>FP?</v>
      </c>
      <c r="L20" s="39" t="str">
        <f>VLOOKUP(C20,SOURCE!S$6:Y$10179,2,0)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ITM_INT</v>
      </c>
      <c r="E21" s="26" t="str">
        <f>CHAR(34)&amp;VLOOKUP(C21,SOURCE!$S$3:$Z$3000,6,0)&amp;CHAR(34)</f>
        <v>"INT?"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VLOOKUP(C21,SOURCE!S$6:Y$10179,7,0)</f>
        <v>25</v>
      </c>
      <c r="J21" s="28" t="str">
        <f>VLOOKUP(C21,SOURCE!S$6:Y$10179,6,0)</f>
        <v>INT?</v>
      </c>
      <c r="K21" s="29" t="str">
        <f t="shared" si="4"/>
        <v>INT?</v>
      </c>
      <c r="L21" s="39" t="str">
        <f>VLOOKUP(C21,SOURCE!S$6:Y$10179,2,0)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ITM_CPX</v>
      </c>
      <c r="E22" s="26" t="str">
        <f>CHAR(34)&amp;VLOOKUP(C22,SOURCE!$S$3:$Z$3000,6,0)&amp;CHAR(34)</f>
        <v>"CPX?"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VLOOKUP(C22,SOURCE!S$6:Y$10179,7,0)</f>
        <v>26</v>
      </c>
      <c r="J22" s="28" t="str">
        <f>VLOOKUP(C22,SOURCE!S$6:Y$10179,6,0)</f>
        <v>CPX?</v>
      </c>
      <c r="K22" s="29" t="str">
        <f t="shared" si="4"/>
        <v>CPX?</v>
      </c>
      <c r="L22" s="39" t="str">
        <f>VLOOKUP(C22,SOURCE!S$6:Y$10179,2,0)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5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ITM_MATR</v>
      </c>
      <c r="E23" s="26" t="str">
        <f>CHAR(34)&amp;VLOOKUP(C23,SOURCE!$S$3:$Z$3000,6,0)&amp;CHAR(34)</f>
        <v>"MATR?"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VLOOKUP(C23,SOURCE!S$6:Y$10179,7,0)</f>
        <v>27</v>
      </c>
      <c r="J23" s="28" t="str">
        <f>VLOOKUP(C23,SOURCE!S$6:Y$10179,6,0)</f>
        <v>MATR?</v>
      </c>
      <c r="K23" s="29" t="str">
        <f t="shared" si="4"/>
        <v>MATR?</v>
      </c>
      <c r="L23" s="39" t="str">
        <f>VLOOKUP(C23,SOURCE!S$6:Y$10179,2,0)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5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VLOOKUP(C24,SOURCE!$S$3:$Z$3000,8,0)</f>
        <v>ITM_NAN</v>
      </c>
      <c r="E24" s="26" t="str">
        <f>CHAR(34)&amp;VLOOKUP(C24,SOURCE!$S$3:$Z$3000,6,0)&amp;CHAR(34)</f>
        <v>"NAN?"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VLOOKUP(C24,SOURCE!S$6:Y$10179,7,0)</f>
        <v>28</v>
      </c>
      <c r="J24" s="28" t="str">
        <f>VLOOKUP(C24,SOURCE!S$6:Y$10179,6,0)</f>
        <v>NAN?</v>
      </c>
      <c r="K24" s="29" t="str">
        <f t="shared" si="4"/>
        <v>NaN?</v>
      </c>
      <c r="L24" s="39" t="str">
        <f>VLOOKUP(C24,SOURCE!S$6:Y$10179,2,0)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5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ITM_REAL</v>
      </c>
      <c r="E25" s="26" t="str">
        <f>CHAR(34)&amp;VLOOKUP(C25,SOURCE!$S$3:$Z$3000,6,0)&amp;CHAR(34)</f>
        <v>"REAL?"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VLOOKUP(C25,SOURCE!S$6:Y$10179,7,0)</f>
        <v>29</v>
      </c>
      <c r="J25" s="28" t="str">
        <f>VLOOKUP(C25,SOURCE!S$6:Y$10179,6,0)</f>
        <v>REAL?</v>
      </c>
      <c r="K25" s="29" t="str">
        <f t="shared" si="4"/>
        <v>REAL?</v>
      </c>
      <c r="L25" s="39" t="str">
        <f>VLOOKUP(C25,SOURCE!S$6:Y$10179,2,0)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5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ITM_SPEC</v>
      </c>
      <c r="E26" s="26" t="str">
        <f>CHAR(34)&amp;VLOOKUP(C26,SOURCE!$S$3:$Z$3000,6,0)&amp;CHAR(34)</f>
        <v>"SPEC?"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VLOOKUP(C26,SOURCE!S$6:Y$10179,7,0)</f>
        <v>30</v>
      </c>
      <c r="J26" s="28" t="str">
        <f>VLOOKUP(C26,SOURCE!S$6:Y$10179,6,0)</f>
        <v>SPEC?</v>
      </c>
      <c r="K26" s="29" t="str">
        <f t="shared" si="4"/>
        <v>SPEC?</v>
      </c>
      <c r="L26" s="39" t="str">
        <f>VLOOKUP(C26,SOURCE!S$6:Y$10179,2,0)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5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ITM_STRI</v>
      </c>
      <c r="E27" s="26" t="str">
        <f>CHAR(34)&amp;VLOOKUP(C27,SOURCE!$S$3:$Z$3000,6,0)&amp;CHAR(34)</f>
        <v>"STRI?"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VLOOKUP(C27,SOURCE!S$6:Y$10179,7,0)</f>
        <v>31</v>
      </c>
      <c r="J27" s="28" t="str">
        <f>VLOOKUP(C27,SOURCE!S$6:Y$10179,6,0)</f>
        <v>STRI?</v>
      </c>
      <c r="K27" s="29" t="str">
        <f t="shared" si="4"/>
        <v>STRI?</v>
      </c>
      <c r="L27" s="39" t="str">
        <f>VLOOKUP(C27,SOURCE!S$6:Y$10179,2,0)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6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ITM_PMINFINITY</v>
      </c>
      <c r="E28" s="26" t="str">
        <f>CHAR(34)&amp;VLOOKUP(C28,SOURCE!$S$3:$Z$3000,6,0)&amp;CHAR(34)</f>
        <v>"PLUS_MINUSINFINITY?"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VLOOKUP(C28,SOURCE!S$6:Y$10179,7,0)</f>
        <v>32</v>
      </c>
      <c r="J28" s="28" t="str">
        <f>VLOOKUP(C28,SOURCE!S$6:Y$10179,6,0)</f>
        <v>PLUS_MINUSINFINITY?</v>
      </c>
      <c r="K28" s="29" t="str">
        <f t="shared" si="4"/>
        <v>PLUS_MINUSINFINITY?</v>
      </c>
      <c r="L28" s="39" t="str">
        <f>VLOOKUP(C28,SOURCE!S$6:Y$10179,2,0)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5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ITM_PRIME</v>
      </c>
      <c r="E29" s="26" t="str">
        <f>CHAR(34)&amp;VLOOKUP(C29,SOURCE!$S$3:$Z$3000,6,0)&amp;CHAR(34)</f>
        <v>"PRIME?"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VLOOKUP(C29,SOURCE!S$6:Y$10179,7,0)</f>
        <v>33</v>
      </c>
      <c r="J29" s="28" t="str">
        <f>VLOOKUP(C29,SOURCE!S$6:Y$10179,6,0)</f>
        <v>PRIME?</v>
      </c>
      <c r="K29" s="29" t="str">
        <f t="shared" si="4"/>
        <v>PRIME?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6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ITM_TOP</v>
      </c>
      <c r="E30" s="26" t="str">
        <f>CHAR(34)&amp;VLOOKUP(C30,SOURCE!$S$3:$Z$3000,6,0)&amp;CHAR(34)</f>
        <v>"TOP?"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VLOOKUP(C30,SOURCE!S$6:Y$10179,7,0)</f>
        <v>34</v>
      </c>
      <c r="J30" s="28" t="str">
        <f>VLOOKUP(C30,SOURCE!S$6:Y$10179,6,0)</f>
        <v>TOP?</v>
      </c>
      <c r="K30" s="29" t="str">
        <f t="shared" si="4"/>
        <v>TOP?</v>
      </c>
      <c r="L30" s="39" t="str">
        <f>VLOOKUP(C30,SOURCE!S$6:Y$10179,2,0)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5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ITM_ENTER</v>
      </c>
      <c r="E31" s="26" t="str">
        <f>CHAR(34)&amp;VLOOKUP(C31,SOURCE!$S$3:$Z$3000,6,0)&amp;CHAR(34)</f>
        <v>"ENTER"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VLOOKUP(C31,SOURCE!S$6:Y$10179,7,0)</f>
        <v>35</v>
      </c>
      <c r="J31" s="28" t="str">
        <f>VLOOKUP(C31,SOURCE!S$6:Y$10179,6,0)</f>
        <v>ENTER</v>
      </c>
      <c r="K31" s="29" t="str">
        <f t="shared" si="4"/>
        <v>ENTER</v>
      </c>
      <c r="L31" s="39" t="str">
        <f>VLOOKUP(C31,SOURCE!S$6:Y$10179,2,0)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5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ITM_XexY</v>
      </c>
      <c r="E32" s="26" t="str">
        <f>CHAR(34)&amp;VLOOKUP(C32,SOURCE!$S$3:$Z$3000,6,0)&amp;CHAR(34)</f>
        <v>"X&lt;&gt;Y"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VLOOKUP(C32,SOURCE!S$6:Y$10179,7,0)</f>
        <v>36</v>
      </c>
      <c r="J32" s="28" t="str">
        <f>VLOOKUP(C32,SOURCE!S$6:Y$10179,6,0)</f>
        <v>X&lt;&gt;Y</v>
      </c>
      <c r="K32" s="29" t="str">
        <f t="shared" si="4"/>
        <v>x&lt;&gt;y</v>
      </c>
      <c r="L32" s="39" t="str">
        <f>VLOOKUP(C32,SOURCE!S$6:Y$10179,2,0)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5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ITM_DROP</v>
      </c>
      <c r="E33" s="26" t="str">
        <f>CHAR(34)&amp;VLOOKUP(C33,SOURCE!$S$3:$Z$3000,6,0)&amp;CHAR(34)</f>
        <v>"DROP"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VLOOKUP(C33,SOURCE!S$6:Y$10179,7,0)</f>
        <v>37</v>
      </c>
      <c r="J33" s="28" t="str">
        <f>VLOOKUP(C33,SOURCE!S$6:Y$10179,6,0)</f>
        <v>DROP</v>
      </c>
      <c r="K33" s="29" t="str">
        <f t="shared" si="4"/>
        <v>DROP</v>
      </c>
      <c r="L33" s="39" t="str">
        <f>VLOOKUP(C33,SOURCE!S$6:Y$10179,2,0)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5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ITM_PAUSE</v>
      </c>
      <c r="E34" s="26" t="str">
        <f>CHAR(34)&amp;VLOOKUP(C34,SOURCE!$S$3:$Z$3000,6,0)&amp;CHAR(34)</f>
        <v>"PAUSE"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VLOOKUP(C34,SOURCE!S$6:Y$10179,7,0)</f>
        <v>38</v>
      </c>
      <c r="J34" s="28" t="str">
        <f>VLOOKUP(C34,SOURCE!S$6:Y$10179,6,0)</f>
        <v>PAUSE</v>
      </c>
      <c r="K34" s="29" t="str">
        <f t="shared" si="4"/>
        <v>PAUSE</v>
      </c>
      <c r="L34" s="39" t="str">
        <f>VLOOKUP(C34,SOURCE!S$6:Y$10179,2,0)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5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ITM_Rup</v>
      </c>
      <c r="E35" s="26" t="str">
        <f>CHAR(34)&amp;VLOOKUP(C35,SOURCE!$S$3:$Z$3000,6,0)&amp;CHAR(34)</f>
        <v>"R"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VLOOKUP(C35,SOURCE!S$6:Y$10179,7,0)</f>
        <v>39</v>
      </c>
      <c r="J35" s="28" t="str">
        <f>VLOOKUP(C35,SOURCE!S$6:Y$10179,6,0)</f>
        <v>R</v>
      </c>
      <c r="K35" s="29" t="str">
        <f t="shared" si="4"/>
        <v>R</v>
      </c>
      <c r="L35" s="39" t="str">
        <f>VLOOKUP(C35,SOURCE!S$6:Y$10179,2,0)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5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ITM_Rdown</v>
      </c>
      <c r="E36" s="26" t="str">
        <f>CHAR(34)&amp;VLOOKUP(C36,SOURCE!$S$3:$Z$3000,6,0)&amp;CHAR(34)</f>
        <v>"RDOWN_ARROW"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VLOOKUP(C36,SOURCE!S$6:Y$10179,7,0)</f>
        <v>40</v>
      </c>
      <c r="J36" s="28" t="str">
        <f>VLOOKUP(C36,SOURCE!S$6:Y$10179,6,0)</f>
        <v>RDOWN_ARROW</v>
      </c>
      <c r="K36" s="29" t="str">
        <f t="shared" si="4"/>
        <v>R</v>
      </c>
      <c r="L36" s="39" t="str">
        <f>VLOOKUP(C36,SOURCE!S$6:Y$10179,2,0)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ITM_CLX</v>
      </c>
      <c r="E37" s="26" t="str">
        <f>CHAR(34)&amp;VLOOKUP(C37,SOURCE!$S$3:$Z$3000,6,0)&amp;CHAR(34)</f>
        <v>"CLX"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VLOOKUP(C37,SOURCE!S$6:Y$10179,7,0)</f>
        <v>41</v>
      </c>
      <c r="J37" s="28" t="str">
        <f>VLOOKUP(C37,SOURCE!S$6:Y$10179,6,0)</f>
        <v>CLX</v>
      </c>
      <c r="K37" s="29" t="str">
        <f t="shared" si="4"/>
        <v>CLX</v>
      </c>
      <c r="L37" s="39" t="str">
        <f>VLOOKUP(C37,SOURCE!S$6:Y$10179,2,0)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ITM_FILL</v>
      </c>
      <c r="E38" s="26" t="str">
        <f>CHAR(34)&amp;VLOOKUP(C38,SOURCE!$S$3:$Z$3000,6,0)&amp;CHAR(34)</f>
        <v>"FILL"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VLOOKUP(C38,SOURCE!S$6:Y$10179,7,0)</f>
        <v>42</v>
      </c>
      <c r="J38" s="28" t="str">
        <f>VLOOKUP(C38,SOURCE!S$6:Y$10179,6,0)</f>
        <v>FILL</v>
      </c>
      <c r="K38" s="29" t="str">
        <f t="shared" si="4"/>
        <v>FILL</v>
      </c>
      <c r="L38" s="39" t="str">
        <f>VLOOKUP(C38,SOURCE!S$6:Y$10179,2,0)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ITM_INPUT</v>
      </c>
      <c r="E39" s="26" t="str">
        <f>CHAR(34)&amp;VLOOKUP(C39,SOURCE!$S$3:$Z$3000,6,0)&amp;CHAR(34)</f>
        <v>"INPUT"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VLOOKUP(C39,SOURCE!S$6:Y$10179,7,0)</f>
        <v>43</v>
      </c>
      <c r="J39" s="28" t="str">
        <f>VLOOKUP(C39,SOURCE!S$6:Y$10179,6,0)</f>
        <v>INPUT</v>
      </c>
      <c r="K39" s="29" t="str">
        <f t="shared" si="4"/>
        <v>INPUT</v>
      </c>
      <c r="L39" s="39" t="str">
        <f>VLOOKUP(C39,SOURCE!S$6:Y$10179,2,0)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ITM_STO</v>
      </c>
      <c r="E40" s="26" t="str">
        <f>CHAR(34)&amp;VLOOKUP(C40,SOURCE!$S$3:$Z$3000,6,0)&amp;CHAR(34)</f>
        <v>"STO"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VLOOKUP(C40,SOURCE!S$6:Y$10179,7,0)</f>
        <v>44</v>
      </c>
      <c r="J40" s="28" t="str">
        <f>VLOOKUP(C40,SOURCE!S$6:Y$10179,6,0)</f>
        <v>STO</v>
      </c>
      <c r="K40" s="29" t="str">
        <f t="shared" si="4"/>
        <v>STO</v>
      </c>
      <c r="L40" s="39" t="str">
        <f>VLOOKUP(C40,SOURCE!S$6:Y$10179,2,0)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ITM_COMB</v>
      </c>
      <c r="E41" s="26" t="str">
        <f>CHAR(34)&amp;VLOOKUP(C41,SOURCE!$S$3:$Z$3000,6,0)&amp;CHAR(34)</f>
        <v>"COMB"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VLOOKUP(C41,SOURCE!S$6:Y$10179,7,0)</f>
        <v>49</v>
      </c>
      <c r="J41" s="28" t="str">
        <f>VLOOKUP(C41,SOURCE!S$6:Y$10179,6,0)</f>
        <v>COMB</v>
      </c>
      <c r="K41" s="29" t="str">
        <f t="shared" si="4"/>
        <v>Cyx</v>
      </c>
      <c r="L41" s="39" t="str">
        <f>VLOOKUP(C41,SOURCE!S$6:Y$10179,2,0)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ITM_PERM</v>
      </c>
      <c r="E42" s="26" t="str">
        <f>CHAR(34)&amp;VLOOKUP(C42,SOURCE!$S$3:$Z$3000,6,0)&amp;CHAR(34)</f>
        <v>"PERM"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VLOOKUP(C42,SOURCE!S$6:Y$10179,7,0)</f>
        <v>50</v>
      </c>
      <c r="J42" s="28" t="str">
        <f>VLOOKUP(C42,SOURCE!S$6:Y$10179,6,0)</f>
        <v>PERM</v>
      </c>
      <c r="K42" s="29" t="str">
        <f t="shared" si="4"/>
        <v>Pyx</v>
      </c>
      <c r="L42" s="39" t="str">
        <f>VLOOKUP(C42,SOURCE!S$6:Y$10179,2,0)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ITM_RCL</v>
      </c>
      <c r="E43" s="26" t="str">
        <f>CHAR(34)&amp;VLOOKUP(C43,SOURCE!$S$3:$Z$3000,6,0)&amp;CHAR(34)</f>
        <v>"RCL"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VLOOKUP(C43,SOURCE!S$6:Y$10179,7,0)</f>
        <v>51</v>
      </c>
      <c r="J43" s="28" t="str">
        <f>VLOOKUP(C43,SOURCE!S$6:Y$10179,6,0)</f>
        <v>RCL</v>
      </c>
      <c r="K43" s="29" t="str">
        <f t="shared" si="4"/>
        <v>RCL</v>
      </c>
      <c r="L43" s="39" t="str">
        <f>VLOOKUP(C43,SOURCE!S$6:Y$10179,2,0)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ITM_CONVG</v>
      </c>
      <c r="E44" s="26" t="str">
        <f>CHAR(34)&amp;VLOOKUP(C44,SOURCE!$S$3:$Z$3000,6,0)&amp;CHAR(34)</f>
        <v>"CONVG?"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VLOOKUP(C44,SOURCE!S$6:Y$10179,7,0)</f>
        <v>56</v>
      </c>
      <c r="J44" s="28" t="str">
        <f>VLOOKUP(C44,SOURCE!S$6:Y$10179,6,0)</f>
        <v>CONVG?</v>
      </c>
      <c r="K44" s="29" t="str">
        <f t="shared" si="4"/>
        <v>CONVG?</v>
      </c>
      <c r="L44" s="39" t="str">
        <f>VLOOKUP(C44,SOURCE!S$6:Y$10179,2,0)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ITM_ENTRY</v>
      </c>
      <c r="E45" s="26" t="str">
        <f>CHAR(34)&amp;VLOOKUP(C45,SOURCE!$S$3:$Z$3000,6,0)&amp;CHAR(34)</f>
        <v>"ENTRY?"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VLOOKUP(C45,SOURCE!S$6:Y$10179,7,0)</f>
        <v>57</v>
      </c>
      <c r="J45" s="28" t="str">
        <f>VLOOKUP(C45,SOURCE!S$6:Y$10179,6,0)</f>
        <v>ENTRY?</v>
      </c>
      <c r="K45" s="29" t="str">
        <f t="shared" si="4"/>
        <v>ENTRY?</v>
      </c>
      <c r="L45" s="39" t="str">
        <f>VLOOKUP(C45,SOURCE!S$6:Y$10179,2,0)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ITM_SQUARE</v>
      </c>
      <c r="E46" s="26" t="str">
        <f>CHAR(34)&amp;VLOOKUP(C46,SOURCE!$S$3:$Z$3000,6,0)&amp;CHAR(34)</f>
        <v>"X^2"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VLOOKUP(C46,SOURCE!S$6:Y$10179,7,0)</f>
        <v>58</v>
      </c>
      <c r="J46" s="28" t="str">
        <f>VLOOKUP(C46,SOURCE!S$6:Y$10179,6,0)</f>
        <v>X^2</v>
      </c>
      <c r="K46" s="29" t="str">
        <f t="shared" si="4"/>
        <v>x^2</v>
      </c>
      <c r="L46" s="39" t="str">
        <f>VLOOKUP(C46,SOURCE!S$6:Y$10179,2,0)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ITM_CUBE</v>
      </c>
      <c r="E47" s="26" t="str">
        <f>CHAR(34)&amp;VLOOKUP(C47,SOURCE!$S$3:$Z$3000,6,0)&amp;CHAR(34)</f>
        <v>"X^3"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VLOOKUP(C47,SOURCE!S$6:Y$10179,7,0)</f>
        <v>59</v>
      </c>
      <c r="J47" s="28" t="str">
        <f>VLOOKUP(C47,SOURCE!S$6:Y$10179,6,0)</f>
        <v>X^3</v>
      </c>
      <c r="K47" s="29" t="str">
        <f t="shared" si="4"/>
        <v>x^3</v>
      </c>
      <c r="L47" s="39" t="str">
        <f>VLOOKUP(C47,SOURCE!S$6:Y$10179,2,0)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ITM_YX</v>
      </c>
      <c r="E48" s="26" t="str">
        <f>CHAR(34)&amp;VLOOKUP(C48,SOURCE!$S$3:$Z$3000,6,0)&amp;CHAR(34)</f>
        <v>"Y^X"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VLOOKUP(C48,SOURCE!S$6:Y$10179,7,0)</f>
        <v>60</v>
      </c>
      <c r="J48" s="28" t="str">
        <f>VLOOKUP(C48,SOURCE!S$6:Y$10179,6,0)</f>
        <v>Y^X</v>
      </c>
      <c r="K48" s="29" t="str">
        <f t="shared" si="4"/>
        <v>y^x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ITM_SQUAREROOTX</v>
      </c>
      <c r="E49" s="26" t="str">
        <f>CHAR(34)&amp;VLOOKUP(C49,SOURCE!$S$3:$Z$3000,6,0)&amp;CHAR(34)</f>
        <v>"SQRT"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VLOOKUP(C49,SOURCE!S$6:Y$10179,7,0)</f>
        <v>61</v>
      </c>
      <c r="J49" s="28" t="str">
        <f>VLOOKUP(C49,SOURCE!S$6:Y$10179,6,0)</f>
        <v>SQRT</v>
      </c>
      <c r="K49" s="29" t="str">
        <f t="shared" si="4"/>
        <v>SQUARE_ROOTx_UNDER_ROOT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ITM_CUBEROOT</v>
      </c>
      <c r="E50" s="26" t="str">
        <f>CHAR(34)&amp;VLOOKUP(C50,SOURCE!$S$3:$Z$3000,6,0)&amp;CHAR(34)</f>
        <v>"CUBRT"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VLOOKUP(C50,SOURCE!S$6:Y$10179,7,0)</f>
        <v>62</v>
      </c>
      <c r="J50" s="28" t="str">
        <f>VLOOKUP(C50,SOURCE!S$6:Y$10179,6,0)</f>
        <v>CUBRT</v>
      </c>
      <c r="K50" s="29" t="str">
        <f t="shared" si="4"/>
        <v>CUBEx_UNDER_ROOT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ITM_XTHROOT</v>
      </c>
      <c r="E51" s="26" t="str">
        <f>CHAR(34)&amp;VLOOKUP(C51,SOURCE!$S$3:$Z$3000,6,0)&amp;CHAR(34)</f>
        <v>"XRTY"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VLOOKUP(C51,SOURCE!S$6:Y$10179,7,0)</f>
        <v>63</v>
      </c>
      <c r="J51" s="28" t="str">
        <f>VLOOKUP(C51,SOURCE!S$6:Y$10179,6,0)</f>
        <v>XRTY</v>
      </c>
      <c r="K51" s="29" t="str">
        <f t="shared" si="4"/>
        <v>xTH_ROOTy_UNDER_ROOT</v>
      </c>
      <c r="L51" s="39" t="str">
        <f>VLOOKUP(C51,SOURCE!S$6:Y$10179,2,0)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ITM_2X</v>
      </c>
      <c r="E52" s="26" t="str">
        <f>CHAR(34)&amp;VLOOKUP(C52,SOURCE!$S$3:$Z$3000,6,0)&amp;CHAR(34)</f>
        <v>"2^X"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VLOOKUP(C52,SOURCE!S$6:Y$10179,7,0)</f>
        <v>64</v>
      </c>
      <c r="J52" s="28" t="str">
        <f>VLOOKUP(C52,SOURCE!S$6:Y$10179,6,0)</f>
        <v>2^X</v>
      </c>
      <c r="K52" s="29" t="str">
        <f t="shared" si="4"/>
        <v>2^x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ITM_EXP</v>
      </c>
      <c r="E53" s="26" t="str">
        <f>CHAR(34)&amp;VLOOKUP(C53,SOURCE!$S$3:$Z$3000,6,0)&amp;CHAR(34)</f>
        <v>"E^X"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VLOOKUP(C53,SOURCE!S$6:Y$10179,7,0)</f>
        <v>65</v>
      </c>
      <c r="J53" s="28" t="str">
        <f>VLOOKUP(C53,SOURCE!S$6:Y$10179,6,0)</f>
        <v>E^X</v>
      </c>
      <c r="K53" s="29" t="str">
        <f t="shared" si="4"/>
        <v>e^x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7"/>
      <c r="T53" s="157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ITM_10x</v>
      </c>
      <c r="E54" s="26" t="str">
        <f>CHAR(34)&amp;VLOOKUP(C54,SOURCE!$S$3:$Z$3000,6,0)&amp;CHAR(34)</f>
        <v>"10^X"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VLOOKUP(C54,SOURCE!S$6:Y$10179,7,0)</f>
        <v>67</v>
      </c>
      <c r="J54" s="28" t="str">
        <f>VLOOKUP(C54,SOURCE!S$6:Y$10179,6,0)</f>
        <v>10^X</v>
      </c>
      <c r="K54" s="29" t="str">
        <f t="shared" si="4"/>
        <v>10^x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7"/>
      <c r="T54" s="157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VLOOKUP(C55,SOURCE!$S$3:$Z$3000,8,0)</f>
        <v>ITM_LOG2</v>
      </c>
      <c r="E55" s="26" t="str">
        <f>CHAR(34)&amp;VLOOKUP(C55,SOURCE!$S$3:$Z$3000,6,0)&amp;CHAR(34)</f>
        <v>"LOG2"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VLOOKUP(C55,SOURCE!S$6:Y$10179,7,0)</f>
        <v>68</v>
      </c>
      <c r="J55" s="28" t="str">
        <f>VLOOKUP(C55,SOURCE!S$6:Y$10179,6,0)</f>
        <v>LOG2</v>
      </c>
      <c r="K55" s="29" t="str">
        <f t="shared" si="4"/>
        <v>lbx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8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ITM_LN</v>
      </c>
      <c r="E56" s="26" t="str">
        <f>CHAR(34)&amp;VLOOKUP(C56,SOURCE!$S$3:$Z$3000,6,0)&amp;CHAR(34)</f>
        <v>"LN"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VLOOKUP(C56,SOURCE!S$6:Y$10179,7,0)</f>
        <v>69</v>
      </c>
      <c r="J56" s="28" t="str">
        <f>VLOOKUP(C56,SOURCE!S$6:Y$10179,6,0)</f>
        <v>LN</v>
      </c>
      <c r="K56" s="29" t="str">
        <f t="shared" si="4"/>
        <v>LN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8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ITM_STOP</v>
      </c>
      <c r="E57" s="26" t="str">
        <f>CHAR(34)&amp;VLOOKUP(C57,SOURCE!$S$3:$Z$3000,6,0)&amp;CHAR(34)</f>
        <v>"STOP"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VLOOKUP(C57,SOURCE!S$6:Y$10179,7,0)</f>
        <v>70</v>
      </c>
      <c r="J57" s="28" t="str">
        <f>VLOOKUP(C57,SOURCE!S$6:Y$10179,6,0)</f>
        <v>STOP</v>
      </c>
      <c r="K57" s="29" t="str">
        <f t="shared" si="4"/>
        <v>R/S</v>
      </c>
      <c r="L57" s="39" t="str">
        <f>VLOOKUP(C57,SOURCE!S$6:Y$10179,2,0)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8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ITM_LOG10</v>
      </c>
      <c r="E58" s="26" t="str">
        <f>CHAR(34)&amp;VLOOKUP(C58,SOURCE!$S$3:$Z$3000,6,0)&amp;CHAR(34)</f>
        <v>"LOG10"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VLOOKUP(C58,SOURCE!S$6:Y$10179,7,0)</f>
        <v>71</v>
      </c>
      <c r="J58" s="28" t="str">
        <f>VLOOKUP(C58,SOURCE!S$6:Y$10179,6,0)</f>
        <v>LOG10</v>
      </c>
      <c r="K58" s="29" t="str">
        <f t="shared" si="4"/>
        <v>LOG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8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ITM_LOGXY</v>
      </c>
      <c r="E59" s="26" t="str">
        <f>CHAR(34)&amp;VLOOKUP(C59,SOURCE!$S$3:$Z$3000,6,0)&amp;CHAR(34)</f>
        <v>"LOGXY"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VLOOKUP(C59,SOURCE!S$6:Y$10179,7,0)</f>
        <v>72</v>
      </c>
      <c r="J59" s="28" t="str">
        <f>VLOOKUP(C59,SOURCE!S$6:Y$10179,6,0)</f>
        <v>LOGXY</v>
      </c>
      <c r="K59" s="29" t="str">
        <f t="shared" si="4"/>
        <v>logxy</v>
      </c>
      <c r="L59" s="39" t="str">
        <f>VLOOKUP(C59,SOURCE!S$6:Y$10179,2,0)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ITM_1ONX</v>
      </c>
      <c r="E60" s="26" t="str">
        <f>CHAR(34)&amp;VLOOKUP(C60,SOURCE!$S$3:$Z$3000,6,0)&amp;CHAR(34)</f>
        <v>"1/X"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VLOOKUP(C60,SOURCE!S$6:Y$10179,7,0)</f>
        <v>73</v>
      </c>
      <c r="J60" s="28" t="str">
        <f>VLOOKUP(C60,SOURCE!S$6:Y$10179,6,0)</f>
        <v>1/X</v>
      </c>
      <c r="K60" s="29" t="str">
        <f t="shared" si="4"/>
        <v>1/x</v>
      </c>
      <c r="L60" s="39" t="str">
        <f>VLOOKUP(C60,SOURCE!S$6:Y$10179,2,0)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7"/>
      <c r="T60" s="157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VLOOKUP(C61,SOURCE!$S$3:$Z$3000,8,0)</f>
        <v>ITM_cos</v>
      </c>
      <c r="E61" s="26" t="str">
        <f>CHAR(34)&amp;VLOOKUP(C61,SOURCE!$S$3:$Z$3000,6,0)&amp;CHAR(34)</f>
        <v>"COS"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VLOOKUP(C61,SOURCE!S$6:Y$10179,7,0)</f>
        <v>74</v>
      </c>
      <c r="J61" s="28" t="str">
        <f>VLOOKUP(C61,SOURCE!S$6:Y$10179,6,0)</f>
        <v>COS</v>
      </c>
      <c r="K61" s="29" t="str">
        <f t="shared" si="4"/>
        <v>COS</v>
      </c>
      <c r="L61" s="39" t="str">
        <f>VLOOKUP(C61,SOURCE!S$6:Y$10179,2,0)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5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ITM_cosh</v>
      </c>
      <c r="E62" s="26" t="str">
        <f>CHAR(34)&amp;VLOOKUP(C62,SOURCE!$S$3:$Z$3000,6,0)&amp;CHAR(34)</f>
        <v>"COSH"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VLOOKUP(C62,SOURCE!S$6:Y$10179,7,0)</f>
        <v>75</v>
      </c>
      <c r="J62" s="28" t="str">
        <f>VLOOKUP(C62,SOURCE!S$6:Y$10179,6,0)</f>
        <v>COSH</v>
      </c>
      <c r="K62" s="29" t="str">
        <f t="shared" si="4"/>
        <v>cosh</v>
      </c>
      <c r="L62" s="39" t="str">
        <f>VLOOKUP(C62,SOURCE!S$6:Y$10179,2,0)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5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ITM_sin</v>
      </c>
      <c r="E63" s="26" t="str">
        <f>CHAR(34)&amp;VLOOKUP(C63,SOURCE!$S$3:$Z$3000,6,0)&amp;CHAR(34)</f>
        <v>"SIN"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VLOOKUP(C63,SOURCE!S$6:Y$10179,7,0)</f>
        <v>76</v>
      </c>
      <c r="J63" s="28" t="str">
        <f>VLOOKUP(C63,SOURCE!S$6:Y$10179,6,0)</f>
        <v>SIN</v>
      </c>
      <c r="K63" s="29" t="str">
        <f t="shared" si="4"/>
        <v>SIN</v>
      </c>
      <c r="L63" s="39" t="str">
        <f>VLOOKUP(C63,SOURCE!S$6:Y$10179,2,0)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VLOOKUP(C64,SOURCE!$S$3:$Z$3000,8,0)</f>
        <v>ITM_KEYQ</v>
      </c>
      <c r="E64" s="26" t="str">
        <f>CHAR(34)&amp;VLOOKUP(C64,SOURCE!$S$3:$Z$3000,6,0)&amp;CHAR(34)</f>
        <v>"KEY?"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VLOOKUP(C64,SOURCE!S$6:Y$10179,7,0)</f>
        <v>77</v>
      </c>
      <c r="J64" s="28" t="str">
        <f>VLOOKUP(C64,SOURCE!S$6:Y$10179,6,0)</f>
        <v>KEY?</v>
      </c>
      <c r="K64" s="29" t="str">
        <f t="shared" si="4"/>
        <v>KEY?</v>
      </c>
      <c r="L64" s="39" t="str">
        <f>VLOOKUP(C64,SOURCE!S$6:Y$10179,2,0)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7"/>
      <c r="T64" s="157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ITM_sinh</v>
      </c>
      <c r="E65" s="26" t="str">
        <f>CHAR(34)&amp;VLOOKUP(C65,SOURCE!$S$3:$Z$3000,6,0)&amp;CHAR(34)</f>
        <v>"SINH"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VLOOKUP(C65,SOURCE!S$6:Y$10179,7,0)</f>
        <v>78</v>
      </c>
      <c r="J65" s="28" t="str">
        <f>VLOOKUP(C65,SOURCE!S$6:Y$10179,6,0)</f>
        <v>SINH</v>
      </c>
      <c r="K65" s="29" t="str">
        <f t="shared" si="4"/>
        <v>sinh</v>
      </c>
      <c r="L65" s="39" t="str">
        <f>VLOOKUP(C65,SOURCE!S$6:Y$10179,2,0)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5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ITM_tan</v>
      </c>
      <c r="E66" s="26" t="str">
        <f>CHAR(34)&amp;VLOOKUP(C66,SOURCE!$S$3:$Z$3000,6,0)&amp;CHAR(34)</f>
        <v>"TAN"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VLOOKUP(C66,SOURCE!S$6:Y$10179,7,0)</f>
        <v>79</v>
      </c>
      <c r="J66" s="28" t="str">
        <f>VLOOKUP(C66,SOURCE!S$6:Y$10179,6,0)</f>
        <v>TAN</v>
      </c>
      <c r="K66" s="29" t="str">
        <f t="shared" si="4"/>
        <v>TAN</v>
      </c>
      <c r="L66" s="39" t="str">
        <f>VLOOKUP(C66,SOURCE!S$6:Y$10179,2,0)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7"/>
      <c r="T66" s="157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ITM_tanh</v>
      </c>
      <c r="E67" s="26" t="str">
        <f>CHAR(34)&amp;VLOOKUP(C67,SOURCE!$S$3:$Z$3000,6,0)&amp;CHAR(34)</f>
        <v>"TANH"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VLOOKUP(C67,SOURCE!S$6:Y$10179,7,0)</f>
        <v>80</v>
      </c>
      <c r="J67" s="28" t="str">
        <f>VLOOKUP(C67,SOURCE!S$6:Y$10179,6,0)</f>
        <v>TANH</v>
      </c>
      <c r="K67" s="29" t="str">
        <f t="shared" si="4"/>
        <v>tanh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7"/>
      <c r="T67" s="157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ITM_arccos</v>
      </c>
      <c r="E68" s="26" t="str">
        <f>CHAR(34)&amp;VLOOKUP(C68,SOURCE!$S$3:$Z$3000,6,0)&amp;CHAR(34)</f>
        <v>"ARCCOS"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VLOOKUP(C68,SOURCE!S$6:Y$10179,7,0)</f>
        <v>81</v>
      </c>
      <c r="J68" s="28" t="str">
        <f>VLOOKUP(C68,SOURCE!S$6:Y$10179,6,0)</f>
        <v>ARCCOS</v>
      </c>
      <c r="K68" s="29" t="str">
        <f t="shared" si="4"/>
        <v>ACOS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7"/>
      <c r="T68" s="157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ITM_arcosh</v>
      </c>
      <c r="E69" s="26" t="str">
        <f>CHAR(34)&amp;VLOOKUP(C69,SOURCE!$S$3:$Z$3000,6,0)&amp;CHAR(34)</f>
        <v>"ARCCOSH"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VLOOKUP(C69,SOURCE!S$6:Y$10179,7,0)</f>
        <v>82</v>
      </c>
      <c r="J69" s="28" t="str">
        <f>VLOOKUP(C69,SOURCE!S$6:Y$10179,6,0)</f>
        <v>ARCCOSH</v>
      </c>
      <c r="K69" s="29" t="str">
        <f t="shared" si="4"/>
        <v>arcosh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5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ITM_arcsin</v>
      </c>
      <c r="E70" s="26" t="str">
        <f>CHAR(34)&amp;VLOOKUP(C70,SOURCE!$S$3:$Z$3000,6,0)&amp;CHAR(34)</f>
        <v>"ARCSIN"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VLOOKUP(C70,SOURCE!S$6:Y$10179,7,0)</f>
        <v>83</v>
      </c>
      <c r="J70" s="28" t="str">
        <f>VLOOKUP(C70,SOURCE!S$6:Y$10179,6,0)</f>
        <v>ARCSIN</v>
      </c>
      <c r="K70" s="29" t="str">
        <f t="shared" si="4"/>
        <v>ASIN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5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ITM_arsinh</v>
      </c>
      <c r="E71" s="26" t="str">
        <f>CHAR(34)&amp;VLOOKUP(C71,SOURCE!$S$3:$Z$3000,6,0)&amp;CHAR(34)</f>
        <v>"ARCSINH"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VLOOKUP(C71,SOURCE!S$6:Y$10179,7,0)</f>
        <v>84</v>
      </c>
      <c r="J71" s="28" t="str">
        <f>VLOOKUP(C71,SOURCE!S$6:Y$10179,6,0)</f>
        <v>ARCSINH</v>
      </c>
      <c r="K71" s="29" t="str">
        <f t="shared" si="4"/>
        <v>arsinh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5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ITM_arctan</v>
      </c>
      <c r="E72" s="26" t="str">
        <f>CHAR(34)&amp;VLOOKUP(C72,SOURCE!$S$3:$Z$3000,6,0)&amp;CHAR(34)</f>
        <v>"ARCTAN"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VLOOKUP(C72,SOURCE!S$6:Y$10179,7,0)</f>
        <v>85</v>
      </c>
      <c r="J72" s="28" t="str">
        <f>VLOOKUP(C72,SOURCE!S$6:Y$10179,6,0)</f>
        <v>ARCTAN</v>
      </c>
      <c r="K72" s="29" t="str">
        <f t="shared" si="4"/>
        <v>ATAN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7"/>
      <c r="T72" s="157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ITM_artanh</v>
      </c>
      <c r="E73" s="26" t="str">
        <f>CHAR(34)&amp;VLOOKUP(C73,SOURCE!$S$3:$Z$3000,6,0)&amp;CHAR(34)</f>
        <v>"ARCTANH"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VLOOKUP(C73,SOURCE!S$6:Y$10179,7,0)</f>
        <v>86</v>
      </c>
      <c r="J73" s="28" t="str">
        <f>VLOOKUP(C73,SOURCE!S$6:Y$10179,6,0)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7"/>
      <c r="T73" s="157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ITM_CEIL</v>
      </c>
      <c r="E74" s="26" t="str">
        <f>CHAR(34)&amp;VLOOKUP(C74,SOURCE!$S$3:$Z$3000,6,0)&amp;CHAR(34)</f>
        <v>"CEIL"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VLOOKUP(C74,SOURCE!S$6:Y$10179,7,0)</f>
        <v>87</v>
      </c>
      <c r="J74" s="28" t="str">
        <f>VLOOKUP(C74,SOURCE!S$6:Y$10179,6,0)</f>
        <v>CEIL</v>
      </c>
      <c r="K74" s="29" t="str">
        <f t="shared" si="9"/>
        <v>CEIL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7"/>
      <c r="T74" s="157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ITM_FLOOR</v>
      </c>
      <c r="E75" s="26" t="str">
        <f>CHAR(34)&amp;VLOOKUP(C75,SOURCE!$S$3:$Z$3000,6,0)&amp;CHAR(34)</f>
        <v>"FLOOR"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VLOOKUP(C75,SOURCE!S$6:Y$10179,7,0)</f>
        <v>88</v>
      </c>
      <c r="J75" s="28" t="str">
        <f>VLOOKUP(C75,SOURCE!S$6:Y$10179,6,0)</f>
        <v>FLOOR</v>
      </c>
      <c r="K75" s="29" t="str">
        <f t="shared" si="9"/>
        <v>FLOOR</v>
      </c>
      <c r="L75" s="39" t="str">
        <f>VLOOKUP(C75,SOURCE!S$6:Y$10179,2,0)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7"/>
      <c r="T75" s="157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ITM_GCD</v>
      </c>
      <c r="E76" s="26" t="str">
        <f>CHAR(34)&amp;VLOOKUP(C76,SOURCE!$S$3:$Z$3000,6,0)&amp;CHAR(34)</f>
        <v>"GCD"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VLOOKUP(C76,SOURCE!S$6:Y$10179,7,0)</f>
        <v>89</v>
      </c>
      <c r="J76" s="28" t="str">
        <f>VLOOKUP(C76,SOURCE!S$6:Y$10179,6,0)</f>
        <v>GCD</v>
      </c>
      <c r="K76" s="29" t="str">
        <f t="shared" si="9"/>
        <v>GCD</v>
      </c>
      <c r="L76" s="39" t="str">
        <f>VLOOKUP(C76,SOURCE!S$6:Y$10179,2,0)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7"/>
      <c r="T76" s="157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ITM_LCM</v>
      </c>
      <c r="E77" s="26" t="str">
        <f>CHAR(34)&amp;VLOOKUP(C77,SOURCE!$S$3:$Z$3000,6,0)&amp;CHAR(34)</f>
        <v>"LCM"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VLOOKUP(C77,SOURCE!S$6:Y$10179,7,0)</f>
        <v>90</v>
      </c>
      <c r="J77" s="28" t="str">
        <f>VLOOKUP(C77,SOURCE!S$6:Y$10179,6,0)</f>
        <v>LCM</v>
      </c>
      <c r="K77" s="29" t="str">
        <f t="shared" si="9"/>
        <v>LCM</v>
      </c>
      <c r="L77" s="39" t="str">
        <f>VLOOKUP(C77,SOURCE!S$6:Y$10179,2,0)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7"/>
      <c r="T77" s="157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ITM_DEC</v>
      </c>
      <c r="E78" s="26" t="str">
        <f>CHAR(34)&amp;VLOOKUP(C78,SOURCE!$S$3:$Z$3000,6,0)&amp;CHAR(34)</f>
        <v>"DEC"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VLOOKUP(C78,SOURCE!S$6:Y$10179,7,0)</f>
        <v>91</v>
      </c>
      <c r="J78" s="28" t="str">
        <f>VLOOKUP(C78,SOURCE!S$6:Y$10179,6,0)</f>
        <v>DEC</v>
      </c>
      <c r="K78" s="29" t="str">
        <f t="shared" si="9"/>
        <v>DEC</v>
      </c>
      <c r="L78" s="39" t="str">
        <f>VLOOKUP(C78,SOURCE!S$6:Y$10179,2,0)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ITM_INC</v>
      </c>
      <c r="E79" s="26" t="str">
        <f>CHAR(34)&amp;VLOOKUP(C79,SOURCE!$S$3:$Z$3000,6,0)&amp;CHAR(34)</f>
        <v>"INC"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VLOOKUP(C79,SOURCE!S$6:Y$10179,7,0)</f>
        <v>92</v>
      </c>
      <c r="J79" s="28" t="str">
        <f>VLOOKUP(C79,SOURCE!S$6:Y$10179,6,0)</f>
        <v>INC</v>
      </c>
      <c r="K79" s="29" t="str">
        <f t="shared" si="9"/>
        <v>INC</v>
      </c>
      <c r="L79" s="39" t="str">
        <f>VLOOKUP(C79,SOURCE!S$6:Y$10179,2,0)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7"/>
      <c r="T79" s="157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VLOOKUP(C80,SOURCE!$S$3:$Z$3000,8,0)</f>
        <v>ITM_IP</v>
      </c>
      <c r="E80" s="26" t="str">
        <f>CHAR(34)&amp;VLOOKUP(C80,SOURCE!$S$3:$Z$3000,6,0)&amp;CHAR(34)</f>
        <v>"IP"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VLOOKUP(C80,SOURCE!S$6:Y$10179,7,0)</f>
        <v>93</v>
      </c>
      <c r="J80" s="28" t="str">
        <f>VLOOKUP(C80,SOURCE!S$6:Y$10179,6,0)</f>
        <v>IP</v>
      </c>
      <c r="K80" s="29" t="str">
        <f t="shared" si="9"/>
        <v>IP</v>
      </c>
      <c r="L80" s="39" t="str">
        <f>VLOOKUP(C80,SOURCE!S$6:Y$10179,2,0)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7"/>
      <c r="T80" s="157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ITM_FP</v>
      </c>
      <c r="E81" s="26" t="str">
        <f>CHAR(34)&amp;VLOOKUP(C81,SOURCE!$S$3:$Z$3000,6,0)&amp;CHAR(34)</f>
        <v>"FP"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VLOOKUP(C81,SOURCE!S$6:Y$10179,7,0)</f>
        <v>94</v>
      </c>
      <c r="J81" s="28" t="str">
        <f>VLOOKUP(C81,SOURCE!S$6:Y$10179,6,0)</f>
        <v>FP</v>
      </c>
      <c r="K81" s="29" t="str">
        <f t="shared" si="9"/>
        <v>FP</v>
      </c>
      <c r="L81" s="39" t="str">
        <f>VLOOKUP(C81,SOURCE!S$6:Y$10179,2,0)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7"/>
      <c r="T81" s="157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ITM_ADD</v>
      </c>
      <c r="E82" s="26" t="str">
        <f>CHAR(34)&amp;VLOOKUP(C82,SOURCE!$S$3:$Z$3000,6,0)&amp;CHAR(34)</f>
        <v>"+"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VLOOKUP(C82,SOURCE!S$6:Y$10179,7,0)</f>
        <v>95</v>
      </c>
      <c r="J82" s="28" t="str">
        <f>VLOOKUP(C82,SOURCE!S$6:Y$10179,6,0)</f>
        <v>+</v>
      </c>
      <c r="K82" s="29" t="str">
        <f t="shared" si="9"/>
        <v>+</v>
      </c>
      <c r="L82" s="39" t="str">
        <f>VLOOKUP(C82,SOURCE!S$6:Y$10179,2,0)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7"/>
      <c r="T82" s="157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ITM_SUB</v>
      </c>
      <c r="E83" s="26" t="str">
        <f>CHAR(34)&amp;VLOOKUP(C83,SOURCE!$S$3:$Z$3000,6,0)&amp;CHAR(34)</f>
        <v>"-"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VLOOKUP(C83,SOURCE!S$6:Y$10179,7,0)</f>
        <v>96</v>
      </c>
      <c r="J83" s="28" t="str">
        <f>VLOOKUP(C83,SOURCE!S$6:Y$10179,6,0)</f>
        <v>-</v>
      </c>
      <c r="K83" s="29" t="str">
        <f t="shared" si="9"/>
        <v>-</v>
      </c>
      <c r="L83" s="39" t="str">
        <f>VLOOKUP(C83,SOURCE!S$6:Y$10179,2,0)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7"/>
      <c r="T83" s="157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ITM_CHS</v>
      </c>
      <c r="E84" s="26" t="str">
        <f>CHAR(34)&amp;VLOOKUP(C84,SOURCE!$S$3:$Z$3000,6,0)&amp;CHAR(34)</f>
        <v>"CHS"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VLOOKUP(C84,SOURCE!S$6:Y$10179,7,0)</f>
        <v>97</v>
      </c>
      <c r="J84" s="28" t="str">
        <f>VLOOKUP(C84,SOURCE!S$6:Y$10179,6,0)</f>
        <v>CHS</v>
      </c>
      <c r="K84" s="29" t="str">
        <f t="shared" si="9"/>
        <v>CHS</v>
      </c>
      <c r="L84" s="39" t="str">
        <f>VLOOKUP(C84,SOURCE!S$6:Y$10179,2,0)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7"/>
      <c r="T84" s="157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VLOOKUP(C85,SOURCE!$S$3:$Z$3000,8,0)</f>
        <v>ITM_MULT</v>
      </c>
      <c r="E85" s="26" t="str">
        <f>CHAR(34)&amp;VLOOKUP(C85,SOURCE!$S$3:$Z$3000,6,0)&amp;CHAR(34)</f>
        <v>"*"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VLOOKUP(C85,SOURCE!S$6:Y$10179,7,0)</f>
        <v>98</v>
      </c>
      <c r="J85" s="28" t="str">
        <f>VLOOKUP(C85,SOURCE!S$6:Y$10179,6,0)</f>
        <v>*</v>
      </c>
      <c r="K85" s="29" t="str">
        <f t="shared" si="9"/>
        <v>CROSS</v>
      </c>
      <c r="L85" s="39" t="str">
        <f>VLOOKUP(C85,SOURCE!S$6:Y$10179,2,0)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7"/>
      <c r="T85" s="157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ITM_DIV</v>
      </c>
      <c r="E86" s="26" t="str">
        <f>CHAR(34)&amp;VLOOKUP(C86,SOURCE!$S$3:$Z$3000,6,0)&amp;CHAR(34)</f>
        <v>"/"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VLOOKUP(C86,SOURCE!S$6:Y$10179,7,0)</f>
        <v>99</v>
      </c>
      <c r="J86" s="28" t="str">
        <f>VLOOKUP(C86,SOURCE!S$6:Y$10179,6,0)</f>
        <v>/</v>
      </c>
      <c r="K86" s="29" t="str">
        <f t="shared" si="9"/>
        <v>/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7"/>
      <c r="T86" s="157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ITM_IDIV</v>
      </c>
      <c r="E87" s="26" t="str">
        <f>CHAR(34)&amp;VLOOKUP(C87,SOURCE!$S$3:$Z$3000,6,0)&amp;CHAR(34)</f>
        <v>"IDIV"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VLOOKUP(C87,SOURCE!S$6:Y$10179,7,0)</f>
        <v>100</v>
      </c>
      <c r="J87" s="28" t="str">
        <f>VLOOKUP(C87,SOURCE!S$6:Y$10179,6,0)</f>
        <v>IDIV</v>
      </c>
      <c r="K87" s="29" t="str">
        <f t="shared" si="9"/>
        <v>IDIV</v>
      </c>
      <c r="L87" s="39" t="str">
        <f>VLOOKUP(C87,SOURCE!S$6:Y$10179,2,0)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7"/>
      <c r="T87" s="157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ITM_VIEW</v>
      </c>
      <c r="E88" s="26" t="str">
        <f>CHAR(34)&amp;VLOOKUP(C88,SOURCE!$S$3:$Z$3000,6,0)&amp;CHAR(34)</f>
        <v>"VIEW"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VLOOKUP(C88,SOURCE!S$6:Y$10179,7,0)</f>
        <v>101</v>
      </c>
      <c r="J88" s="28" t="str">
        <f>VLOOKUP(C88,SOURCE!S$6:Y$10179,6,0)</f>
        <v>VIEW</v>
      </c>
      <c r="K88" s="29" t="str">
        <f t="shared" si="9"/>
        <v>VIEW</v>
      </c>
      <c r="L88" s="39" t="str">
        <f>VLOOKUP(C88,SOURCE!S$6:Y$10179,2,0)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7"/>
      <c r="T88" s="157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ITM_MOD</v>
      </c>
      <c r="E89" s="26" t="str">
        <f>CHAR(34)&amp;VLOOKUP(C89,SOURCE!$S$3:$Z$3000,6,0)&amp;CHAR(34)</f>
        <v>"MOD"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VLOOKUP(C89,SOURCE!S$6:Y$10179,7,0)</f>
        <v>102</v>
      </c>
      <c r="J89" s="28" t="str">
        <f>VLOOKUP(C89,SOURCE!S$6:Y$10179,6,0)</f>
        <v>MOD</v>
      </c>
      <c r="K89" s="29" t="str">
        <f t="shared" si="9"/>
        <v>MOD</v>
      </c>
      <c r="L89" s="39" t="str">
        <f>VLOOKUP(C89,SOURCE!S$6:Y$10179,2,0)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7"/>
      <c r="T89" s="157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ITM_MAX</v>
      </c>
      <c r="E90" s="26" t="str">
        <f>CHAR(34)&amp;VLOOKUP(C90,SOURCE!$S$3:$Z$3000,6,0)&amp;CHAR(34)</f>
        <v>"MAX"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VLOOKUP(C90,SOURCE!S$6:Y$10179,7,0)</f>
        <v>103</v>
      </c>
      <c r="J90" s="28" t="str">
        <f>VLOOKUP(C90,SOURCE!S$6:Y$10179,6,0)</f>
        <v>MAX</v>
      </c>
      <c r="K90" s="29" t="str">
        <f t="shared" si="9"/>
        <v>max</v>
      </c>
      <c r="L90" s="39" t="str">
        <f>VLOOKUP(C90,SOURCE!S$6:Y$10179,2,0)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7"/>
      <c r="T90" s="157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ITM_MIN</v>
      </c>
      <c r="E91" s="26" t="str">
        <f>CHAR(34)&amp;VLOOKUP(C91,SOURCE!$S$3:$Z$3000,6,0)&amp;CHAR(34)</f>
        <v>"MIN"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VLOOKUP(C91,SOURCE!S$6:Y$10179,7,0)</f>
        <v>104</v>
      </c>
      <c r="J91" s="28" t="str">
        <f>VLOOKUP(C91,SOURCE!S$6:Y$10179,6,0)</f>
        <v>MIN</v>
      </c>
      <c r="K91" s="29" t="str">
        <f t="shared" si="9"/>
        <v>min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7"/>
      <c r="T91" s="157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VLOOKUP(C92,SOURCE!$S$3:$Z$3000,8,0)</f>
        <v>ITM_MAGNITUDE</v>
      </c>
      <c r="E92" s="26" t="str">
        <f>CHAR(34)&amp;VLOOKUP(C92,SOURCE!$S$3:$Z$3000,6,0)&amp;CHAR(34)</f>
        <v>"ABS"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VLOOKUP(C92,SOURCE!S$6:Y$10179,7,0)</f>
        <v>105</v>
      </c>
      <c r="J92" s="28" t="str">
        <f>VLOOKUP(C92,SOURCE!S$6:Y$10179,6,0)</f>
        <v>ABS</v>
      </c>
      <c r="K92" s="29" t="str">
        <f t="shared" si="9"/>
        <v>|x|</v>
      </c>
      <c r="L92" s="39" t="str">
        <f>VLOOKUP(C92,SOURCE!S$6:Y$10179,2,0)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7"/>
      <c r="T92" s="157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ITM_NEIGHB</v>
      </c>
      <c r="E93" s="26" t="str">
        <f>CHAR(34)&amp;VLOOKUP(C93,SOURCE!$S$3:$Z$3000,6,0)&amp;CHAR(34)</f>
        <v>"NEIGHB"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VLOOKUP(C93,SOURCE!S$6:Y$10179,7,0)</f>
        <v>106</v>
      </c>
      <c r="J93" s="28" t="str">
        <f>VLOOKUP(C93,SOURCE!S$6:Y$10179,6,0)</f>
        <v>NEIGHB</v>
      </c>
      <c r="K93" s="29" t="str">
        <f t="shared" si="9"/>
        <v>NEIGHB</v>
      </c>
      <c r="L93" s="39" t="str">
        <f>VLOOKUP(C93,SOURCE!S$6:Y$10179,2,0)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7"/>
      <c r="T93" s="157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ITM_NEXTP</v>
      </c>
      <c r="E94" s="26" t="str">
        <f>CHAR(34)&amp;VLOOKUP(C94,SOURCE!$S$3:$Z$3000,6,0)&amp;CHAR(34)</f>
        <v>"NEXTP"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VLOOKUP(C94,SOURCE!S$6:Y$10179,7,0)</f>
        <v>107</v>
      </c>
      <c r="J94" s="28" t="str">
        <f>VLOOKUP(C94,SOURCE!S$6:Y$10179,6,0)</f>
        <v>NEXTP</v>
      </c>
      <c r="K94" s="29" t="str">
        <f t="shared" si="9"/>
        <v>NEXTP</v>
      </c>
      <c r="L94" s="39" t="str">
        <f>VLOOKUP(C94,SOURCE!S$6:Y$10179,2,0)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7"/>
      <c r="T94" s="157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ITM_XFACT</v>
      </c>
      <c r="E95" s="26" t="str">
        <f>CHAR(34)&amp;VLOOKUP(C95,SOURCE!$S$3:$Z$3000,6,0)&amp;CHAR(34)</f>
        <v>"X!"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VLOOKUP(C95,SOURCE!S$6:Y$10179,7,0)</f>
        <v>108</v>
      </c>
      <c r="J95" s="28" t="str">
        <f>VLOOKUP(C95,SOURCE!S$6:Y$10179,6,0)</f>
        <v>X!</v>
      </c>
      <c r="K95" s="29" t="str">
        <f t="shared" si="9"/>
        <v>x!</v>
      </c>
      <c r="L95" s="39" t="str">
        <f>VLOOKUP(C95,SOURCE!S$6:Y$10179,2,0)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7"/>
      <c r="T95" s="157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ITM_CONSTpi</v>
      </c>
      <c r="E96" s="26" t="str">
        <f>CHAR(34)&amp;VLOOKUP(C96,SOURCE!$S$3:$Z$3000,6,0)&amp;CHAR(34)</f>
        <v>"PI"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VLOOKUP(C96,SOURCE!S$6:Y$10179,7,0)</f>
        <v>109</v>
      </c>
      <c r="J96" s="28" t="str">
        <f>VLOOKUP(C96,SOURCE!S$6:Y$10179,6,0)</f>
        <v>PI</v>
      </c>
      <c r="K96" s="29" t="str">
        <f t="shared" si="9"/>
        <v>pi</v>
      </c>
      <c r="L96" s="39" t="str">
        <f>VLOOKUP(C96,SOURCE!S$6:Y$10179,2,0)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7"/>
      <c r="T96" s="157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ITM_CF</v>
      </c>
      <c r="E97" s="26" t="str">
        <f>CHAR(34)&amp;VLOOKUP(C97,SOURCE!$S$3:$Z$3000,6,0)&amp;CHAR(34)</f>
        <v>"CF"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VLOOKUP(C97,SOURCE!S$6:Y$10179,7,0)</f>
        <v>110</v>
      </c>
      <c r="J97" s="28" t="str">
        <f>VLOOKUP(C97,SOURCE!S$6:Y$10179,6,0)</f>
        <v>CF</v>
      </c>
      <c r="K97" s="29" t="str">
        <f t="shared" si="9"/>
        <v>CF</v>
      </c>
      <c r="L97" s="39" t="str">
        <f>VLOOKUP(C97,SOURCE!S$6:Y$10179,2,0)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7"/>
      <c r="T97" s="157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ITM_SF</v>
      </c>
      <c r="E98" s="26" t="str">
        <f>CHAR(34)&amp;VLOOKUP(C98,SOURCE!$S$3:$Z$3000,6,0)&amp;CHAR(34)</f>
        <v>"SF"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VLOOKUP(C98,SOURCE!S$6:Y$10179,7,0)</f>
        <v>111</v>
      </c>
      <c r="J98" s="28" t="str">
        <f>VLOOKUP(C98,SOURCE!S$6:Y$10179,6,0)</f>
        <v>SF</v>
      </c>
      <c r="K98" s="29" t="str">
        <f t="shared" si="9"/>
        <v>SF</v>
      </c>
      <c r="L98" s="39" t="str">
        <f>VLOOKUP(C98,SOURCE!S$6:Y$10179,2,0)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7"/>
      <c r="T98" s="157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ITM_FF</v>
      </c>
      <c r="E99" s="26" t="str">
        <f>CHAR(34)&amp;VLOOKUP(C99,SOURCE!$S$3:$Z$3000,6,0)&amp;CHAR(34)</f>
        <v>"FF"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VLOOKUP(C99,SOURCE!S$6:Y$10179,7,0)</f>
        <v>112</v>
      </c>
      <c r="J99" s="28" t="str">
        <f>VLOOKUP(C99,SOURCE!S$6:Y$10179,6,0)</f>
        <v>FF</v>
      </c>
      <c r="K99" s="29" t="str">
        <f t="shared" si="9"/>
        <v>FF</v>
      </c>
      <c r="L99" s="39" t="str">
        <f>VLOOKUP(C99,SOURCE!S$6:Y$10179,2,0)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7"/>
      <c r="T99" s="157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ITM_M_SQR</v>
      </c>
      <c r="E100" s="26" t="str">
        <f>CHAR(34)&amp;VLOOKUP(C100,SOURCE!$S$3:$Z$3000,6,0)&amp;CHAR(34)</f>
        <v>"M.SQR?"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VLOOKUP(C100,SOURCE!S$6:Y$10179,7,0)</f>
        <v>113</v>
      </c>
      <c r="J100" s="28" t="str">
        <f>VLOOKUP(C100,SOURCE!S$6:Y$10179,6,0)</f>
        <v>M.SQR?</v>
      </c>
      <c r="K100" s="29" t="str">
        <f t="shared" si="9"/>
        <v>M.SQR?</v>
      </c>
      <c r="L100" s="39" t="str">
        <f>VLOOKUP(C100,SOURCE!S$6:Y$10179,2,0)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7"/>
      <c r="T100" s="157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ITM_toDEG</v>
      </c>
      <c r="E101" s="26" t="str">
        <f>CHAR(34)&amp;VLOOKUP(C101,SOURCE!$S$3:$Z$3000,6,0)&amp;CHAR(34)</f>
        <v>"&gt;DEG"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VLOOKUP(C101,SOURCE!S$6:Y$10179,7,0)</f>
        <v>115</v>
      </c>
      <c r="J101" s="28" t="str">
        <f>VLOOKUP(C101,SOURCE!S$6:Y$10179,6,0)</f>
        <v>&gt;DEG</v>
      </c>
      <c r="K101" s="29" t="str">
        <f t="shared" si="9"/>
        <v>&gt;DEG</v>
      </c>
      <c r="L101" s="39" t="str">
        <f>VLOOKUP(C101,SOURCE!S$6:Y$10179,2,0)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7"/>
      <c r="T101" s="157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ITM_toDMS</v>
      </c>
      <c r="E102" s="26" t="str">
        <f>CHAR(34)&amp;VLOOKUP(C102,SOURCE!$S$3:$Z$3000,6,0)&amp;CHAR(34)</f>
        <v>"&gt;D.MS"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VLOOKUP(C102,SOURCE!S$6:Y$10179,7,0)</f>
        <v>116</v>
      </c>
      <c r="J102" s="28" t="str">
        <f>VLOOKUP(C102,SOURCE!S$6:Y$10179,6,0)</f>
        <v>&gt;D.MS</v>
      </c>
      <c r="K102" s="29" t="str">
        <f t="shared" si="9"/>
        <v>&gt;D.MS</v>
      </c>
      <c r="L102" s="39" t="str">
        <f>VLOOKUP(C102,SOURCE!S$6:Y$10179,2,0)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7"/>
      <c r="T102" s="157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ITM_toGRAD</v>
      </c>
      <c r="E103" s="26" t="str">
        <f>CHAR(34)&amp;VLOOKUP(C103,SOURCE!$S$3:$Z$3000,6,0)&amp;CHAR(34)</f>
        <v>"&gt;GRAD"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VLOOKUP(C103,SOURCE!S$6:Y$10179,7,0)</f>
        <v>117</v>
      </c>
      <c r="J103" s="28" t="str">
        <f>VLOOKUP(C103,SOURCE!S$6:Y$10179,6,0)</f>
        <v>&gt;GRAD</v>
      </c>
      <c r="K103" s="29" t="str">
        <f t="shared" si="9"/>
        <v>&gt;GRAD</v>
      </c>
      <c r="L103" s="39" t="str">
        <f>VLOOKUP(C103,SOURCE!S$6:Y$10179,2,0)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7"/>
      <c r="T103" s="157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ITM_toMULpi</v>
      </c>
      <c r="E104" s="26" t="str">
        <f>CHAR(34)&amp;VLOOKUP(C104,SOURCE!$S$3:$Z$3000,6,0)&amp;CHAR(34)</f>
        <v>"&gt;MULPI"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VLOOKUP(C104,SOURCE!S$6:Y$10179,7,0)</f>
        <v>118</v>
      </c>
      <c r="J104" s="28" t="str">
        <f>VLOOKUP(C104,SOURCE!S$6:Y$10179,6,0)</f>
        <v>&gt;MULPI</v>
      </c>
      <c r="K104" s="29" t="str">
        <f t="shared" si="9"/>
        <v>&gt;MULpi</v>
      </c>
      <c r="L104" s="39" t="str">
        <f>VLOOKUP(C104,SOURCE!S$6:Y$10179,2,0)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7"/>
      <c r="T104" s="157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ITM_toRAD</v>
      </c>
      <c r="E105" s="26" t="str">
        <f>CHAR(34)&amp;VLOOKUP(C105,SOURCE!$S$3:$Z$3000,6,0)&amp;CHAR(34)</f>
        <v>"&gt;RAD"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VLOOKUP(C105,SOURCE!S$6:Y$10179,7,0)</f>
        <v>119</v>
      </c>
      <c r="J105" s="28" t="str">
        <f>VLOOKUP(C105,SOURCE!S$6:Y$10179,6,0)</f>
        <v>&gt;RAD</v>
      </c>
      <c r="K105" s="29" t="str">
        <f t="shared" si="9"/>
        <v>&gt;RAD</v>
      </c>
      <c r="L105" s="39" t="str">
        <f>VLOOKUP(C105,SOURCE!S$6:Y$10179,2,0)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7"/>
      <c r="T105" s="157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ITM_DtoR</v>
      </c>
      <c r="E106" s="26" t="str">
        <f>CHAR(34)&amp;VLOOKUP(C106,SOURCE!$S$3:$Z$3000,6,0)&amp;CHAR(34)</f>
        <v>"D&gt;R"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VLOOKUP(C106,SOURCE!S$6:Y$10179,7,0)</f>
        <v>120</v>
      </c>
      <c r="J106" s="28" t="str">
        <f>VLOOKUP(C106,SOURCE!S$6:Y$10179,6,0)</f>
        <v>D&gt;R</v>
      </c>
      <c r="K106" s="29" t="str">
        <f t="shared" si="9"/>
        <v>D&gt;R</v>
      </c>
      <c r="L106" s="39" t="str">
        <f>VLOOKUP(C106,SOURCE!S$6:Y$10179,2,0)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ITM_RtoD</v>
      </c>
      <c r="E107" s="26" t="str">
        <f>CHAR(34)&amp;VLOOKUP(C107,SOURCE!$S$3:$Z$3000,6,0)&amp;CHAR(34)</f>
        <v>"R&gt;D"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VLOOKUP(C107,SOURCE!S$6:Y$10179,7,0)</f>
        <v>121</v>
      </c>
      <c r="J107" s="28" t="str">
        <f>VLOOKUP(C107,SOURCE!S$6:Y$10179,6,0)</f>
        <v>R&gt;D</v>
      </c>
      <c r="K107" s="29" t="str">
        <f t="shared" si="9"/>
        <v>R&gt;D</v>
      </c>
      <c r="L107" s="39" t="str">
        <f>VLOOKUP(C107,SOURCE!S$6:Y$10179,2,0)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ITM_RMD</v>
      </c>
      <c r="E108" s="26" t="str">
        <f>CHAR(34)&amp;VLOOKUP(C108,SOURCE!$S$3:$Z$3000,6,0)&amp;CHAR(34)</f>
        <v>"RMD"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VLOOKUP(C108,SOURCE!S$6:Y$10179,7,0)</f>
        <v>122</v>
      </c>
      <c r="J108" s="28" t="str">
        <f>VLOOKUP(C108,SOURCE!S$6:Y$10179,6,0)</f>
        <v>RMD</v>
      </c>
      <c r="K108" s="29" t="str">
        <f t="shared" si="9"/>
        <v>RMD</v>
      </c>
      <c r="L108" s="39" t="str">
        <f>VLOOKUP(C108,SOURCE!S$6:Y$10179,2,0)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ITM_LOGICALNOT</v>
      </c>
      <c r="E109" s="26" t="str">
        <f>CHAR(34)&amp;VLOOKUP(C109,SOURCE!$S$3:$Z$3000,6,0)&amp;CHAR(34)</f>
        <v>"NOT"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VLOOKUP(C109,SOURCE!S$6:Y$10179,7,0)</f>
        <v>123</v>
      </c>
      <c r="J109" s="28" t="str">
        <f>VLOOKUP(C109,SOURCE!S$6:Y$10179,6,0)</f>
        <v>NOT</v>
      </c>
      <c r="K109" s="29" t="str">
        <f t="shared" si="9"/>
        <v>NOT</v>
      </c>
      <c r="L109" s="39" t="str">
        <f>VLOOKUP(C109,SOURCE!S$6:Y$10179,2,0)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ITM_LOGICALAND</v>
      </c>
      <c r="E110" s="26" t="str">
        <f>CHAR(34)&amp;VLOOKUP(C110,SOURCE!$S$3:$Z$3000,6,0)&amp;CHAR(34)</f>
        <v>"AND"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VLOOKUP(C110,SOURCE!S$6:Y$10179,7,0)</f>
        <v>124</v>
      </c>
      <c r="J110" s="28" t="str">
        <f>VLOOKUP(C110,SOURCE!S$6:Y$10179,6,0)</f>
        <v>AND</v>
      </c>
      <c r="K110" s="29" t="str">
        <f t="shared" si="9"/>
        <v>AND</v>
      </c>
      <c r="L110" s="39" t="str">
        <f>VLOOKUP(C110,SOURCE!S$6:Y$10179,2,0)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ITM_LOGICALOR</v>
      </c>
      <c r="E111" s="26" t="str">
        <f>CHAR(34)&amp;VLOOKUP(C111,SOURCE!$S$3:$Z$3000,6,0)&amp;CHAR(34)</f>
        <v>"OR"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VLOOKUP(C111,SOURCE!S$6:Y$10179,7,0)</f>
        <v>125</v>
      </c>
      <c r="J111" s="28" t="str">
        <f>VLOOKUP(C111,SOURCE!S$6:Y$10179,6,0)</f>
        <v>OR</v>
      </c>
      <c r="K111" s="29" t="str">
        <f t="shared" si="9"/>
        <v>OR</v>
      </c>
      <c r="L111" s="39" t="str">
        <f>VLOOKUP(C111,SOURCE!S$6:Y$10179,2,0)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ITM_LOGICALXOR</v>
      </c>
      <c r="E112" s="26" t="str">
        <f>CHAR(34)&amp;VLOOKUP(C112,SOURCE!$S$3:$Z$3000,6,0)&amp;CHAR(34)</f>
        <v>"XOR"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VLOOKUP(C112,SOURCE!S$6:Y$10179,7,0)</f>
        <v>126</v>
      </c>
      <c r="J112" s="28" t="str">
        <f>VLOOKUP(C112,SOURCE!S$6:Y$10179,6,0)</f>
        <v>XOR</v>
      </c>
      <c r="K112" s="29" t="str">
        <f t="shared" si="9"/>
        <v>XOR</v>
      </c>
      <c r="L112" s="39" t="str">
        <f>VLOOKUP(C112,SOURCE!S$6:Y$10179,2,0)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ITM_Xex</v>
      </c>
      <c r="E113" s="26" t="str">
        <f>CHAR(34)&amp;VLOOKUP(C113,SOURCE!$S$3:$Z$3000,6,0)&amp;CHAR(34)</f>
        <v>"X&lt;&gt;"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VLOOKUP(C113,SOURCE!S$6:Y$10179,7,0)</f>
        <v>127</v>
      </c>
      <c r="J113" s="28" t="str">
        <f>VLOOKUP(C113,SOURCE!S$6:Y$10179,6,0)</f>
        <v>X&lt;&gt;</v>
      </c>
      <c r="K113" s="29" t="str">
        <f t="shared" si="9"/>
        <v>x&lt;&gt;</v>
      </c>
      <c r="L113" s="39" t="str">
        <f>VLOOKUP(C113,SOURCE!S$6:Y$10179,2,0)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VLOOKUP(C114,SOURCE!$S$3:$Z$3000,8,0)</f>
        <v>CST_05</v>
      </c>
      <c r="E114" s="26" t="str">
        <f>CHAR(34)&amp;VLOOKUP(C114,SOURCE!$S$3:$Z$3000,6,0)&amp;CHAR(34)</f>
        <v>"c"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VLOOKUP(C114,SOURCE!S$6:Y$10179,7,0)</f>
        <v>132</v>
      </c>
      <c r="J114" s="28" t="str">
        <f>VLOOKUP(C114,SOURCE!S$6:Y$10179,6,0)</f>
        <v>c</v>
      </c>
      <c r="K114" s="29" t="str">
        <f t="shared" si="9"/>
        <v>c</v>
      </c>
      <c r="L114" s="39" t="str">
        <f>VLOOKUP(C114,SOURCE!S$6:Y$10179,2,0)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CST_08</v>
      </c>
      <c r="E115" s="26" t="str">
        <f>CHAR(34)&amp;VLOOKUP(C115,SOURCE!$S$3:$Z$3000,6,0)&amp;CHAR(34)</f>
        <v>"e"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VLOOKUP(C115,SOURCE!S$6:Y$10179,7,0)</f>
        <v>135</v>
      </c>
      <c r="J115" s="28" t="str">
        <f>VLOOKUP(C115,SOURCE!S$6:Y$10179,6,0)</f>
        <v>e</v>
      </c>
      <c r="K115" s="29" t="str">
        <f t="shared" si="9"/>
        <v>e</v>
      </c>
      <c r="L115" s="39" t="str">
        <f>VLOOKUP(C115,SOURCE!S$6:Y$10179,2,0)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CST_16</v>
      </c>
      <c r="E116" s="26" t="str">
        <f>CHAR(34)&amp;VLOOKUP(C116,SOURCE!$S$3:$Z$3000,6,0)&amp;CHAR(34)</f>
        <v>"ge"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VLOOKUP(C116,SOURCE!S$6:Y$10179,7,0)</f>
        <v>143</v>
      </c>
      <c r="J116" s="28" t="str">
        <f>VLOOKUP(C116,SOURCE!S$6:Y$10179,6,0)</f>
        <v>ge</v>
      </c>
      <c r="K116" s="29" t="str">
        <f t="shared" si="9"/>
        <v>ge</v>
      </c>
      <c r="L116" s="39" t="str">
        <f>VLOOKUP(C116,SOURCE!S$6:Y$10179,2,0)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CST_18</v>
      </c>
      <c r="E117" s="26" t="str">
        <f>CHAR(34)&amp;VLOOKUP(C117,SOURCE!$S$3:$Z$3000,6,0)&amp;CHAR(34)</f>
        <v>"gEARTH"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VLOOKUP(C117,SOURCE!S$6:Y$10179,7,0)</f>
        <v>145</v>
      </c>
      <c r="J117" s="28" t="str">
        <f>VLOOKUP(C117,SOURCE!S$6:Y$10179,6,0)</f>
        <v>gEARTH</v>
      </c>
      <c r="K117" s="29" t="str">
        <f t="shared" si="9"/>
        <v>gEARTH</v>
      </c>
      <c r="L117" s="39" t="str">
        <f>VLOOKUP(C117,SOURCE!S$6:Y$10179,2,0)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CST_65</v>
      </c>
      <c r="E118" s="26" t="str">
        <f>CHAR(34)&amp;VLOOKUP(C118,SOURCE!$S$3:$Z$3000,6,0)&amp;CHAR(34)</f>
        <v>"mu0"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VLOOKUP(C118,SOURCE!S$6:Y$10179,7,0)</f>
        <v>192</v>
      </c>
      <c r="J118" s="28" t="str">
        <f>VLOOKUP(C118,SOURCE!S$6:Y$10179,6,0)</f>
        <v>mu0</v>
      </c>
      <c r="K118" s="29" t="str">
        <f t="shared" si="9"/>
        <v>mu0</v>
      </c>
      <c r="L118" s="39" t="str">
        <f>VLOOKUP(C118,SOURCE!S$6:Y$10179,2,0)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CST_74</v>
      </c>
      <c r="E119" s="26" t="str">
        <f>CHAR(34)&amp;VLOOKUP(C119,SOURCE!$S$3:$Z$3000,6,0)&amp;CHAR(34)</f>
        <v>"PHI"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VLOOKUP(C119,SOURCE!S$6:Y$10179,7,0)</f>
        <v>201</v>
      </c>
      <c r="J119" s="28" t="str">
        <f>VLOOKUP(C119,SOURCE!S$6:Y$10179,6,0)</f>
        <v>PHI</v>
      </c>
      <c r="K119" s="29" t="str">
        <f t="shared" si="9"/>
        <v>PHI</v>
      </c>
      <c r="L119" s="39" t="str">
        <f>VLOOKUP(C119,SOURCE!S$6:Y$10179,2,0)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CST_77</v>
      </c>
      <c r="E120" s="26" t="str">
        <f>CHAR(34)&amp;VLOOKUP(C120,SOURCE!$S$3:$Z$3000,6,0)&amp;CHAR(34)</f>
        <v>"-INF"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VLOOKUP(C120,SOURCE!S$6:Y$10179,7,0)</f>
        <v>204</v>
      </c>
      <c r="J120" s="28" t="str">
        <f>VLOOKUP(C120,SOURCE!S$6:Y$10179,6,0)</f>
        <v>-INF</v>
      </c>
      <c r="K120" s="29" t="str">
        <f t="shared" si="9"/>
        <v>-INFINITY</v>
      </c>
      <c r="L120" s="39" t="str">
        <f>VLOOKUP(C120,SOURCE!S$6:Y$10179,2,0)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CST_78</v>
      </c>
      <c r="E121" s="26" t="str">
        <f>CHAR(34)&amp;VLOOKUP(C121,SOURCE!$S$3:$Z$3000,6,0)&amp;CHAR(34)</f>
        <v>"INF"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VLOOKUP(C121,SOURCE!S$6:Y$10179,7,0)</f>
        <v>205</v>
      </c>
      <c r="J121" s="28" t="str">
        <f>VLOOKUP(C121,SOURCE!S$6:Y$10179,6,0)</f>
        <v>INF</v>
      </c>
      <c r="K121" s="29" t="str">
        <f t="shared" si="9"/>
        <v>INFINITY</v>
      </c>
      <c r="L121" s="39" t="str">
        <f>VLOOKUP(C121,SOURCE!S$6:Y$10179,2,0)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ITM_FCC</v>
      </c>
      <c r="E122" s="26" t="str">
        <f>CHAR(34)&amp;VLOOKUP(C122,SOURCE!$S$3:$Z$3000,6,0)&amp;CHAR(34)</f>
        <v>"FC?C"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VLOOKUP(C122,SOURCE!S$6:Y$10179,7,0)</f>
        <v>396</v>
      </c>
      <c r="J122" s="28" t="str">
        <f>VLOOKUP(C122,SOURCE!S$6:Y$10179,6,0)</f>
        <v>FC?C</v>
      </c>
      <c r="K122" s="29" t="str">
        <f t="shared" si="9"/>
        <v>FC?C</v>
      </c>
      <c r="L122" s="39" t="str">
        <f>VLOOKUP(C122,SOURCE!S$6:Y$10179,2,0)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ITM_FCS</v>
      </c>
      <c r="E123" s="26" t="str">
        <f>CHAR(34)&amp;VLOOKUP(C123,SOURCE!$S$3:$Z$3000,6,0)&amp;CHAR(34)</f>
        <v>"FC?S"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VLOOKUP(C123,SOURCE!S$6:Y$10179,7,0)</f>
        <v>397</v>
      </c>
      <c r="J123" s="28" t="str">
        <f>VLOOKUP(C123,SOURCE!S$6:Y$10179,6,0)</f>
        <v>FC?S</v>
      </c>
      <c r="K123" s="29" t="str">
        <f t="shared" si="9"/>
        <v>FC?S</v>
      </c>
      <c r="L123" s="39" t="str">
        <f>VLOOKUP(C123,SOURCE!S$6:Y$10179,2,0)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ITM_FCF</v>
      </c>
      <c r="E124" s="26" t="str">
        <f>CHAR(34)&amp;VLOOKUP(C124,SOURCE!$S$3:$Z$3000,6,0)&amp;CHAR(34)</f>
        <v>"FC?F"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VLOOKUP(C124,SOURCE!S$6:Y$10179,7,0)</f>
        <v>398</v>
      </c>
      <c r="J124" s="28" t="str">
        <f>VLOOKUP(C124,SOURCE!S$6:Y$10179,6,0)</f>
        <v>FC?F</v>
      </c>
      <c r="K124" s="29" t="str">
        <f t="shared" si="9"/>
        <v>FC?F</v>
      </c>
      <c r="L124" s="39" t="str">
        <f>VLOOKUP(C124,SOURCE!S$6:Y$10179,2,0)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ITM_FSC</v>
      </c>
      <c r="E125" s="26" t="str">
        <f>CHAR(34)&amp;VLOOKUP(C125,SOURCE!$S$3:$Z$3000,6,0)&amp;CHAR(34)</f>
        <v>"FS?C"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VLOOKUP(C125,SOURCE!S$6:Y$10179,7,0)</f>
        <v>399</v>
      </c>
      <c r="J125" s="28" t="str">
        <f>VLOOKUP(C125,SOURCE!S$6:Y$10179,6,0)</f>
        <v>FS?C</v>
      </c>
      <c r="K125" s="29" t="str">
        <f t="shared" si="9"/>
        <v>FS?C</v>
      </c>
      <c r="L125" s="39" t="str">
        <f>VLOOKUP(C125,SOURCE!S$6:Y$10179,2,0)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ITM_FSS</v>
      </c>
      <c r="E126" s="26" t="str">
        <f>CHAR(34)&amp;VLOOKUP(C126,SOURCE!$S$3:$Z$3000,6,0)&amp;CHAR(34)</f>
        <v>"FS?S"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VLOOKUP(C126,SOURCE!S$6:Y$10179,7,0)</f>
        <v>400</v>
      </c>
      <c r="J126" s="28" t="str">
        <f>VLOOKUP(C126,SOURCE!S$6:Y$10179,6,0)</f>
        <v>FS?S</v>
      </c>
      <c r="K126" s="29" t="str">
        <f t="shared" si="9"/>
        <v>FS?S</v>
      </c>
      <c r="L126" s="39" t="str">
        <f>VLOOKUP(C126,SOURCE!S$6:Y$10179,2,0)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ITM_FSF</v>
      </c>
      <c r="E127" s="26" t="str">
        <f>CHAR(34)&amp;VLOOKUP(C127,SOURCE!$S$3:$Z$3000,6,0)&amp;CHAR(34)</f>
        <v>"FS?F"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VLOOKUP(C127,SOURCE!S$6:Y$10179,7,0)</f>
        <v>401</v>
      </c>
      <c r="J127" s="28" t="str">
        <f>VLOOKUP(C127,SOURCE!S$6:Y$10179,6,0)</f>
        <v>FS?F</v>
      </c>
      <c r="K127" s="29" t="str">
        <f t="shared" si="9"/>
        <v>FS?F</v>
      </c>
      <c r="L127" s="39" t="str">
        <f>VLOOKUP(C127,SOURCE!S$6:Y$10179,2,0)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ITM_LOGICALNAND</v>
      </c>
      <c r="E128" s="26" t="str">
        <f>CHAR(34)&amp;VLOOKUP(C128,SOURCE!$S$3:$Z$3000,6,0)&amp;CHAR(34)</f>
        <v>"NAND"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VLOOKUP(C128,SOURCE!S$6:Y$10179,7,0)</f>
        <v>402</v>
      </c>
      <c r="J128" s="28" t="str">
        <f>VLOOKUP(C128,SOURCE!S$6:Y$10179,6,0)</f>
        <v>NAND</v>
      </c>
      <c r="K128" s="29" t="str">
        <f t="shared" si="9"/>
        <v>NAND</v>
      </c>
      <c r="L128" s="39" t="str">
        <f>VLOOKUP(C128,SOURCE!S$6:Y$10179,2,0)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ITM_LOGICALNOR</v>
      </c>
      <c r="E129" s="26" t="str">
        <f>CHAR(34)&amp;VLOOKUP(C129,SOURCE!$S$3:$Z$3000,6,0)&amp;CHAR(34)</f>
        <v>"NOR"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VLOOKUP(C129,SOURCE!S$6:Y$10179,7,0)</f>
        <v>403</v>
      </c>
      <c r="J129" s="28" t="str">
        <f>VLOOKUP(C129,SOURCE!S$6:Y$10179,6,0)</f>
        <v>NOR</v>
      </c>
      <c r="K129" s="29" t="str">
        <f t="shared" si="9"/>
        <v>NOR</v>
      </c>
      <c r="L129" s="39" t="str">
        <f>VLOOKUP(C129,SOURCE!S$6:Y$10179,2,0)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ITM_LOGICALXNOR</v>
      </c>
      <c r="E130" s="26" t="str">
        <f>CHAR(34)&amp;VLOOKUP(C130,SOURCE!$S$3:$Z$3000,6,0)&amp;CHAR(34)</f>
        <v>"XNOR"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VLOOKUP(C130,SOURCE!S$6:Y$10179,7,0)</f>
        <v>404</v>
      </c>
      <c r="J130" s="28" t="str">
        <f>VLOOKUP(C130,SOURCE!S$6:Y$10179,6,0)</f>
        <v>XNOR</v>
      </c>
      <c r="K130" s="29" t="str">
        <f t="shared" si="9"/>
        <v>XNOR</v>
      </c>
      <c r="L130" s="39" t="str">
        <f>VLOOKUP(C130,SOURCE!S$6:Y$10179,2,0)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ITM_BS</v>
      </c>
      <c r="E131" s="26" t="str">
        <f>CHAR(34)&amp;VLOOKUP(C131,SOURCE!$S$3:$Z$3000,6,0)&amp;CHAR(34)</f>
        <v>"BS?"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VLOOKUP(C131,SOURCE!S$6:Y$10179,7,0)</f>
        <v>405</v>
      </c>
      <c r="J131" s="28" t="str">
        <f>VLOOKUP(C131,SOURCE!S$6:Y$10179,6,0)</f>
        <v>BS?</v>
      </c>
      <c r="K131" s="29" t="str">
        <f t="shared" si="9"/>
        <v>BS?</v>
      </c>
      <c r="L131" s="39" t="str">
        <f>VLOOKUP(C131,SOURCE!S$6:Y$10179,2,0)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ITM_BC</v>
      </c>
      <c r="E132" s="26" t="str">
        <f>CHAR(34)&amp;VLOOKUP(C132,SOURCE!$S$3:$Z$3000,6,0)&amp;CHAR(34)</f>
        <v>"BC?"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VLOOKUP(C132,SOURCE!S$6:Y$10179,7,0)</f>
        <v>406</v>
      </c>
      <c r="J132" s="28" t="str">
        <f>VLOOKUP(C132,SOURCE!S$6:Y$10179,6,0)</f>
        <v>BC?</v>
      </c>
      <c r="K132" s="29" t="str">
        <f t="shared" si="9"/>
        <v>BC?</v>
      </c>
      <c r="L132" s="39" t="str">
        <f>VLOOKUP(C132,SOURCE!S$6:Y$10179,2,0)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ITM_CB</v>
      </c>
      <c r="E133" s="26" t="str">
        <f>CHAR(34)&amp;VLOOKUP(C133,SOURCE!$S$3:$Z$3000,6,0)&amp;CHAR(34)</f>
        <v>"CB"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VLOOKUP(C133,SOURCE!S$6:Y$10179,7,0)</f>
        <v>407</v>
      </c>
      <c r="J133" s="28" t="str">
        <f>VLOOKUP(C133,SOURCE!S$6:Y$10179,6,0)</f>
        <v>CB</v>
      </c>
      <c r="K133" s="29" t="str">
        <f t="shared" si="9"/>
        <v>CB</v>
      </c>
      <c r="L133" s="39" t="str">
        <f>VLOOKUP(C133,SOURCE!S$6:Y$10179,2,0)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ITM_SB</v>
      </c>
      <c r="E134" s="26" t="str">
        <f>CHAR(34)&amp;VLOOKUP(C134,SOURCE!$S$3:$Z$3000,6,0)&amp;CHAR(34)</f>
        <v>"SB"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VLOOKUP(C134,SOURCE!S$6:Y$10179,7,0)</f>
        <v>408</v>
      </c>
      <c r="J134" s="28" t="str">
        <f>VLOOKUP(C134,SOURCE!S$6:Y$10179,6,0)</f>
        <v>SB</v>
      </c>
      <c r="K134" s="29" t="str">
        <f t="shared" si="9"/>
        <v>SB</v>
      </c>
      <c r="L134" s="39" t="str">
        <f>VLOOKUP(C134,SOURCE!S$6:Y$10179,2,0)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ITM_FB</v>
      </c>
      <c r="E135" s="26" t="str">
        <f>CHAR(34)&amp;VLOOKUP(C135,SOURCE!$S$3:$Z$3000,6,0)&amp;CHAR(34)</f>
        <v>"FB"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VLOOKUP(C135,SOURCE!S$6:Y$10179,7,0)</f>
        <v>409</v>
      </c>
      <c r="J135" s="28" t="str">
        <f>VLOOKUP(C135,SOURCE!S$6:Y$10179,6,0)</f>
        <v>FB</v>
      </c>
      <c r="K135" s="29" t="str">
        <f t="shared" si="9"/>
        <v>FB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ITM_RL</v>
      </c>
      <c r="E136" s="26" t="str">
        <f>CHAR(34)&amp;VLOOKUP(C136,SOURCE!$S$3:$Z$3000,6,0)&amp;CHAR(34)</f>
        <v>"RL"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VLOOKUP(C136,SOURCE!S$6:Y$10179,7,0)</f>
        <v>410</v>
      </c>
      <c r="J136" s="28" t="str">
        <f>VLOOKUP(C136,SOURCE!S$6:Y$10179,6,0)</f>
        <v>RL</v>
      </c>
      <c r="K136" s="29" t="str">
        <f t="shared" si="9"/>
        <v>RL</v>
      </c>
      <c r="L136" s="39" t="str">
        <f>VLOOKUP(C136,SOURCE!S$6:Y$10179,2,0)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ITM_RLC</v>
      </c>
      <c r="E137" s="26" t="str">
        <f>CHAR(34)&amp;VLOOKUP(C137,SOURCE!$S$3:$Z$3000,6,0)&amp;CHAR(34)</f>
        <v>"RLC"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VLOOKUP(C137,SOURCE!S$6:Y$10179,7,0)</f>
        <v>411</v>
      </c>
      <c r="J137" s="28" t="str">
        <f>VLOOKUP(C137,SOURCE!S$6:Y$10179,6,0)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VLOOKUP(C137,SOURCE!S$6:Y$10179,2,0)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ITM_RR</v>
      </c>
      <c r="E138" s="26" t="str">
        <f>CHAR(34)&amp;VLOOKUP(C138,SOURCE!$S$3:$Z$3000,6,0)&amp;CHAR(34)</f>
        <v>"RR"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VLOOKUP(C138,SOURCE!S$6:Y$10179,7,0)</f>
        <v>412</v>
      </c>
      <c r="J138" s="28" t="str">
        <f>VLOOKUP(C138,SOURCE!S$6:Y$10179,6,0)</f>
        <v>RR</v>
      </c>
      <c r="K138" s="29" t="str">
        <f t="shared" si="13"/>
        <v>RR</v>
      </c>
      <c r="L138" s="39" t="str">
        <f>VLOOKUP(C138,SOURCE!S$6:Y$10179,2,0)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ITM_RRC</v>
      </c>
      <c r="E139" s="26" t="str">
        <f>CHAR(34)&amp;VLOOKUP(C139,SOURCE!$S$3:$Z$3000,6,0)&amp;CHAR(34)</f>
        <v>"RRC"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VLOOKUP(C139,SOURCE!S$6:Y$10179,7,0)</f>
        <v>413</v>
      </c>
      <c r="J139" s="28" t="str">
        <f>VLOOKUP(C139,SOURCE!S$6:Y$10179,6,0)</f>
        <v>RRC</v>
      </c>
      <c r="K139" s="29" t="str">
        <f t="shared" si="13"/>
        <v>RRC</v>
      </c>
      <c r="L139" s="39" t="str">
        <f>VLOOKUP(C139,SOURCE!S$6:Y$10179,2,0)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ITM_SL</v>
      </c>
      <c r="E140" s="26" t="str">
        <f>CHAR(34)&amp;VLOOKUP(C140,SOURCE!$S$3:$Z$3000,6,0)&amp;CHAR(34)</f>
        <v>"SL"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VLOOKUP(C140,SOURCE!S$6:Y$10179,7,0)</f>
        <v>414</v>
      </c>
      <c r="J140" s="28" t="str">
        <f>VLOOKUP(C140,SOURCE!S$6:Y$10179,6,0)</f>
        <v>SL</v>
      </c>
      <c r="K140" s="29" t="str">
        <f t="shared" si="13"/>
        <v>SL</v>
      </c>
      <c r="L140" s="39" t="str">
        <f>VLOOKUP(C140,SOURCE!S$6:Y$10179,2,0)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ITM_SR</v>
      </c>
      <c r="E141" s="26" t="str">
        <f>CHAR(34)&amp;VLOOKUP(C141,SOURCE!$S$3:$Z$3000,6,0)&amp;CHAR(34)</f>
        <v>"SR"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VLOOKUP(C141,SOURCE!S$6:Y$10179,7,0)</f>
        <v>415</v>
      </c>
      <c r="J141" s="28" t="str">
        <f>VLOOKUP(C141,SOURCE!S$6:Y$10179,6,0)</f>
        <v>SR</v>
      </c>
      <c r="K141" s="29" t="str">
        <f t="shared" si="13"/>
        <v>SR</v>
      </c>
      <c r="L141" s="39" t="str">
        <f>VLOOKUP(C141,SOURCE!S$6:Y$10179,2,0)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ITM_ASR</v>
      </c>
      <c r="E142" s="26" t="str">
        <f>CHAR(34)&amp;VLOOKUP(C142,SOURCE!$S$3:$Z$3000,6,0)&amp;CHAR(34)</f>
        <v>"ASR"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VLOOKUP(C142,SOURCE!S$6:Y$10179,7,0)</f>
        <v>416</v>
      </c>
      <c r="J142" s="28" t="str">
        <f>VLOOKUP(C142,SOURCE!S$6:Y$10179,6,0)</f>
        <v>ASR</v>
      </c>
      <c r="K142" s="29" t="str">
        <f t="shared" si="13"/>
        <v>ASR</v>
      </c>
      <c r="L142" s="39" t="str">
        <f>VLOOKUP(C142,SOURCE!S$6:Y$10179,2,0)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ITM_LJ</v>
      </c>
      <c r="E143" s="26" t="str">
        <f>CHAR(34)&amp;VLOOKUP(C143,SOURCE!$S$3:$Z$3000,6,0)&amp;CHAR(34)</f>
        <v>"LJ"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VLOOKUP(C143,SOURCE!S$6:Y$10179,7,0)</f>
        <v>417</v>
      </c>
      <c r="J143" s="28" t="str">
        <f>VLOOKUP(C143,SOURCE!S$6:Y$10179,6,0)</f>
        <v>LJ</v>
      </c>
      <c r="K143" s="29" t="str">
        <f t="shared" si="13"/>
        <v>LJ</v>
      </c>
      <c r="L143" s="39" t="str">
        <f>VLOOKUP(C143,SOURCE!S$6:Y$10179,2,0)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ITM_RJ</v>
      </c>
      <c r="E144" s="26" t="str">
        <f>CHAR(34)&amp;VLOOKUP(C144,SOURCE!$S$3:$Z$3000,6,0)&amp;CHAR(34)</f>
        <v>"RJ"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VLOOKUP(C144,SOURCE!S$6:Y$10179,7,0)</f>
        <v>418</v>
      </c>
      <c r="J144" s="28" t="str">
        <f>VLOOKUP(C144,SOURCE!S$6:Y$10179,6,0)</f>
        <v>RJ</v>
      </c>
      <c r="K144" s="29" t="str">
        <f t="shared" si="13"/>
        <v>RJ</v>
      </c>
      <c r="L144" s="39" t="str">
        <f>VLOOKUP(C144,SOURCE!S$6:Y$10179,2,0)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ITM_MASKL</v>
      </c>
      <c r="E145" s="26" t="str">
        <f>CHAR(34)&amp;VLOOKUP(C145,SOURCE!$S$3:$Z$3000,6,0)&amp;CHAR(34)</f>
        <v>"MASKL"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VLOOKUP(C145,SOURCE!S$6:Y$10179,7,0)</f>
        <v>419</v>
      </c>
      <c r="J145" s="28" t="str">
        <f>VLOOKUP(C145,SOURCE!S$6:Y$10179,6,0)</f>
        <v>MASKL</v>
      </c>
      <c r="K145" s="29" t="str">
        <f t="shared" si="13"/>
        <v>MASKL</v>
      </c>
      <c r="L145" s="39" t="str">
        <f>VLOOKUP(C145,SOURCE!S$6:Y$10179,2,0)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ITM_MASKR</v>
      </c>
      <c r="E146" s="26" t="str">
        <f>CHAR(34)&amp;VLOOKUP(C146,SOURCE!$S$3:$Z$3000,6,0)&amp;CHAR(34)</f>
        <v>"MASKR"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VLOOKUP(C146,SOURCE!S$6:Y$10179,7,0)</f>
        <v>420</v>
      </c>
      <c r="J146" s="28" t="str">
        <f>VLOOKUP(C146,SOURCE!S$6:Y$10179,6,0)</f>
        <v>MASKR</v>
      </c>
      <c r="K146" s="29" t="str">
        <f t="shared" si="13"/>
        <v>MASKR</v>
      </c>
      <c r="L146" s="39" t="str">
        <f>VLOOKUP(C146,SOURCE!S$6:Y$10179,2,0)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ITM_MIRROR</v>
      </c>
      <c r="E147" s="26" t="str">
        <f>CHAR(34)&amp;VLOOKUP(C147,SOURCE!$S$3:$Z$3000,6,0)&amp;CHAR(34)</f>
        <v>"MIRROR"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VLOOKUP(C147,SOURCE!S$6:Y$10179,7,0)</f>
        <v>421</v>
      </c>
      <c r="J147" s="28" t="str">
        <f>VLOOKUP(C147,SOURCE!S$6:Y$10179,6,0)</f>
        <v>MIRROR</v>
      </c>
      <c r="K147" s="29" t="str">
        <f t="shared" si="13"/>
        <v>MIRROR</v>
      </c>
      <c r="L147" s="39" t="str">
        <f>VLOOKUP(C147,SOURCE!S$6:Y$10179,2,0)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ITM_NUMB</v>
      </c>
      <c r="E148" s="26" t="str">
        <f>CHAR(34)&amp;VLOOKUP(C148,SOURCE!$S$3:$Z$3000,6,0)&amp;CHAR(34)</f>
        <v>"#B"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VLOOKUP(C148,SOURCE!S$6:Y$10179,7,0)</f>
        <v>422</v>
      </c>
      <c r="J148" s="28" t="str">
        <f>VLOOKUP(C148,SOURCE!S$6:Y$10179,6,0)</f>
        <v>#B</v>
      </c>
      <c r="K148" s="29" t="str">
        <f t="shared" si="13"/>
        <v>#B</v>
      </c>
      <c r="L148" s="39" t="str">
        <f>VLOOKUP(C148,SOURCE!S$6:Y$10179,2,0)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ITM_SDL</v>
      </c>
      <c r="E149" s="26" t="str">
        <f>CHAR(34)&amp;VLOOKUP(C149,SOURCE!$S$3:$Z$3000,6,0)&amp;CHAR(34)</f>
        <v>"SDL"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VLOOKUP(C149,SOURCE!S$6:Y$10179,7,0)</f>
        <v>423</v>
      </c>
      <c r="J149" s="28" t="str">
        <f>VLOOKUP(C149,SOURCE!S$6:Y$10179,6,0)</f>
        <v>SDL</v>
      </c>
      <c r="K149" s="29" t="str">
        <f t="shared" si="13"/>
        <v>SDL</v>
      </c>
      <c r="L149" s="39" t="str">
        <f>VLOOKUP(C149,SOURCE!S$6:Y$10179,2,0)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ITM_SDR</v>
      </c>
      <c r="E150" s="26" t="str">
        <f>CHAR(34)&amp;VLOOKUP(C150,SOURCE!$S$3:$Z$3000,6,0)&amp;CHAR(34)</f>
        <v>"SDR"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VLOOKUP(C150,SOURCE!S$6:Y$10179,7,0)</f>
        <v>424</v>
      </c>
      <c r="J150" s="28" t="str">
        <f>VLOOKUP(C150,SOURCE!S$6:Y$10179,6,0)</f>
        <v>SDR</v>
      </c>
      <c r="K150" s="29" t="str">
        <f t="shared" si="13"/>
        <v>SDR</v>
      </c>
      <c r="L150" s="39" t="str">
        <f>VLOOKUP(C150,SOURCE!S$6:Y$10179,2,0)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ITM_SIGMAPLUS</v>
      </c>
      <c r="E151" s="26" t="str">
        <f>CHAR(34)&amp;VLOOKUP(C151,SOURCE!$S$3:$Z$3000,6,0)&amp;CHAR(34)</f>
        <v>"SUM+"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VLOOKUP(C151,SOURCE!S$6:Y$10179,7,0)</f>
        <v>433</v>
      </c>
      <c r="J151" s="28" t="str">
        <f>VLOOKUP(C151,SOURCE!S$6:Y$10179,6,0)</f>
        <v>SUM+</v>
      </c>
      <c r="K151" s="29" t="str">
        <f t="shared" si="13"/>
        <v>SUM+</v>
      </c>
      <c r="L151" s="39" t="str">
        <f>VLOOKUP(C151,SOURCE!S$6:Y$10179,2,0)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ITM_NSIGMA</v>
      </c>
      <c r="E152" s="26" t="str">
        <f>CHAR(34)&amp;VLOOKUP(C152,SOURCE!$S$3:$Z$3000,6,0)&amp;CHAR(34)</f>
        <v>"NSUM"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VLOOKUP(C152,SOURCE!S$6:Y$10179,7,0)</f>
        <v>435</v>
      </c>
      <c r="J152" s="28" t="str">
        <f>VLOOKUP(C152,SOURCE!S$6:Y$10179,6,0)</f>
        <v>NSUM</v>
      </c>
      <c r="K152" s="29" t="str">
        <f t="shared" si="13"/>
        <v>n</v>
      </c>
      <c r="L152" s="39" t="str">
        <f>VLOOKUP(C152,SOURCE!S$6:Y$10179,2,0)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ITM_SIGMAx</v>
      </c>
      <c r="E153" s="26" t="str">
        <f>CHAR(34)&amp;VLOOKUP(C153,SOURCE!$S$3:$Z$3000,6,0)&amp;CHAR(34)</f>
        <v>"SUMX"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VLOOKUP(C153,SOURCE!S$6:Y$10179,7,0)</f>
        <v>436</v>
      </c>
      <c r="J153" s="28" t="str">
        <f>VLOOKUP(C153,SOURCE!S$6:Y$10179,6,0)</f>
        <v>SUMX</v>
      </c>
      <c r="K153" s="29" t="str">
        <f t="shared" si="13"/>
        <v>SUMx</v>
      </c>
      <c r="L153" s="39" t="str">
        <f>VLOOKUP(C153,SOURCE!S$6:Y$10179,2,0)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ITM_SIGMAy</v>
      </c>
      <c r="E154" s="26" t="str">
        <f>CHAR(34)&amp;VLOOKUP(C154,SOURCE!$S$3:$Z$3000,6,0)&amp;CHAR(34)</f>
        <v>"SUMY"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VLOOKUP(C154,SOURCE!S$6:Y$10179,7,0)</f>
        <v>437</v>
      </c>
      <c r="J154" s="28" t="str">
        <f>VLOOKUP(C154,SOURCE!S$6:Y$10179,6,0)</f>
        <v>SUMY</v>
      </c>
      <c r="K154" s="29" t="str">
        <f t="shared" si="13"/>
        <v>SUMy</v>
      </c>
      <c r="L154" s="39" t="str">
        <f>VLOOKUP(C154,SOURCE!S$6:Y$10179,2,0)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ITM_SIGMAx2</v>
      </c>
      <c r="E155" s="26" t="str">
        <f>CHAR(34)&amp;VLOOKUP(C155,SOURCE!$S$3:$Z$3000,6,0)&amp;CHAR(34)</f>
        <v>"SMX^2"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VLOOKUP(C155,SOURCE!S$6:Y$10179,7,0)</f>
        <v>438</v>
      </c>
      <c r="J155" s="28" t="str">
        <f>VLOOKUP(C155,SOURCE!S$6:Y$10179,6,0)</f>
        <v>SMX^2</v>
      </c>
      <c r="K155" s="29" t="str">
        <f t="shared" si="13"/>
        <v>SUMx^2</v>
      </c>
      <c r="L155" s="39" t="str">
        <f>VLOOKUP(C155,SOURCE!S$6:Y$10179,2,0)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ITM_SIGMAx2y</v>
      </c>
      <c r="E156" s="26" t="str">
        <f>CHAR(34)&amp;VLOOKUP(C156,SOURCE!$S$3:$Z$3000,6,0)&amp;CHAR(34)</f>
        <v>"SMX^2Y"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VLOOKUP(C156,SOURCE!S$6:Y$10179,7,0)</f>
        <v>439</v>
      </c>
      <c r="J156" s="28" t="str">
        <f>VLOOKUP(C156,SOURCE!S$6:Y$10179,6,0)</f>
        <v>SMX^2Y</v>
      </c>
      <c r="K156" s="29" t="str">
        <f t="shared" si="13"/>
        <v>SUMx^2y</v>
      </c>
      <c r="L156" s="39" t="str">
        <f>VLOOKUP(C156,SOURCE!S$6:Y$10179,2,0)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ITM_SIGMAy2</v>
      </c>
      <c r="E157" s="26" t="str">
        <f>CHAR(34)&amp;VLOOKUP(C157,SOURCE!$S$3:$Z$3000,6,0)&amp;CHAR(34)</f>
        <v>"SMY^2"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VLOOKUP(C157,SOURCE!S$6:Y$10179,7,0)</f>
        <v>440</v>
      </c>
      <c r="J157" s="28" t="str">
        <f>VLOOKUP(C157,SOURCE!S$6:Y$10179,6,0)</f>
        <v>SMY^2</v>
      </c>
      <c r="K157" s="29" t="str">
        <f t="shared" si="13"/>
        <v>SUMy^2</v>
      </c>
      <c r="L157" s="39" t="str">
        <f>VLOOKUP(C157,SOURCE!S$6:Y$10179,2,0)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ITM_SIGMAxy</v>
      </c>
      <c r="E158" s="26" t="str">
        <f>CHAR(34)&amp;VLOOKUP(C158,SOURCE!$S$3:$Z$3000,6,0)&amp;CHAR(34)</f>
        <v>"SMXY"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VLOOKUP(C158,SOURCE!S$6:Y$10179,7,0)</f>
        <v>441</v>
      </c>
      <c r="J158" s="28" t="str">
        <f>VLOOKUP(C158,SOURCE!S$6:Y$10179,6,0)</f>
        <v>SMXY</v>
      </c>
      <c r="K158" s="29" t="str">
        <f t="shared" si="13"/>
        <v>SUMxy</v>
      </c>
      <c r="L158" s="39" t="str">
        <f>VLOOKUP(C158,SOURCE!S$6:Y$10179,2,0)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ITM_SIGMAlnxy</v>
      </c>
      <c r="E159" s="26" t="str">
        <f>CHAR(34)&amp;VLOOKUP(C159,SOURCE!$S$3:$Z$3000,6,0)&amp;CHAR(34)</f>
        <v>"SMLNXY"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VLOOKUP(C159,SOURCE!S$6:Y$10179,7,0)</f>
        <v>442</v>
      </c>
      <c r="J159" s="28" t="str">
        <f>VLOOKUP(C159,SOURCE!S$6:Y$10179,6,0)</f>
        <v>SMLNXY</v>
      </c>
      <c r="K159" s="29" t="str">
        <f t="shared" si="13"/>
        <v>SUMlnxy</v>
      </c>
      <c r="L159" s="39" t="str">
        <f>VLOOKUP(C159,SOURCE!S$6:Y$10179,2,0)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ITM_SIGMAlnx</v>
      </c>
      <c r="E160" s="26" t="str">
        <f>CHAR(34)&amp;VLOOKUP(C160,SOURCE!$S$3:$Z$3000,6,0)&amp;CHAR(34)</f>
        <v>"SMLNX"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VLOOKUP(C160,SOURCE!S$6:Y$10179,7,0)</f>
        <v>443</v>
      </c>
      <c r="J160" s="28" t="str">
        <f>VLOOKUP(C160,SOURCE!S$6:Y$10179,6,0)</f>
        <v>SMLNX</v>
      </c>
      <c r="K160" s="29" t="str">
        <f t="shared" si="13"/>
        <v>SUMlnx</v>
      </c>
      <c r="L160" s="39" t="str">
        <f>VLOOKUP(C160,SOURCE!S$6:Y$10179,2,0)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ITM_SIGMAln2x</v>
      </c>
      <c r="E161" s="26" t="str">
        <f>CHAR(34)&amp;VLOOKUP(C161,SOURCE!$S$3:$Z$3000,6,0)&amp;CHAR(34)</f>
        <v>"SMLN^2X"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VLOOKUP(C161,SOURCE!S$6:Y$10179,7,0)</f>
        <v>444</v>
      </c>
      <c r="J161" s="28" t="str">
        <f>VLOOKUP(C161,SOURCE!S$6:Y$10179,6,0)</f>
        <v>SMLN^2X</v>
      </c>
      <c r="K161" s="29" t="str">
        <f t="shared" si="13"/>
        <v>SUMln^2x</v>
      </c>
      <c r="L161" s="39" t="str">
        <f>VLOOKUP(C161,SOURCE!S$6:Y$10179,2,0)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ITM_SIGMAylnx</v>
      </c>
      <c r="E162" s="26" t="str">
        <f>CHAR(34)&amp;VLOOKUP(C162,SOURCE!$S$3:$Z$3000,6,0)&amp;CHAR(34)</f>
        <v>"SMYLNX"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VLOOKUP(C162,SOURCE!S$6:Y$10179,7,0)</f>
        <v>445</v>
      </c>
      <c r="J162" s="28" t="str">
        <f>VLOOKUP(C162,SOURCE!S$6:Y$10179,6,0)</f>
        <v>SMYLNX</v>
      </c>
      <c r="K162" s="29" t="str">
        <f t="shared" si="13"/>
        <v>SUMylnx</v>
      </c>
      <c r="L162" s="39" t="str">
        <f>VLOOKUP(C162,SOURCE!S$6:Y$10179,2,0)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ITM_SIGMAlny</v>
      </c>
      <c r="E163" s="26" t="str">
        <f>CHAR(34)&amp;VLOOKUP(C163,SOURCE!$S$3:$Z$3000,6,0)&amp;CHAR(34)</f>
        <v>"SMLNY"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VLOOKUP(C163,SOURCE!S$6:Y$10179,7,0)</f>
        <v>446</v>
      </c>
      <c r="J163" s="28" t="str">
        <f>VLOOKUP(C163,SOURCE!S$6:Y$10179,6,0)</f>
        <v>SMLNY</v>
      </c>
      <c r="K163" s="29" t="str">
        <f t="shared" si="13"/>
        <v>SUMlny</v>
      </c>
      <c r="L163" s="39" t="str">
        <f>VLOOKUP(C163,SOURCE!S$6:Y$10179,2,0)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ITM_SIGMAln2y</v>
      </c>
      <c r="E164" s="26" t="str">
        <f>CHAR(34)&amp;VLOOKUP(C164,SOURCE!$S$3:$Z$3000,6,0)&amp;CHAR(34)</f>
        <v>"SMLN^2Y"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VLOOKUP(C164,SOURCE!S$6:Y$10179,7,0)</f>
        <v>447</v>
      </c>
      <c r="J164" s="28" t="str">
        <f>VLOOKUP(C164,SOURCE!S$6:Y$10179,6,0)</f>
        <v>SMLN^2Y</v>
      </c>
      <c r="K164" s="29" t="str">
        <f t="shared" si="13"/>
        <v>SUMln^2y</v>
      </c>
      <c r="L164" s="39" t="str">
        <f>VLOOKUP(C164,SOURCE!S$6:Y$10179,2,0)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ITM_SIGMAxlny</v>
      </c>
      <c r="E165" s="26" t="str">
        <f>CHAR(34)&amp;VLOOKUP(C165,SOURCE!$S$3:$Z$3000,6,0)&amp;CHAR(34)</f>
        <v>"SMXLNY"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VLOOKUP(C165,SOURCE!S$6:Y$10179,7,0)</f>
        <v>448</v>
      </c>
      <c r="J165" s="28" t="str">
        <f>VLOOKUP(C165,SOURCE!S$6:Y$10179,6,0)</f>
        <v>SMXLNY</v>
      </c>
      <c r="K165" s="29" t="str">
        <f t="shared" si="13"/>
        <v>SUMxlny</v>
      </c>
      <c r="L165" s="39" t="str">
        <f>VLOOKUP(C165,SOURCE!S$6:Y$10179,2,0)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ITM_SIGMAlnyonx</v>
      </c>
      <c r="E166" s="26" t="str">
        <f>CHAR(34)&amp;VLOOKUP(C166,SOURCE!$S$3:$Z$3000,6,0)&amp;CHAR(34)</f>
        <v>"SMLNY/X"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VLOOKUP(C166,SOURCE!S$6:Y$10179,7,0)</f>
        <v>449</v>
      </c>
      <c r="J166" s="28" t="str">
        <f>VLOOKUP(C166,SOURCE!S$6:Y$10179,6,0)</f>
        <v>SMLNY/X</v>
      </c>
      <c r="K166" s="29" t="str">
        <f t="shared" si="13"/>
        <v>SUMlny/x</v>
      </c>
      <c r="L166" s="39" t="str">
        <f>VLOOKUP(C166,SOURCE!S$6:Y$10179,2,0)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ITM_SIGMAx2ony</v>
      </c>
      <c r="E167" s="26" t="str">
        <f>CHAR(34)&amp;VLOOKUP(C167,SOURCE!$S$3:$Z$3000,6,0)&amp;CHAR(34)</f>
        <v>"SMX^2/Y"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VLOOKUP(C167,SOURCE!S$6:Y$10179,7,0)</f>
        <v>450</v>
      </c>
      <c r="J167" s="28" t="str">
        <f>VLOOKUP(C167,SOURCE!S$6:Y$10179,6,0)</f>
        <v>SMX^2/Y</v>
      </c>
      <c r="K167" s="29" t="str">
        <f t="shared" si="13"/>
        <v>SUMx^2/y</v>
      </c>
      <c r="L167" s="39" t="str">
        <f>VLOOKUP(C167,SOURCE!S$6:Y$10179,2,0)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ITM_SIGMA1onx</v>
      </c>
      <c r="E168" s="26" t="str">
        <f>CHAR(34)&amp;VLOOKUP(C168,SOURCE!$S$3:$Z$3000,6,0)&amp;CHAR(34)</f>
        <v>"SM^1/X"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VLOOKUP(C168,SOURCE!S$6:Y$10179,7,0)</f>
        <v>451</v>
      </c>
      <c r="J168" s="28" t="str">
        <f>VLOOKUP(C168,SOURCE!S$6:Y$10179,6,0)</f>
        <v>SM^1/X</v>
      </c>
      <c r="K168" s="29" t="str">
        <f t="shared" si="13"/>
        <v>SUM^1/x</v>
      </c>
      <c r="L168" s="39" t="str">
        <f>VLOOKUP(C168,SOURCE!S$6:Y$10179,2,0)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ITM_SIGMA1onx2</v>
      </c>
      <c r="E169" s="26" t="str">
        <f>CHAR(34)&amp;VLOOKUP(C169,SOURCE!$S$3:$Z$3000,6,0)&amp;CHAR(34)</f>
        <v>"SM^1/X^2"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VLOOKUP(C169,SOURCE!S$6:Y$10179,7,0)</f>
        <v>452</v>
      </c>
      <c r="J169" s="28" t="str">
        <f>VLOOKUP(C169,SOURCE!S$6:Y$10179,6,0)</f>
        <v>SM^1/X^2</v>
      </c>
      <c r="K169" s="29" t="str">
        <f t="shared" si="13"/>
        <v>SUM^1/x^2</v>
      </c>
      <c r="L169" s="39" t="str">
        <f>VLOOKUP(C169,SOURCE!S$6:Y$10179,2,0)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ITM_SIGMAxony</v>
      </c>
      <c r="E170" s="26" t="str">
        <f>CHAR(34)&amp;VLOOKUP(C170,SOURCE!$S$3:$Z$3000,6,0)&amp;CHAR(34)</f>
        <v>"SMX/Y"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VLOOKUP(C170,SOURCE!S$6:Y$10179,7,0)</f>
        <v>453</v>
      </c>
      <c r="J170" s="28" t="str">
        <f>VLOOKUP(C170,SOURCE!S$6:Y$10179,6,0)</f>
        <v>SMX/Y</v>
      </c>
      <c r="K170" s="29" t="str">
        <f t="shared" si="13"/>
        <v>SUMx/y</v>
      </c>
      <c r="L170" s="39" t="str">
        <f>VLOOKUP(C170,SOURCE!S$6:Y$10179,2,0)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ITM_SIGMA1ony</v>
      </c>
      <c r="E171" s="26" t="str">
        <f>CHAR(34)&amp;VLOOKUP(C171,SOURCE!$S$3:$Z$3000,6,0)&amp;CHAR(34)</f>
        <v>"SM^1/Y"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VLOOKUP(C171,SOURCE!S$6:Y$10179,7,0)</f>
        <v>454</v>
      </c>
      <c r="J171" s="28" t="str">
        <f>VLOOKUP(C171,SOURCE!S$6:Y$10179,6,0)</f>
        <v>SM^1/Y</v>
      </c>
      <c r="K171" s="29" t="str">
        <f t="shared" si="13"/>
        <v>SUM^1/y</v>
      </c>
      <c r="L171" s="39" t="str">
        <f>VLOOKUP(C171,SOURCE!S$6:Y$10179,2,0)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ITM_SIGMA1ony2</v>
      </c>
      <c r="E172" s="26" t="str">
        <f>CHAR(34)&amp;VLOOKUP(C172,SOURCE!$S$3:$Z$3000,6,0)&amp;CHAR(34)</f>
        <v>"SM^1/Y^2"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VLOOKUP(C172,SOURCE!S$6:Y$10179,7,0)</f>
        <v>455</v>
      </c>
      <c r="J172" s="28" t="str">
        <f>VLOOKUP(C172,SOURCE!S$6:Y$10179,6,0)</f>
        <v>SM^1/Y^2</v>
      </c>
      <c r="K172" s="29" t="str">
        <f t="shared" si="13"/>
        <v>SUM^1/y^2</v>
      </c>
      <c r="L172" s="39" t="str">
        <f>VLOOKUP(C172,SOURCE!S$6:Y$10179,2,0)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ITM_SIGMAx3</v>
      </c>
      <c r="E173" s="26" t="str">
        <f>CHAR(34)&amp;VLOOKUP(C173,SOURCE!$S$3:$Z$3000,6,0)&amp;CHAR(34)</f>
        <v>"SMX^3"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VLOOKUP(C173,SOURCE!S$6:Y$10179,7,0)</f>
        <v>456</v>
      </c>
      <c r="J173" s="28" t="str">
        <f>VLOOKUP(C173,SOURCE!S$6:Y$10179,6,0)</f>
        <v>SMX^3</v>
      </c>
      <c r="K173" s="29" t="str">
        <f t="shared" si="13"/>
        <v>SUMx^3</v>
      </c>
      <c r="L173" s="39" t="str">
        <f>VLOOKUP(C173,SOURCE!S$6:Y$10179,2,0)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ITM_SIGMAx4</v>
      </c>
      <c r="E174" s="26" t="str">
        <f>CHAR(34)&amp;VLOOKUP(C174,SOURCE!$S$3:$Z$3000,6,0)&amp;CHAR(34)</f>
        <v>"SMX^4"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VLOOKUP(C174,SOURCE!S$6:Y$10179,7,0)</f>
        <v>457</v>
      </c>
      <c r="J174" s="28" t="str">
        <f>VLOOKUP(C174,SOURCE!S$6:Y$10179,6,0)</f>
        <v>SMX^4</v>
      </c>
      <c r="K174" s="29" t="str">
        <f t="shared" si="13"/>
        <v>SUMx^4</v>
      </c>
      <c r="L174" s="39" t="str">
        <f>VLOOKUP(C174,SOURCE!S$6:Y$10179,2,0)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SFL_FRACT</v>
      </c>
      <c r="E175" s="26" t="str">
        <f>CHAR(34)&amp;VLOOKUP(C175,SOURCE!$S$3:$Z$3000,6,0)&amp;CHAR(34)</f>
        <v>"FRACT"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VLOOKUP(C175,SOURCE!S$6:Y$10179,7,0)</f>
        <v>470</v>
      </c>
      <c r="J175" s="28" t="str">
        <f>VLOOKUP(C175,SOURCE!S$6:Y$10179,6,0)</f>
        <v>FRACT</v>
      </c>
      <c r="K175" s="29" t="str">
        <f t="shared" si="13"/>
        <v>FRACT</v>
      </c>
      <c r="L175" s="39" t="str">
        <f>VLOOKUP(C175,SOURCE!S$6:Y$10179,2,0)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SFL_PROPFR</v>
      </c>
      <c r="E176" s="26" t="str">
        <f>CHAR(34)&amp;VLOOKUP(C176,SOURCE!$S$3:$Z$3000,6,0)&amp;CHAR(34)</f>
        <v>"PROPFR"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VLOOKUP(C176,SOURCE!S$6:Y$10179,7,0)</f>
        <v>471</v>
      </c>
      <c r="J176" s="28" t="str">
        <f>VLOOKUP(C176,SOURCE!S$6:Y$10179,6,0)</f>
        <v>PROPFR</v>
      </c>
      <c r="K176" s="29" t="str">
        <f t="shared" si="13"/>
        <v>PROPFR</v>
      </c>
      <c r="L176" s="39" t="str">
        <f>VLOOKUP(C176,SOURCE!S$6:Y$10179,2,0)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SFL_DENANY</v>
      </c>
      <c r="E177" s="26" t="str">
        <f>CHAR(34)&amp;VLOOKUP(C177,SOURCE!$S$3:$Z$3000,6,0)&amp;CHAR(34)</f>
        <v>"DENANY"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VLOOKUP(C177,SOURCE!S$6:Y$10179,7,0)</f>
        <v>472</v>
      </c>
      <c r="J177" s="28" t="str">
        <f>VLOOKUP(C177,SOURCE!S$6:Y$10179,6,0)</f>
        <v>DENANY</v>
      </c>
      <c r="K177" s="29" t="str">
        <f t="shared" si="13"/>
        <v>DENANY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SFL_DENFIX</v>
      </c>
      <c r="E178" s="26" t="str">
        <f>CHAR(34)&amp;VLOOKUP(C178,SOURCE!$S$3:$Z$3000,6,0)&amp;CHAR(34)</f>
        <v>"DENFIX"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VLOOKUP(C178,SOURCE!S$6:Y$10179,7,0)</f>
        <v>473</v>
      </c>
      <c r="J178" s="28" t="str">
        <f>VLOOKUP(C178,SOURCE!S$6:Y$10179,6,0)</f>
        <v>DENFIX</v>
      </c>
      <c r="K178" s="29" t="str">
        <f t="shared" si="13"/>
        <v>DENFIX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ITM_REG_X</v>
      </c>
      <c r="E179" s="26" t="str">
        <f>CHAR(34)&amp;VLOOKUP(C179,SOURCE!$S$3:$Z$3000,6,0)&amp;CHAR(34)</f>
        <v>"X"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VLOOKUP(C179,SOURCE!S$6:Y$10179,7,0)</f>
        <v>527</v>
      </c>
      <c r="J179" s="28" t="str">
        <f>VLOOKUP(C179,SOURCE!S$6:Y$10179,6,0)</f>
        <v>X</v>
      </c>
      <c r="K179" s="29" t="str">
        <f t="shared" si="13"/>
        <v>X</v>
      </c>
      <c r="L179" s="39" t="str">
        <f>VLOOKUP(C179,SOURCE!S$6:Y$10179,2,0)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ITM_REG_Y</v>
      </c>
      <c r="E180" s="26" t="str">
        <f>CHAR(34)&amp;VLOOKUP(C180,SOURCE!$S$3:$Z$3000,6,0)&amp;CHAR(34)</f>
        <v>"Y"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VLOOKUP(C180,SOURCE!S$6:Y$10179,7,0)</f>
        <v>528</v>
      </c>
      <c r="J180" s="28" t="str">
        <f>VLOOKUP(C180,SOURCE!S$6:Y$10179,6,0)</f>
        <v>Y</v>
      </c>
      <c r="K180" s="29" t="str">
        <f t="shared" si="13"/>
        <v>Y</v>
      </c>
      <c r="L180" s="39" t="str">
        <f>VLOOKUP(C180,SOURCE!S$6:Y$10179,2,0)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ITM_REG_Z</v>
      </c>
      <c r="E181" s="26" t="str">
        <f>CHAR(34)&amp;VLOOKUP(C181,SOURCE!$S$3:$Z$3000,6,0)&amp;CHAR(34)</f>
        <v>"Z"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VLOOKUP(C181,SOURCE!S$6:Y$10179,7,0)</f>
        <v>529</v>
      </c>
      <c r="J181" s="28" t="str">
        <f>VLOOKUP(C181,SOURCE!S$6:Y$10179,6,0)</f>
        <v>Z</v>
      </c>
      <c r="K181" s="29" t="str">
        <f t="shared" si="13"/>
        <v>Z</v>
      </c>
      <c r="L181" s="39" t="str">
        <f>VLOOKUP(C181,SOURCE!S$6:Y$10179,2,0)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ITM_REG_T</v>
      </c>
      <c r="E182" s="26" t="str">
        <f>CHAR(34)&amp;VLOOKUP(C182,SOURCE!$S$3:$Z$3000,6,0)&amp;CHAR(34)</f>
        <v>"T"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VLOOKUP(C182,SOURCE!S$6:Y$10179,7,0)</f>
        <v>530</v>
      </c>
      <c r="J182" s="28" t="str">
        <f>VLOOKUP(C182,SOURCE!S$6:Y$10179,6,0)</f>
        <v>T</v>
      </c>
      <c r="K182" s="29" t="str">
        <f t="shared" si="13"/>
        <v>T</v>
      </c>
      <c r="L182" s="39" t="str">
        <f>VLOOKUP(C182,SOURCE!S$6:Y$10179,2,0)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ITM_REG_A</v>
      </c>
      <c r="E183" s="26" t="str">
        <f>CHAR(34)&amp;VLOOKUP(C183,SOURCE!$S$3:$Z$3000,6,0)&amp;CHAR(34)</f>
        <v>"A"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VLOOKUP(C183,SOURCE!S$6:Y$10179,7,0)</f>
        <v>531</v>
      </c>
      <c r="J183" s="28" t="str">
        <f>VLOOKUP(C183,SOURCE!S$6:Y$10179,6,0)</f>
        <v>A</v>
      </c>
      <c r="K183" s="29" t="str">
        <f t="shared" si="13"/>
        <v>A</v>
      </c>
      <c r="L183" s="39" t="str">
        <f>VLOOKUP(C183,SOURCE!S$6:Y$10179,2,0)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ITM_REG_B</v>
      </c>
      <c r="E184" s="26" t="str">
        <f>CHAR(34)&amp;VLOOKUP(C184,SOURCE!$S$3:$Z$3000,6,0)&amp;CHAR(34)</f>
        <v>"B"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VLOOKUP(C184,SOURCE!S$6:Y$10179,7,0)</f>
        <v>532</v>
      </c>
      <c r="J184" s="28" t="str">
        <f>VLOOKUP(C184,SOURCE!S$6:Y$10179,6,0)</f>
        <v>B</v>
      </c>
      <c r="K184" s="29" t="str">
        <f t="shared" si="13"/>
        <v>B</v>
      </c>
      <c r="L184" s="39" t="str">
        <f>VLOOKUP(C184,SOURCE!S$6:Y$10179,2,0)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ITM_REG_C</v>
      </c>
      <c r="E185" s="26" t="str">
        <f>CHAR(34)&amp;VLOOKUP(C185,SOURCE!$S$3:$Z$3000,6,0)&amp;CHAR(34)</f>
        <v>"C"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VLOOKUP(C185,SOURCE!S$6:Y$10179,7,0)</f>
        <v>533</v>
      </c>
      <c r="J185" s="28" t="str">
        <f>VLOOKUP(C185,SOURCE!S$6:Y$10179,6,0)</f>
        <v>C</v>
      </c>
      <c r="K185" s="29" t="str">
        <f t="shared" si="13"/>
        <v>C</v>
      </c>
      <c r="L185" s="39" t="str">
        <f>VLOOKUP(C185,SOURCE!S$6:Y$10179,2,0)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ITM_REG_D</v>
      </c>
      <c r="E186" s="26" t="str">
        <f>CHAR(34)&amp;VLOOKUP(C186,SOURCE!$S$3:$Z$3000,6,0)&amp;CHAR(34)</f>
        <v>"D"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VLOOKUP(C186,SOURCE!S$6:Y$10179,7,0)</f>
        <v>534</v>
      </c>
      <c r="J186" s="28" t="str">
        <f>VLOOKUP(C186,SOURCE!S$6:Y$10179,6,0)</f>
        <v>D</v>
      </c>
      <c r="K186" s="29" t="str">
        <f t="shared" si="13"/>
        <v>D</v>
      </c>
      <c r="L186" s="39" t="str">
        <f>VLOOKUP(C186,SOURCE!S$6:Y$10179,2,0)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ITM_REG_L</v>
      </c>
      <c r="E187" s="26" t="str">
        <f>CHAR(34)&amp;VLOOKUP(C187,SOURCE!$S$3:$Z$3000,6,0)&amp;CHAR(34)</f>
        <v>"L"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VLOOKUP(C187,SOURCE!S$6:Y$10179,7,0)</f>
        <v>535</v>
      </c>
      <c r="J187" s="28" t="str">
        <f>VLOOKUP(C187,SOURCE!S$6:Y$10179,6,0)</f>
        <v>L</v>
      </c>
      <c r="K187" s="29" t="str">
        <f t="shared" si="13"/>
        <v>L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ITM_REG_I</v>
      </c>
      <c r="E188" s="26" t="str">
        <f>CHAR(34)&amp;VLOOKUP(C188,SOURCE!$S$3:$Z$3000,6,0)&amp;CHAR(34)</f>
        <v>"I"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VLOOKUP(C188,SOURCE!S$6:Y$10179,7,0)</f>
        <v>536</v>
      </c>
      <c r="J188" s="28" t="str">
        <f>VLOOKUP(C188,SOURCE!S$6:Y$10179,6,0)</f>
        <v>I</v>
      </c>
      <c r="K188" s="29" t="str">
        <f t="shared" si="13"/>
        <v>I</v>
      </c>
      <c r="L188" s="39" t="str">
        <f>VLOOKUP(C188,SOURCE!S$6:Y$10179,2,0)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ITM_REG_J</v>
      </c>
      <c r="E189" s="26" t="str">
        <f>CHAR(34)&amp;VLOOKUP(C189,SOURCE!$S$3:$Z$3000,6,0)&amp;CHAR(34)</f>
        <v>"J"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VLOOKUP(C189,SOURCE!S$6:Y$10179,7,0)</f>
        <v>537</v>
      </c>
      <c r="J189" s="28" t="str">
        <f>VLOOKUP(C189,SOURCE!S$6:Y$10179,6,0)</f>
        <v>J</v>
      </c>
      <c r="K189" s="29" t="str">
        <f t="shared" si="13"/>
        <v>J</v>
      </c>
      <c r="L189" s="39" t="str">
        <f>VLOOKUP(C189,SOURCE!S$6:Y$10179,2,0)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ITM_REG_K</v>
      </c>
      <c r="E190" s="26" t="str">
        <f>CHAR(34)&amp;VLOOKUP(C190,SOURCE!$S$3:$Z$3000,6,0)&amp;CHAR(34)</f>
        <v>"K"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VLOOKUP(C190,SOURCE!S$6:Y$10179,7,0)</f>
        <v>538</v>
      </c>
      <c r="J190" s="28" t="str">
        <f>VLOOKUP(C190,SOURCE!S$6:Y$10179,6,0)</f>
        <v>K</v>
      </c>
      <c r="K190" s="29" t="str">
        <f t="shared" si="13"/>
        <v>K</v>
      </c>
      <c r="L190" s="39" t="str">
        <f>VLOOKUP(C190,SOURCE!S$6:Y$10179,2,0)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ITM_INDIRECTION</v>
      </c>
      <c r="E191" s="26" t="str">
        <f>CHAR(34)&amp;VLOOKUP(C191,SOURCE!$S$3:$Z$3000,6,0)&amp;CHAR(34)</f>
        <v>"IND&gt;"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VLOOKUP(C191,SOURCE!S$6:Y$10179,7,0)</f>
        <v>539</v>
      </c>
      <c r="J191" s="28" t="str">
        <f>VLOOKUP(C191,SOURCE!S$6:Y$10179,6,0)</f>
        <v>IND&gt;</v>
      </c>
      <c r="K191" s="29" t="str">
        <f t="shared" si="13"/>
        <v>&gt;</v>
      </c>
      <c r="L191" s="39" t="str">
        <f>VLOOKUP(C191,SOURCE!S$6:Y$10179,2,0)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ITM_EXPONENT</v>
      </c>
      <c r="E192" s="26" t="str">
        <f>CHAR(34)&amp;VLOOKUP(C192,SOURCE!$S$3:$Z$3000,6,0)&amp;CHAR(34)</f>
        <v>"EEX"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VLOOKUP(C192,SOURCE!S$6:Y$10179,7,0)</f>
        <v>1145</v>
      </c>
      <c r="J192" s="28" t="str">
        <f>VLOOKUP(C192,SOURCE!S$6:Y$10179,6,0)</f>
        <v>EEX</v>
      </c>
      <c r="K192" s="29" t="str">
        <f t="shared" si="13"/>
        <v>EEX</v>
      </c>
      <c r="L192" s="39">
        <f>VLOOKUP(C192,SOURCE!S$6:Y$10179,2,0)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ITM_BINOMP</v>
      </c>
      <c r="E193" s="26" t="str">
        <f>CHAR(34)&amp;VLOOKUP(C193,SOURCE!$S$3:$Z$3000,6,0)&amp;CHAR(34)</f>
        <v>"BINOMP"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VLOOKUP(C193,SOURCE!S$6:Y$10179,7,0)</f>
        <v>1208</v>
      </c>
      <c r="J193" s="28" t="str">
        <f>VLOOKUP(C193,SOURCE!S$6:Y$10179,6,0)</f>
        <v>BINOMP</v>
      </c>
      <c r="K193" s="29" t="str">
        <f t="shared" si="13"/>
        <v>Binomp</v>
      </c>
      <c r="L193" s="39" t="str">
        <f>VLOOKUP(C193,SOURCE!S$6:Y$10179,2,0)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ITM_BINOM</v>
      </c>
      <c r="E194" s="26" t="str">
        <f>CHAR(34)&amp;VLOOKUP(C194,SOURCE!$S$3:$Z$3000,6,0)&amp;CHAR(34)</f>
        <v>"BINOMGAUSS_BLACK_LGAUSS_WHITE_R"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VLOOKUP(C194,SOURCE!S$6:Y$10179,7,0)</f>
        <v>1209</v>
      </c>
      <c r="J194" s="28" t="str">
        <f>VLOOKUP(C194,SOURCE!S$6:Y$10179,6,0)</f>
        <v>BINOMGAUSS_BLACK_LGAUSS_WHITE_R</v>
      </c>
      <c r="K194" s="29" t="str">
        <f t="shared" si="13"/>
        <v>BinomGAUSS_BLACK_LGAUSS_WHITE_R</v>
      </c>
      <c r="L194" s="39" t="str">
        <f>VLOOKUP(C194,SOURCE!S$6:Y$10179,2,0)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ITM_BINOMU</v>
      </c>
      <c r="E195" s="26" t="str">
        <f>CHAR(34)&amp;VLOOKUP(C195,SOURCE!$S$3:$Z$3000,6,0)&amp;CHAR(34)</f>
        <v>"BINOMGAUSS_WHITE_LGAUSS_BLACK_R"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VLOOKUP(C195,SOURCE!S$6:Y$10179,7,0)</f>
        <v>1210</v>
      </c>
      <c r="J195" s="28" t="str">
        <f>VLOOKUP(C195,SOURCE!S$6:Y$10179,6,0)</f>
        <v>BINOMGAUSS_WHITE_LGAUSS_BLACK_R</v>
      </c>
      <c r="K195" s="29" t="str">
        <f t="shared" si="13"/>
        <v>BinomGAUSS_WHITE_LGAUSS_BLACK_R</v>
      </c>
      <c r="L195" s="39" t="str">
        <f>VLOOKUP(C195,SOURCE!S$6:Y$10179,2,0)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ITM_BINOMM1</v>
      </c>
      <c r="E196" s="26" t="str">
        <f>CHAR(34)&amp;VLOOKUP(C196,SOURCE!$S$3:$Z$3000,6,0)&amp;CHAR(34)</f>
        <v>"BINOM^MINUS_1"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VLOOKUP(C196,SOURCE!S$6:Y$10179,7,0)</f>
        <v>1211</v>
      </c>
      <c r="J196" s="28" t="str">
        <f>VLOOKUP(C196,SOURCE!S$6:Y$10179,6,0)</f>
        <v>BINOM^MINUS_1</v>
      </c>
      <c r="K196" s="29" t="str">
        <f t="shared" si="13"/>
        <v>Binom^MINUS_1</v>
      </c>
      <c r="L196" s="39" t="str">
        <f>VLOOKUP(C196,SOURCE!S$6:Y$10179,2,0)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ITM_CAUCHP</v>
      </c>
      <c r="E197" s="26" t="str">
        <f>CHAR(34)&amp;VLOOKUP(C197,SOURCE!$S$3:$Z$3000,6,0)&amp;CHAR(34)</f>
        <v>"CAUCHP"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VLOOKUP(C197,SOURCE!S$6:Y$10179,7,0)</f>
        <v>1213</v>
      </c>
      <c r="J197" s="28" t="str">
        <f>VLOOKUP(C197,SOURCE!S$6:Y$10179,6,0)</f>
        <v>CAUCHP</v>
      </c>
      <c r="K197" s="29" t="str">
        <f t="shared" si="13"/>
        <v>Cauchp</v>
      </c>
      <c r="L197" s="39" t="str">
        <f>VLOOKUP(C197,SOURCE!S$6:Y$10179,2,0)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ITM_CAUCH</v>
      </c>
      <c r="E198" s="26" t="str">
        <f>CHAR(34)&amp;VLOOKUP(C198,SOURCE!$S$3:$Z$3000,6,0)&amp;CHAR(34)</f>
        <v>"CAUCHGAUSS_BLACK_LGAUSS_WHITE_R"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VLOOKUP(C198,SOURCE!S$6:Y$10179,7,0)</f>
        <v>1214</v>
      </c>
      <c r="J198" s="28" t="str">
        <f>VLOOKUP(C198,SOURCE!S$6:Y$10179,6,0)</f>
        <v>CAUCHGAUSS_BLACK_LGAUSS_WHITE_R</v>
      </c>
      <c r="K198" s="29" t="str">
        <f t="shared" si="13"/>
        <v>CauchGAUSS_BLACK_LGAUSS_WHITE_R</v>
      </c>
      <c r="L198" s="39" t="str">
        <f>VLOOKUP(C198,SOURCE!S$6:Y$10179,2,0)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ITM_CAUCHU</v>
      </c>
      <c r="E199" s="26" t="str">
        <f>CHAR(34)&amp;VLOOKUP(C199,SOURCE!$S$3:$Z$3000,6,0)&amp;CHAR(34)</f>
        <v>"CAUCHGAUSS_WHITE_LGAUSS_BLACK_R"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VLOOKUP(C199,SOURCE!S$6:Y$10179,7,0)</f>
        <v>1215</v>
      </c>
      <c r="J199" s="28" t="str">
        <f>VLOOKUP(C199,SOURCE!S$6:Y$10179,6,0)</f>
        <v>CAUCHGAUSS_WHITE_LGAUSS_BLACK_R</v>
      </c>
      <c r="K199" s="29" t="str">
        <f t="shared" si="13"/>
        <v>CauchGAUSS_WHITE_LGAUSS_BLACK_R</v>
      </c>
      <c r="L199" s="39" t="str">
        <f>VLOOKUP(C199,SOURCE!S$6:Y$10179,2,0)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ITM_CAUCHM1</v>
      </c>
      <c r="E200" s="26" t="str">
        <f>CHAR(34)&amp;VLOOKUP(C200,SOURCE!$S$3:$Z$3000,6,0)&amp;CHAR(34)</f>
        <v>"CAUCH^MINUS_1"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VLOOKUP(C200,SOURCE!S$6:Y$10179,7,0)</f>
        <v>1216</v>
      </c>
      <c r="J200" s="28" t="str">
        <f>VLOOKUP(C200,SOURCE!S$6:Y$10179,6,0)</f>
        <v>CAUCH^MINUS_1</v>
      </c>
      <c r="K200" s="29" t="str">
        <f t="shared" si="13"/>
        <v>Cauch^MINUS_1</v>
      </c>
      <c r="L200" s="39" t="str">
        <f>VLOOKUP(C200,SOURCE!S$6:Y$10179,2,0)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ITM_EXPONP</v>
      </c>
      <c r="E201" s="26" t="str">
        <f>CHAR(34)&amp;VLOOKUP(C201,SOURCE!$S$3:$Z$3000,6,0)&amp;CHAR(34)</f>
        <v>"EXPONP"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VLOOKUP(C201,SOURCE!S$6:Y$10179,7,0)</f>
        <v>1218</v>
      </c>
      <c r="J201" s="28" t="str">
        <f>VLOOKUP(C201,SOURCE!S$6:Y$10179,6,0)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VLOOKUP(C201,SOURCE!S$6:Y$10179,2,0)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ITM_EXPON</v>
      </c>
      <c r="E202" s="26" t="str">
        <f>CHAR(34)&amp;VLOOKUP(C202,SOURCE!$S$3:$Z$3000,6,0)&amp;CHAR(34)</f>
        <v>"EXPONGAUSS_BLACK_LGAUSS_WHITE_R"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VLOOKUP(C202,SOURCE!S$6:Y$10179,7,0)</f>
        <v>1219</v>
      </c>
      <c r="J202" s="28" t="str">
        <f>VLOOKUP(C202,SOURCE!S$6:Y$10179,6,0)</f>
        <v>EXPONGAUSS_BLACK_LGAUSS_WHITE_R</v>
      </c>
      <c r="K202" s="29" t="str">
        <f t="shared" si="17"/>
        <v>ExponGAUSS_BLACK_LGAUSS_WHITE_R</v>
      </c>
      <c r="L202" s="39" t="str">
        <f>VLOOKUP(C202,SOURCE!S$6:Y$10179,2,0)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ITM_EXPONU</v>
      </c>
      <c r="E203" s="26" t="str">
        <f>CHAR(34)&amp;VLOOKUP(C203,SOURCE!$S$3:$Z$3000,6,0)&amp;CHAR(34)</f>
        <v>"EXPONGAUSS_WHITE_LGAUSS_BLACK_R"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VLOOKUP(C203,SOURCE!S$6:Y$10179,7,0)</f>
        <v>1220</v>
      </c>
      <c r="J203" s="28" t="str">
        <f>VLOOKUP(C203,SOURCE!S$6:Y$10179,6,0)</f>
        <v>EXPONGAUSS_WHITE_LGAUSS_BLACK_R</v>
      </c>
      <c r="K203" s="29" t="str">
        <f t="shared" si="17"/>
        <v>ExponGAUSS_WHITE_LGAUSS_BLACK_R</v>
      </c>
      <c r="L203" s="39" t="str">
        <f>VLOOKUP(C203,SOURCE!S$6:Y$10179,2,0)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5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ITM_EXPONM1</v>
      </c>
      <c r="E204" s="26" t="str">
        <f>CHAR(34)&amp;VLOOKUP(C204,SOURCE!$S$3:$Z$3000,6,0)&amp;CHAR(34)</f>
        <v>"EXPON^MINUS_1"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VLOOKUP(C204,SOURCE!S$6:Y$10179,7,0)</f>
        <v>1221</v>
      </c>
      <c r="J204" s="28" t="str">
        <f>VLOOKUP(C204,SOURCE!S$6:Y$10179,6,0)</f>
        <v>EXPON^MINUS_1</v>
      </c>
      <c r="K204" s="29" t="str">
        <f t="shared" si="17"/>
        <v>Expon^MINUS_1</v>
      </c>
      <c r="L204" s="39" t="str">
        <f>VLOOKUP(C204,SOURCE!S$6:Y$10179,2,0)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5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ITM_FPX</v>
      </c>
      <c r="E205" s="26" t="str">
        <f>CHAR(34)&amp;VLOOKUP(C205,SOURCE!$S$3:$Z$3000,6,0)&amp;CHAR(34)</f>
        <v>"FP(X)"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VLOOKUP(C205,SOURCE!S$6:Y$10179,7,0)</f>
        <v>1223</v>
      </c>
      <c r="J205" s="28" t="str">
        <f>VLOOKUP(C205,SOURCE!S$6:Y$10179,6,0)</f>
        <v>FP(X)</v>
      </c>
      <c r="K205" s="29" t="str">
        <f t="shared" si="17"/>
        <v>Fp(x)</v>
      </c>
      <c r="L205" s="39" t="str">
        <f>VLOOKUP(C205,SOURCE!S$6:Y$10179,2,0)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5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ITM_FX</v>
      </c>
      <c r="E206" s="26" t="str">
        <f>CHAR(34)&amp;VLOOKUP(C206,SOURCE!$S$3:$Z$3000,6,0)&amp;CHAR(34)</f>
        <v>"FGAUSS_BLACK_LGAUSS_WHITE_R(X)"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VLOOKUP(C206,SOURCE!S$6:Y$10179,7,0)</f>
        <v>1224</v>
      </c>
      <c r="J206" s="28" t="str">
        <f>VLOOKUP(C206,SOURCE!S$6:Y$10179,6,0)</f>
        <v>FGAUSS_BLACK_LGAUSS_WHITE_R(X)</v>
      </c>
      <c r="K206" s="29" t="str">
        <f t="shared" si="17"/>
        <v>FGAUSS_BLACK_LGAUSS_WHITE_R(x)</v>
      </c>
      <c r="L206" s="39" t="str">
        <f>VLOOKUP(C206,SOURCE!S$6:Y$10179,2,0)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5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ITM_FUX</v>
      </c>
      <c r="E207" s="26" t="str">
        <f>CHAR(34)&amp;VLOOKUP(C207,SOURCE!$S$3:$Z$3000,6,0)&amp;CHAR(34)</f>
        <v>"FGAUSS_WHITE_LGAUSS_BLACK_R(X)"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VLOOKUP(C207,SOURCE!S$6:Y$10179,7,0)</f>
        <v>1225</v>
      </c>
      <c r="J207" s="28" t="str">
        <f>VLOOKUP(C207,SOURCE!S$6:Y$10179,6,0)</f>
        <v>FGAUSS_WHITE_LGAUSS_BLACK_R(X)</v>
      </c>
      <c r="K207" s="29" t="str">
        <f t="shared" si="17"/>
        <v>FGAUSS_WHITE_LGAUSS_BLACK_R(x)</v>
      </c>
      <c r="L207" s="39" t="str">
        <f>VLOOKUP(C207,SOURCE!S$6:Y$10179,2,0)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ITM_FM1P</v>
      </c>
      <c r="E208" s="26" t="str">
        <f>CHAR(34)&amp;VLOOKUP(C208,SOURCE!$S$3:$Z$3000,6,0)&amp;CHAR(34)</f>
        <v>"F^MINUS_1(P)"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VLOOKUP(C208,SOURCE!S$6:Y$10179,7,0)</f>
        <v>1226</v>
      </c>
      <c r="J208" s="28" t="str">
        <f>VLOOKUP(C208,SOURCE!S$6:Y$10179,6,0)</f>
        <v>F^MINUS_1(P)</v>
      </c>
      <c r="K208" s="29" t="str">
        <f t="shared" si="17"/>
        <v>F^MINUS_1(p)</v>
      </c>
      <c r="L208" s="39" t="str">
        <f>VLOOKUP(C208,SOURCE!S$6:Y$10179,2,0)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ITM_GEOMP</v>
      </c>
      <c r="E209" s="26" t="str">
        <f>CHAR(34)&amp;VLOOKUP(C209,SOURCE!$S$3:$Z$3000,6,0)&amp;CHAR(34)</f>
        <v>"GEOMP"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VLOOKUP(C209,SOURCE!S$6:Y$10179,7,0)</f>
        <v>1228</v>
      </c>
      <c r="J209" s="28" t="str">
        <f>VLOOKUP(C209,SOURCE!S$6:Y$10179,6,0)</f>
        <v>GEOMP</v>
      </c>
      <c r="K209" s="29" t="str">
        <f t="shared" si="17"/>
        <v>Geomp</v>
      </c>
      <c r="L209" s="39" t="str">
        <f>VLOOKUP(C209,SOURCE!S$6:Y$10179,2,0)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ITM_GEOM</v>
      </c>
      <c r="E210" s="26" t="str">
        <f>CHAR(34)&amp;VLOOKUP(C210,SOURCE!$S$3:$Z$3000,6,0)&amp;CHAR(34)</f>
        <v>"GEOMGAUSS_BLACK_LGAUSS_WHITE_R"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VLOOKUP(C210,SOURCE!S$6:Y$10179,7,0)</f>
        <v>1229</v>
      </c>
      <c r="J210" s="28" t="str">
        <f>VLOOKUP(C210,SOURCE!S$6:Y$10179,6,0)</f>
        <v>GEOMGAUSS_BLACK_LGAUSS_WHITE_R</v>
      </c>
      <c r="K210" s="29" t="str">
        <f t="shared" si="17"/>
        <v>GeomGAUSS_BLACK_LGAUSS_WHITE_R</v>
      </c>
      <c r="L210" s="39" t="str">
        <f>VLOOKUP(C210,SOURCE!S$6:Y$10179,2,0)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ITM_GEOMU</v>
      </c>
      <c r="E211" s="26" t="str">
        <f>CHAR(34)&amp;VLOOKUP(C211,SOURCE!$S$3:$Z$3000,6,0)&amp;CHAR(34)</f>
        <v>"GEOMGAUSS_WHITE_LGAUSS_BLACK_R"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VLOOKUP(C211,SOURCE!S$6:Y$10179,7,0)</f>
        <v>1230</v>
      </c>
      <c r="J211" s="28" t="str">
        <f>VLOOKUP(C211,SOURCE!S$6:Y$10179,6,0)</f>
        <v>GEOMGAUSS_WHITE_LGAUSS_BLACK_R</v>
      </c>
      <c r="K211" s="29" t="str">
        <f t="shared" si="17"/>
        <v>GeomGAUSS_WHITE_LGAUSS_BLACK_R</v>
      </c>
      <c r="L211" s="39" t="str">
        <f>VLOOKUP(C211,SOURCE!S$6:Y$10179,2,0)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ITM_GEOMM1</v>
      </c>
      <c r="E212" s="26" t="str">
        <f>CHAR(34)&amp;VLOOKUP(C212,SOURCE!$S$3:$Z$3000,6,0)&amp;CHAR(34)</f>
        <v>"GEOM^MINUS_1"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VLOOKUP(C212,SOURCE!S$6:Y$10179,7,0)</f>
        <v>1231</v>
      </c>
      <c r="J212" s="28" t="str">
        <f>VLOOKUP(C212,SOURCE!S$6:Y$10179,6,0)</f>
        <v>GEOM^MINUS_1</v>
      </c>
      <c r="K212" s="29" t="str">
        <f t="shared" si="17"/>
        <v>Geom^MINUS_1</v>
      </c>
      <c r="L212" s="39" t="str">
        <f>VLOOKUP(C212,SOURCE!S$6:Y$10179,2,0)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ITM_HYPERP</v>
      </c>
      <c r="E213" s="26" t="str">
        <f>CHAR(34)&amp;VLOOKUP(C213,SOURCE!$S$3:$Z$3000,6,0)&amp;CHAR(34)</f>
        <v>"HYPERP"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VLOOKUP(C213,SOURCE!S$6:Y$10179,7,0)</f>
        <v>1233</v>
      </c>
      <c r="J213" s="28" t="str">
        <f>VLOOKUP(C213,SOURCE!S$6:Y$10179,6,0)</f>
        <v>HYPERP</v>
      </c>
      <c r="K213" s="29" t="str">
        <f t="shared" si="17"/>
        <v>Hyperp</v>
      </c>
      <c r="L213" s="39" t="str">
        <f>VLOOKUP(C213,SOURCE!S$6:Y$10179,2,0)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ITM_HYPER</v>
      </c>
      <c r="E214" s="26" t="str">
        <f>CHAR(34)&amp;VLOOKUP(C214,SOURCE!$S$3:$Z$3000,6,0)&amp;CHAR(34)</f>
        <v>"HYPERGAUSS_BLACK_LGAUSS_WHITE_R"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VLOOKUP(C214,SOURCE!S$6:Y$10179,7,0)</f>
        <v>1234</v>
      </c>
      <c r="J214" s="28" t="str">
        <f>VLOOKUP(C214,SOURCE!S$6:Y$10179,6,0)</f>
        <v>HYPERGAUSS_BLACK_LGAUSS_WHITE_R</v>
      </c>
      <c r="K214" s="29" t="str">
        <f t="shared" si="17"/>
        <v>HyperGAUSS_BLACK_LGAUSS_WHITE_R</v>
      </c>
      <c r="L214" s="39" t="str">
        <f>VLOOKUP(C214,SOURCE!S$6:Y$10179,2,0)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ITM_HYPERU</v>
      </c>
      <c r="E215" s="26" t="str">
        <f>CHAR(34)&amp;VLOOKUP(C215,SOURCE!$S$3:$Z$3000,6,0)&amp;CHAR(34)</f>
        <v>"HYPERGAUSS_WHITE_LGAUSS_BLACK_R"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VLOOKUP(C215,SOURCE!S$6:Y$10179,7,0)</f>
        <v>1235</v>
      </c>
      <c r="J215" s="28" t="str">
        <f>VLOOKUP(C215,SOURCE!S$6:Y$10179,6,0)</f>
        <v>HYPERGAUSS_WHITE_LGAUSS_BLACK_R</v>
      </c>
      <c r="K215" s="29" t="str">
        <f t="shared" si="17"/>
        <v>HyperGAUSS_WHITE_LGAUSS_BLACK_R</v>
      </c>
      <c r="L215" s="39" t="str">
        <f>VLOOKUP(C215,SOURCE!S$6:Y$10179,2,0)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ITM_HYPERM1</v>
      </c>
      <c r="E216" s="26" t="str">
        <f>CHAR(34)&amp;VLOOKUP(C216,SOURCE!$S$3:$Z$3000,6,0)&amp;CHAR(34)</f>
        <v>"HYPER^MINUS_1"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VLOOKUP(C216,SOURCE!S$6:Y$10179,7,0)</f>
        <v>1236</v>
      </c>
      <c r="J216" s="28" t="str">
        <f>VLOOKUP(C216,SOURCE!S$6:Y$10179,6,0)</f>
        <v>HYPER^MINUS_1</v>
      </c>
      <c r="K216" s="29" t="str">
        <f t="shared" si="17"/>
        <v>Hyper^MINUS_1</v>
      </c>
      <c r="L216" s="39" t="str">
        <f>VLOOKUP(C216,SOURCE!S$6:Y$10179,2,0)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5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ITM_LGNRMP</v>
      </c>
      <c r="E217" s="26" t="str">
        <f>CHAR(34)&amp;VLOOKUP(C217,SOURCE!$S$3:$Z$3000,6,0)&amp;CHAR(34)</f>
        <v>"LGNRMP"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VLOOKUP(C217,SOURCE!S$6:Y$10179,7,0)</f>
        <v>1238</v>
      </c>
      <c r="J217" s="28" t="str">
        <f>VLOOKUP(C217,SOURCE!S$6:Y$10179,6,0)</f>
        <v>LGNRMP</v>
      </c>
      <c r="K217" s="29" t="str">
        <f t="shared" si="17"/>
        <v>LgNrmp</v>
      </c>
      <c r="L217" s="39" t="str">
        <f>VLOOKUP(C217,SOURCE!S$6:Y$10179,2,0)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5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ITM_LGNRM</v>
      </c>
      <c r="E218" s="26" t="str">
        <f>CHAR(34)&amp;VLOOKUP(C218,SOURCE!$S$3:$Z$3000,6,0)&amp;CHAR(34)</f>
        <v>"LGNRMGAUSS_BLACK_LGAUSS_WHITE_R"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VLOOKUP(C218,SOURCE!S$6:Y$10179,7,0)</f>
        <v>1239</v>
      </c>
      <c r="J218" s="28" t="str">
        <f>VLOOKUP(C218,SOURCE!S$6:Y$10179,6,0)</f>
        <v>LGNRMGAUSS_BLACK_LGAUSS_WHITE_R</v>
      </c>
      <c r="K218" s="29" t="str">
        <f t="shared" si="17"/>
        <v>LgNrmGAUSS_BLACK_LGAUSS_WHITE_R</v>
      </c>
      <c r="L218" s="39" t="str">
        <f>VLOOKUP(C218,SOURCE!S$6:Y$10179,2,0)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ITM_LGNRMU</v>
      </c>
      <c r="E219" s="26" t="str">
        <f>CHAR(34)&amp;VLOOKUP(C219,SOURCE!$S$3:$Z$3000,6,0)&amp;CHAR(34)</f>
        <v>"LGNRMGAUSS_WHITE_LGAUSS_BLACK_R"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VLOOKUP(C219,SOURCE!S$6:Y$10179,7,0)</f>
        <v>1240</v>
      </c>
      <c r="J219" s="28" t="str">
        <f>VLOOKUP(C219,SOURCE!S$6:Y$10179,6,0)</f>
        <v>LGNRMGAUSS_WHITE_LGAUSS_BLACK_R</v>
      </c>
      <c r="K219" s="29" t="str">
        <f t="shared" si="17"/>
        <v>LgNrmGAUSS_WHITE_LGAUSS_BLACK_R</v>
      </c>
      <c r="L219" s="39" t="str">
        <f>VLOOKUP(C219,SOURCE!S$6:Y$10179,2,0)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ITM_LGNRMM1</v>
      </c>
      <c r="E220" s="26" t="str">
        <f>CHAR(34)&amp;VLOOKUP(C220,SOURCE!$S$3:$Z$3000,6,0)&amp;CHAR(34)</f>
        <v>"LGNRM^MINUS_1"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VLOOKUP(C220,SOURCE!S$6:Y$10179,7,0)</f>
        <v>1241</v>
      </c>
      <c r="J220" s="28" t="str">
        <f>VLOOKUP(C220,SOURCE!S$6:Y$10179,6,0)</f>
        <v>LGNRM^MINUS_1</v>
      </c>
      <c r="K220" s="29" t="str">
        <f t="shared" si="17"/>
        <v>LgNrm^MINUS_1</v>
      </c>
      <c r="L220" s="39" t="str">
        <f>VLOOKUP(C220,SOURCE!S$6:Y$10179,2,0)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ITM_LOGISP</v>
      </c>
      <c r="E221" s="26" t="str">
        <f>CHAR(34)&amp;VLOOKUP(C221,SOURCE!$S$3:$Z$3000,6,0)&amp;CHAR(34)</f>
        <v>"LOGISP"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VLOOKUP(C221,SOURCE!S$6:Y$10179,7,0)</f>
        <v>1243</v>
      </c>
      <c r="J221" s="28" t="str">
        <f>VLOOKUP(C221,SOURCE!S$6:Y$10179,6,0)</f>
        <v>LOGISP</v>
      </c>
      <c r="K221" s="29" t="str">
        <f t="shared" si="17"/>
        <v>Logisp</v>
      </c>
      <c r="L221" s="39" t="str">
        <f>VLOOKUP(C221,SOURCE!S$6:Y$10179,2,0)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ITM_LOGIS</v>
      </c>
      <c r="E222" s="26" t="str">
        <f>CHAR(34)&amp;VLOOKUP(C222,SOURCE!$S$3:$Z$3000,6,0)&amp;CHAR(34)</f>
        <v>"LOGISGAUSS_BLACK_LGAUSS_WHITE_R"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VLOOKUP(C222,SOURCE!S$6:Y$10179,7,0)</f>
        <v>1244</v>
      </c>
      <c r="J222" s="28" t="str">
        <f>VLOOKUP(C222,SOURCE!S$6:Y$10179,6,0)</f>
        <v>LOGISGAUSS_BLACK_LGAUSS_WHITE_R</v>
      </c>
      <c r="K222" s="29" t="str">
        <f t="shared" si="17"/>
        <v>LogisGAUSS_BLACK_LGAUSS_WHITE_R</v>
      </c>
      <c r="L222" s="39" t="str">
        <f>VLOOKUP(C222,SOURCE!S$6:Y$10179,2,0)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ITM_LOGISU</v>
      </c>
      <c r="E223" s="26" t="str">
        <f>CHAR(34)&amp;VLOOKUP(C223,SOURCE!$S$3:$Z$3000,6,0)&amp;CHAR(34)</f>
        <v>"LOGISGAUSS_WHITE_LGAUSS_BLACK_R"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VLOOKUP(C223,SOURCE!S$6:Y$10179,7,0)</f>
        <v>1245</v>
      </c>
      <c r="J223" s="28" t="str">
        <f>VLOOKUP(C223,SOURCE!S$6:Y$10179,6,0)</f>
        <v>LOGISGAUSS_WHITE_LGAUSS_BLACK_R</v>
      </c>
      <c r="K223" s="29" t="str">
        <f t="shared" si="17"/>
        <v>LogisGAUSS_WHITE_LGAUSS_BLACK_R</v>
      </c>
      <c r="L223" s="39" t="str">
        <f>VLOOKUP(C223,SOURCE!S$6:Y$10179,2,0)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ITM_LOGISM1</v>
      </c>
      <c r="E224" s="26" t="str">
        <f>CHAR(34)&amp;VLOOKUP(C224,SOURCE!$S$3:$Z$3000,6,0)&amp;CHAR(34)</f>
        <v>"LOGIS^MINUS_1"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VLOOKUP(C224,SOURCE!S$6:Y$10179,7,0)</f>
        <v>1246</v>
      </c>
      <c r="J224" s="28" t="str">
        <f>VLOOKUP(C224,SOURCE!S$6:Y$10179,6,0)</f>
        <v>LOGIS^MINUS_1</v>
      </c>
      <c r="K224" s="29" t="str">
        <f t="shared" si="17"/>
        <v>Logis^MINUS_1</v>
      </c>
      <c r="L224" s="39" t="str">
        <f>VLOOKUP(C224,SOURCE!S$6:Y$10179,2,0)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ITM_NBINP</v>
      </c>
      <c r="E225" s="26" t="str">
        <f>CHAR(34)&amp;VLOOKUP(C225,SOURCE!$S$3:$Z$3000,6,0)&amp;CHAR(34)</f>
        <v>"NBINP"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VLOOKUP(C225,SOURCE!S$6:Y$10179,7,0)</f>
        <v>1248</v>
      </c>
      <c r="J225" s="28" t="str">
        <f>VLOOKUP(C225,SOURCE!S$6:Y$10179,6,0)</f>
        <v>NBINP</v>
      </c>
      <c r="K225" s="29" t="str">
        <f t="shared" si="17"/>
        <v>NBinp</v>
      </c>
      <c r="L225" s="39" t="str">
        <f>VLOOKUP(C225,SOURCE!S$6:Y$10179,2,0)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ITM_NBIN</v>
      </c>
      <c r="E226" s="26" t="str">
        <f>CHAR(34)&amp;VLOOKUP(C226,SOURCE!$S$3:$Z$3000,6,0)&amp;CHAR(34)</f>
        <v>"NBINGAUSS_BLACK_LGAUSS_WHITE_R"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VLOOKUP(C226,SOURCE!S$6:Y$10179,7,0)</f>
        <v>1249</v>
      </c>
      <c r="J226" s="28" t="str">
        <f>VLOOKUP(C226,SOURCE!S$6:Y$10179,6,0)</f>
        <v>NBINGAUSS_BLACK_LGAUSS_WHITE_R</v>
      </c>
      <c r="K226" s="29" t="str">
        <f t="shared" si="17"/>
        <v>NBinGAUSS_BLACK_LGAUSS_WHITE_R</v>
      </c>
      <c r="L226" s="39" t="str">
        <f>VLOOKUP(C226,SOURCE!S$6:Y$10179,2,0)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ITM_NBINU</v>
      </c>
      <c r="E227" s="26" t="str">
        <f>CHAR(34)&amp;VLOOKUP(C227,SOURCE!$S$3:$Z$3000,6,0)&amp;CHAR(34)</f>
        <v>"NBINGAUSS_WHITE_LGAUSS_BLACK_R"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VLOOKUP(C227,SOURCE!S$6:Y$10179,7,0)</f>
        <v>1250</v>
      </c>
      <c r="J227" s="28" t="str">
        <f>VLOOKUP(C227,SOURCE!S$6:Y$10179,6,0)</f>
        <v>NBINGAUSS_WHITE_LGAUSS_BLACK_R</v>
      </c>
      <c r="K227" s="29" t="str">
        <f t="shared" si="17"/>
        <v>NBinGAUSS_WHITE_LGAUSS_BLACK_R</v>
      </c>
      <c r="L227" s="39" t="str">
        <f>VLOOKUP(C227,SOURCE!S$6:Y$10179,2,0)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ITM_NBINM1</v>
      </c>
      <c r="E228" s="26" t="str">
        <f>CHAR(34)&amp;VLOOKUP(C228,SOURCE!$S$3:$Z$3000,6,0)&amp;CHAR(34)</f>
        <v>"NBIN^MINUS_1"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VLOOKUP(C228,SOURCE!S$6:Y$10179,7,0)</f>
        <v>1251</v>
      </c>
      <c r="J228" s="28" t="str">
        <f>VLOOKUP(C228,SOURCE!S$6:Y$10179,6,0)</f>
        <v>NBIN^MINUS_1</v>
      </c>
      <c r="K228" s="29" t="str">
        <f t="shared" si="17"/>
        <v>NBin^MINUS_1</v>
      </c>
      <c r="L228" s="39" t="str">
        <f>VLOOKUP(C228,SOURCE!S$6:Y$10179,2,0)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ITM_NORMLP</v>
      </c>
      <c r="E229" s="26" t="str">
        <f>CHAR(34)&amp;VLOOKUP(C229,SOURCE!$S$3:$Z$3000,6,0)&amp;CHAR(34)</f>
        <v>"NORMLP"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VLOOKUP(C229,SOURCE!S$6:Y$10179,7,0)</f>
        <v>1253</v>
      </c>
      <c r="J229" s="28" t="str">
        <f>VLOOKUP(C229,SOURCE!S$6:Y$10179,6,0)</f>
        <v>NORMLP</v>
      </c>
      <c r="K229" s="29" t="str">
        <f t="shared" si="17"/>
        <v>Normlp</v>
      </c>
      <c r="L229" s="39" t="str">
        <f>VLOOKUP(C229,SOURCE!S$6:Y$10179,2,0)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ITM_NORML</v>
      </c>
      <c r="E230" s="26" t="str">
        <f>CHAR(34)&amp;VLOOKUP(C230,SOURCE!$S$3:$Z$3000,6,0)&amp;CHAR(34)</f>
        <v>"NORMLGAUSS_BLACK_LGAUSS_WHITE_R"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VLOOKUP(C230,SOURCE!S$6:Y$10179,7,0)</f>
        <v>1254</v>
      </c>
      <c r="J230" s="28" t="str">
        <f>VLOOKUP(C230,SOURCE!S$6:Y$10179,6,0)</f>
        <v>NORMLGAUSS_BLACK_LGAUSS_WHITE_R</v>
      </c>
      <c r="K230" s="29" t="str">
        <f t="shared" si="17"/>
        <v>NormlGAUSS_BLACK_LGAUSS_WHITE_R</v>
      </c>
      <c r="L230" s="39" t="str">
        <f>VLOOKUP(C230,SOURCE!S$6:Y$10179,2,0)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ITM_NORMLU</v>
      </c>
      <c r="E231" s="26" t="str">
        <f>CHAR(34)&amp;VLOOKUP(C231,SOURCE!$S$3:$Z$3000,6,0)&amp;CHAR(34)</f>
        <v>"NORMLGAUSS_WHITE_LGAUSS_BLACK_R"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VLOOKUP(C231,SOURCE!S$6:Y$10179,7,0)</f>
        <v>1255</v>
      </c>
      <c r="J231" s="28" t="str">
        <f>VLOOKUP(C231,SOURCE!S$6:Y$10179,6,0)</f>
        <v>NORMLGAUSS_WHITE_LGAUSS_BLACK_R</v>
      </c>
      <c r="K231" s="29" t="str">
        <f t="shared" si="17"/>
        <v>NormlGAUSS_WHITE_LGAUSS_BLACK_R</v>
      </c>
      <c r="L231" s="39" t="str">
        <f>VLOOKUP(C231,SOURCE!S$6:Y$10179,2,0)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ITM_NORMLM1</v>
      </c>
      <c r="E232" s="26" t="str">
        <f>CHAR(34)&amp;VLOOKUP(C232,SOURCE!$S$3:$Z$3000,6,0)&amp;CHAR(34)</f>
        <v>"NORML^MINUS_1"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VLOOKUP(C232,SOURCE!S$6:Y$10179,7,0)</f>
        <v>1256</v>
      </c>
      <c r="J232" s="28" t="str">
        <f>VLOOKUP(C232,SOURCE!S$6:Y$10179,6,0)</f>
        <v>NORML^MINUS_1</v>
      </c>
      <c r="K232" s="29" t="str">
        <f t="shared" si="17"/>
        <v>Norml^MINUS_1</v>
      </c>
      <c r="L232" s="39" t="str">
        <f>VLOOKUP(C232,SOURCE!S$6:Y$10179,2,0)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ITM_POISSP</v>
      </c>
      <c r="E233" s="26" t="str">
        <f>CHAR(34)&amp;VLOOKUP(C233,SOURCE!$S$3:$Z$3000,6,0)&amp;CHAR(34)</f>
        <v>"POISSP"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VLOOKUP(C233,SOURCE!S$6:Y$10179,7,0)</f>
        <v>1258</v>
      </c>
      <c r="J233" s="28" t="str">
        <f>VLOOKUP(C233,SOURCE!S$6:Y$10179,6,0)</f>
        <v>POISSP</v>
      </c>
      <c r="K233" s="29" t="str">
        <f t="shared" si="17"/>
        <v>Poissp</v>
      </c>
      <c r="L233" s="39" t="str">
        <f>VLOOKUP(C233,SOURCE!S$6:Y$10179,2,0)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ITM_POISS</v>
      </c>
      <c r="E234" s="26" t="str">
        <f>CHAR(34)&amp;VLOOKUP(C234,SOURCE!$S$3:$Z$3000,6,0)&amp;CHAR(34)</f>
        <v>"POISSGAUSS_BLACK_LGAUSS_WHITE_R"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VLOOKUP(C234,SOURCE!S$6:Y$10179,7,0)</f>
        <v>1259</v>
      </c>
      <c r="J234" s="28" t="str">
        <f>VLOOKUP(C234,SOURCE!S$6:Y$10179,6,0)</f>
        <v>POISSGAUSS_BLACK_LGAUSS_WHITE_R</v>
      </c>
      <c r="K234" s="29" t="str">
        <f t="shared" si="17"/>
        <v>PoissGAUSS_BLACK_LGAUSS_WHITE_R</v>
      </c>
      <c r="L234" s="39" t="str">
        <f>VLOOKUP(C234,SOURCE!S$6:Y$10179,2,0)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ITM_POISSU</v>
      </c>
      <c r="E235" s="26" t="str">
        <f>CHAR(34)&amp;VLOOKUP(C235,SOURCE!$S$3:$Z$3000,6,0)&amp;CHAR(34)</f>
        <v>"POISSGAUSS_WHITE_LGAUSS_BLACK_R"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VLOOKUP(C235,SOURCE!S$6:Y$10179,7,0)</f>
        <v>1260</v>
      </c>
      <c r="J235" s="28" t="str">
        <f>VLOOKUP(C235,SOURCE!S$6:Y$10179,6,0)</f>
        <v>POISSGAUSS_WHITE_LGAUSS_BLACK_R</v>
      </c>
      <c r="K235" s="29" t="str">
        <f t="shared" si="17"/>
        <v>PoissGAUSS_WHITE_LGAUSS_BLACK_R</v>
      </c>
      <c r="L235" s="39" t="str">
        <f>VLOOKUP(C235,SOURCE!S$6:Y$10179,2,0)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ITM_POISSM1</v>
      </c>
      <c r="E236" s="26" t="str">
        <f>CHAR(34)&amp;VLOOKUP(C236,SOURCE!$S$3:$Z$3000,6,0)&amp;CHAR(34)</f>
        <v>"POISS^MINUS_1"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VLOOKUP(C236,SOURCE!S$6:Y$10179,7,0)</f>
        <v>1261</v>
      </c>
      <c r="J236" s="28" t="str">
        <f>VLOOKUP(C236,SOURCE!S$6:Y$10179,6,0)</f>
        <v>POISS^MINUS_1</v>
      </c>
      <c r="K236" s="29" t="str">
        <f t="shared" si="17"/>
        <v>Poiss^MINUS_1</v>
      </c>
      <c r="L236" s="39" t="str">
        <f>VLOOKUP(C236,SOURCE!S$6:Y$10179,2,0)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ITM_TPX</v>
      </c>
      <c r="E237" s="26" t="str">
        <f>CHAR(34)&amp;VLOOKUP(C237,SOURCE!$S$3:$Z$3000,6,0)&amp;CHAR(34)</f>
        <v>"TP(X)"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VLOOKUP(C237,SOURCE!S$6:Y$10179,7,0)</f>
        <v>1263</v>
      </c>
      <c r="J237" s="28" t="str">
        <f>VLOOKUP(C237,SOURCE!S$6:Y$10179,6,0)</f>
        <v>TP(X)</v>
      </c>
      <c r="K237" s="29" t="str">
        <f t="shared" si="17"/>
        <v>tp(x)</v>
      </c>
      <c r="L237" s="39" t="str">
        <f>VLOOKUP(C237,SOURCE!S$6:Y$10179,2,0)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ITM_TX</v>
      </c>
      <c r="E238" s="26" t="str">
        <f>CHAR(34)&amp;VLOOKUP(C238,SOURCE!$S$3:$Z$3000,6,0)&amp;CHAR(34)</f>
        <v>"TGAUSS_BLACK_LGAUSS_WHITE_R(X)"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VLOOKUP(C238,SOURCE!S$6:Y$10179,7,0)</f>
        <v>1264</v>
      </c>
      <c r="J238" s="28" t="str">
        <f>VLOOKUP(C238,SOURCE!S$6:Y$10179,6,0)</f>
        <v>TGAUSS_BLACK_LGAUSS_WHITE_R(X)</v>
      </c>
      <c r="K238" s="29" t="str">
        <f t="shared" si="17"/>
        <v>tGAUSS_BLACK_LGAUSS_WHITE_R(x)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ITM_TUX</v>
      </c>
      <c r="E239" s="26" t="str">
        <f>CHAR(34)&amp;VLOOKUP(C239,SOURCE!$S$3:$Z$3000,6,0)&amp;CHAR(34)</f>
        <v>"TGAUSS_WHITE_LGAUSS_BLACK_R(X)"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VLOOKUP(C239,SOURCE!S$6:Y$10179,7,0)</f>
        <v>1265</v>
      </c>
      <c r="J239" s="28" t="str">
        <f>VLOOKUP(C239,SOURCE!S$6:Y$10179,6,0)</f>
        <v>TGAUSS_WHITE_LGAUSS_BLACK_R(X)</v>
      </c>
      <c r="K239" s="29" t="str">
        <f t="shared" si="17"/>
        <v>tGAUSS_WHITE_LGAUSS_BLACK_R(x)</v>
      </c>
      <c r="L239" s="39" t="str">
        <f>VLOOKUP(C239,SOURCE!S$6:Y$10179,2,0)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ITM_TM1P</v>
      </c>
      <c r="E240" s="26" t="str">
        <f>CHAR(34)&amp;VLOOKUP(C240,SOURCE!$S$3:$Z$3000,6,0)&amp;CHAR(34)</f>
        <v>"T^MINUS_1(P)"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VLOOKUP(C240,SOURCE!S$6:Y$10179,7,0)</f>
        <v>1266</v>
      </c>
      <c r="J240" s="28" t="str">
        <f>VLOOKUP(C240,SOURCE!S$6:Y$10179,6,0)</f>
        <v>T^MINUS_1(P)</v>
      </c>
      <c r="K240" s="29" t="str">
        <f t="shared" si="17"/>
        <v>t^MINUS_1(p)</v>
      </c>
      <c r="L240" s="39" t="str">
        <f>VLOOKUP(C240,SOURCE!S$6:Y$10179,2,0)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ITM_WEIBLP</v>
      </c>
      <c r="E241" s="26" t="str">
        <f>CHAR(34)&amp;VLOOKUP(C241,SOURCE!$S$3:$Z$3000,6,0)&amp;CHAR(34)</f>
        <v>"WEIBLP"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VLOOKUP(C241,SOURCE!S$6:Y$10179,7,0)</f>
        <v>1268</v>
      </c>
      <c r="J241" s="28" t="str">
        <f>VLOOKUP(C241,SOURCE!S$6:Y$10179,6,0)</f>
        <v>WEIBLP</v>
      </c>
      <c r="K241" s="29" t="str">
        <f t="shared" si="17"/>
        <v>Weiblp</v>
      </c>
      <c r="L241" s="39" t="str">
        <f>VLOOKUP(C241,SOURCE!S$6:Y$10179,2,0)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ITM_WEIBL</v>
      </c>
      <c r="E242" s="26" t="str">
        <f>CHAR(34)&amp;VLOOKUP(C242,SOURCE!$S$3:$Z$3000,6,0)&amp;CHAR(34)</f>
        <v>"WEIBLGAUSS_BLACK_LGAUSS_WHITE_R"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VLOOKUP(C242,SOURCE!S$6:Y$10179,7,0)</f>
        <v>1269</v>
      </c>
      <c r="J242" s="28" t="str">
        <f>VLOOKUP(C242,SOURCE!S$6:Y$10179,6,0)</f>
        <v>WEIBLGAUSS_BLACK_LGAUSS_WHITE_R</v>
      </c>
      <c r="K242" s="29" t="str">
        <f t="shared" si="17"/>
        <v>WeiblGAUSS_BLACK_LGAUSS_WHITE_R</v>
      </c>
      <c r="L242" s="39" t="str">
        <f>VLOOKUP(C242,SOURCE!S$6:Y$10179,2,0)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ITM_WEIBLU</v>
      </c>
      <c r="E243" s="26" t="str">
        <f>CHAR(34)&amp;VLOOKUP(C243,SOURCE!$S$3:$Z$3000,6,0)&amp;CHAR(34)</f>
        <v>"WEIBLGAUSS_WHITE_LGAUSS_BLACK_R"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VLOOKUP(C243,SOURCE!S$6:Y$10179,7,0)</f>
        <v>1270</v>
      </c>
      <c r="J243" s="28" t="str">
        <f>VLOOKUP(C243,SOURCE!S$6:Y$10179,6,0)</f>
        <v>WEIBLGAUSS_WHITE_LGAUSS_BLACK_R</v>
      </c>
      <c r="K243" s="29" t="str">
        <f t="shared" si="17"/>
        <v>WeiblGAUSS_WHITE_LGAUSS_BLACK_R</v>
      </c>
      <c r="L243" s="39" t="str">
        <f>VLOOKUP(C243,SOURCE!S$6:Y$10179,2,0)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ITM_WEIBLM1</v>
      </c>
      <c r="E244" s="26" t="str">
        <f>CHAR(34)&amp;VLOOKUP(C244,SOURCE!$S$3:$Z$3000,6,0)&amp;CHAR(34)</f>
        <v>"WEIBL^MINUS_1"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VLOOKUP(C244,SOURCE!S$6:Y$10179,7,0)</f>
        <v>1271</v>
      </c>
      <c r="J244" s="28" t="str">
        <f>VLOOKUP(C244,SOURCE!S$6:Y$10179,6,0)</f>
        <v>WEIBL^MINUS_1</v>
      </c>
      <c r="K244" s="29" t="str">
        <f t="shared" si="17"/>
        <v>Weibl^MINUS_1</v>
      </c>
      <c r="L244" s="39" t="str">
        <f>VLOOKUP(C244,SOURCE!S$6:Y$10179,2,0)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ITM_chi2Px</v>
      </c>
      <c r="E245" s="26" t="str">
        <f>CHAR(34)&amp;VLOOKUP(C245,SOURCE!$S$3:$Z$3000,6,0)&amp;CHAR(34)</f>
        <v>"CHI^2P(X)"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VLOOKUP(C245,SOURCE!S$6:Y$10179,7,0)</f>
        <v>1273</v>
      </c>
      <c r="J245" s="28" t="str">
        <f>VLOOKUP(C245,SOURCE!S$6:Y$10179,6,0)</f>
        <v>CHI^2P(X)</v>
      </c>
      <c r="K245" s="29" t="str">
        <f t="shared" si="17"/>
        <v>chi^2p(x)</v>
      </c>
      <c r="L245" s="39" t="str">
        <f>VLOOKUP(C245,SOURCE!S$6:Y$10179,2,0)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ITM_chi2x</v>
      </c>
      <c r="E246" s="26" t="str">
        <f>CHAR(34)&amp;VLOOKUP(C246,SOURCE!$S$3:$Z$3000,6,0)&amp;CHAR(34)</f>
        <v>"CHI^2GAUSS_BLACK_LGAUSS_WHITE_R(X)"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VLOOKUP(C246,SOURCE!S$6:Y$10179,7,0)</f>
        <v>1274</v>
      </c>
      <c r="J246" s="28" t="str">
        <f>VLOOKUP(C246,SOURCE!S$6:Y$10179,6,0)</f>
        <v>CHI^2GAUSS_BLACK_LGAUSS_WHITE_R(X)</v>
      </c>
      <c r="K246" s="29" t="str">
        <f t="shared" si="17"/>
        <v>chi^2GAUSS_BLACK_LGAUSS_WHITE_R(x)</v>
      </c>
      <c r="L246" s="39" t="str">
        <f>VLOOKUP(C246,SOURCE!S$6:Y$10179,2,0)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ITM_chi2ux</v>
      </c>
      <c r="E247" s="26" t="str">
        <f>CHAR(34)&amp;VLOOKUP(C247,SOURCE!$S$3:$Z$3000,6,0)&amp;CHAR(34)</f>
        <v>"CHI^2GAUSS_WHITE_LGAUSS_BLACK_R(X)"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VLOOKUP(C247,SOURCE!S$6:Y$10179,7,0)</f>
        <v>1275</v>
      </c>
      <c r="J247" s="28" t="str">
        <f>VLOOKUP(C247,SOURCE!S$6:Y$10179,6,0)</f>
        <v>CHI^2GAUSS_WHITE_LGAUSS_BLACK_R(X)</v>
      </c>
      <c r="K247" s="29" t="str">
        <f t="shared" si="17"/>
        <v>chi^2GAUSS_WHITE_LGAUSS_BLACK_R(x)</v>
      </c>
      <c r="L247" s="39" t="str">
        <f>VLOOKUP(C247,SOURCE!S$6:Y$10179,2,0)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ITM_chi2M1</v>
      </c>
      <c r="E248" s="26" t="str">
        <f>CHAR(34)&amp;VLOOKUP(C248,SOURCE!$S$3:$Z$3000,6,0)&amp;CHAR(34)</f>
        <v>"(CHI^2)^MINUS_1"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VLOOKUP(C248,SOURCE!S$6:Y$10179,7,0)</f>
        <v>1276</v>
      </c>
      <c r="J248" s="28" t="str">
        <f>VLOOKUP(C248,SOURCE!S$6:Y$10179,6,0)</f>
        <v>(CHI^2)^MINUS_1</v>
      </c>
      <c r="K248" s="29" t="str">
        <f t="shared" si="17"/>
        <v>(chi^2)^MINUS_1</v>
      </c>
      <c r="L248" s="39" t="str">
        <f>VLOOKUP(C248,SOURCE!S$6:Y$10179,2,0)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ITM_BESTF</v>
      </c>
      <c r="E249" s="26" t="str">
        <f>CHAR(34)&amp;VLOOKUP(C249,SOURCE!$S$3:$Z$3000,6,0)&amp;CHAR(34)</f>
        <v>"BESTF"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VLOOKUP(C249,SOURCE!S$6:Y$10179,7,0)</f>
        <v>1297</v>
      </c>
      <c r="J249" s="28" t="str">
        <f>VLOOKUP(C249,SOURCE!S$6:Y$10179,6,0)</f>
        <v>BESTF</v>
      </c>
      <c r="K249" s="29" t="str">
        <f t="shared" si="17"/>
        <v>BestF</v>
      </c>
      <c r="L249" s="39" t="str">
        <f>VLOOKUP(C249,SOURCE!S$6:Y$10179,2,0)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ITM_EXPF</v>
      </c>
      <c r="E250" s="26" t="str">
        <f>CHAR(34)&amp;VLOOKUP(C250,SOURCE!$S$3:$Z$3000,6,0)&amp;CHAR(34)</f>
        <v>"EXPF"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VLOOKUP(C250,SOURCE!S$6:Y$10179,7,0)</f>
        <v>1298</v>
      </c>
      <c r="J250" s="28" t="str">
        <f>VLOOKUP(C250,SOURCE!S$6:Y$10179,6,0)</f>
        <v>EXPF</v>
      </c>
      <c r="K250" s="29" t="str">
        <f t="shared" si="17"/>
        <v>ExpF</v>
      </c>
      <c r="L250" s="39" t="str">
        <f>VLOOKUP(C250,SOURCE!S$6:Y$10179,2,0)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ITM_LINF</v>
      </c>
      <c r="E251" s="26" t="str">
        <f>CHAR(34)&amp;VLOOKUP(C251,SOURCE!$S$3:$Z$3000,6,0)&amp;CHAR(34)</f>
        <v>"LINF"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VLOOKUP(C251,SOURCE!S$6:Y$10179,7,0)</f>
        <v>1299</v>
      </c>
      <c r="J251" s="28" t="str">
        <f>VLOOKUP(C251,SOURCE!S$6:Y$10179,6,0)</f>
        <v>LINF</v>
      </c>
      <c r="K251" s="29" t="str">
        <f t="shared" si="17"/>
        <v>LinF</v>
      </c>
      <c r="L251" s="39" t="str">
        <f>VLOOKUP(C251,SOURCE!S$6:Y$10179,2,0)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ITM_LOGF</v>
      </c>
      <c r="E252" s="26" t="str">
        <f>CHAR(34)&amp;VLOOKUP(C252,SOURCE!$S$3:$Z$3000,6,0)&amp;CHAR(34)</f>
        <v>"LOGF"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VLOOKUP(C252,SOURCE!S$6:Y$10179,7,0)</f>
        <v>1300</v>
      </c>
      <c r="J252" s="28" t="str">
        <f>VLOOKUP(C252,SOURCE!S$6:Y$10179,6,0)</f>
        <v>LOGF</v>
      </c>
      <c r="K252" s="29" t="str">
        <f t="shared" si="17"/>
        <v>LogF</v>
      </c>
      <c r="L252" s="39" t="str">
        <f>VLOOKUP(C252,SOURCE!S$6:Y$10179,2,0)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ITM_ORTHOF</v>
      </c>
      <c r="E253" s="26" t="str">
        <f>CHAR(34)&amp;VLOOKUP(C253,SOURCE!$S$3:$Z$3000,6,0)&amp;CHAR(34)</f>
        <v>"ORTHOF"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VLOOKUP(C253,SOURCE!S$6:Y$10179,7,0)</f>
        <v>1301</v>
      </c>
      <c r="J253" s="28" t="str">
        <f>VLOOKUP(C253,SOURCE!S$6:Y$10179,6,0)</f>
        <v>ORTHOF</v>
      </c>
      <c r="K253" s="29" t="str">
        <f t="shared" si="17"/>
        <v>OrthoF</v>
      </c>
      <c r="L253" s="39" t="str">
        <f>VLOOKUP(C253,SOURCE!S$6:Y$10179,2,0)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ITM_POWERF</v>
      </c>
      <c r="E254" s="26" t="str">
        <f>CHAR(34)&amp;VLOOKUP(C254,SOURCE!$S$3:$Z$3000,6,0)&amp;CHAR(34)</f>
        <v>"POWERF"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VLOOKUP(C254,SOURCE!S$6:Y$10179,7,0)</f>
        <v>1302</v>
      </c>
      <c r="J254" s="28" t="str">
        <f>VLOOKUP(C254,SOURCE!S$6:Y$10179,6,0)</f>
        <v>POWERF</v>
      </c>
      <c r="K254" s="29" t="str">
        <f t="shared" si="17"/>
        <v>PowerF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ITM_GAUSSF</v>
      </c>
      <c r="E255" s="26" t="str">
        <f>CHAR(34)&amp;VLOOKUP(C255,SOURCE!$S$3:$Z$3000,6,0)&amp;CHAR(34)</f>
        <v>"GAUSSF"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VLOOKUP(C255,SOURCE!S$6:Y$10179,7,0)</f>
        <v>1303</v>
      </c>
      <c r="J255" s="28" t="str">
        <f>VLOOKUP(C255,SOURCE!S$6:Y$10179,6,0)</f>
        <v>GAUSSF</v>
      </c>
      <c r="K255" s="29" t="str">
        <f t="shared" si="17"/>
        <v>GaussF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ITM_CAUCHF</v>
      </c>
      <c r="E256" s="26" t="str">
        <f>CHAR(34)&amp;VLOOKUP(C256,SOURCE!$S$3:$Z$3000,6,0)&amp;CHAR(34)</f>
        <v>"CAUCHF"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VLOOKUP(C256,SOURCE!S$6:Y$10179,7,0)</f>
        <v>1304</v>
      </c>
      <c r="J256" s="28" t="str">
        <f>VLOOKUP(C256,SOURCE!S$6:Y$10179,6,0)</f>
        <v>CAUCHF</v>
      </c>
      <c r="K256" s="29" t="str">
        <f t="shared" si="17"/>
        <v>CauchF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ITM_PARABF</v>
      </c>
      <c r="E257" s="26" t="str">
        <f>CHAR(34)&amp;VLOOKUP(C257,SOURCE!$S$3:$Z$3000,6,0)&amp;CHAR(34)</f>
        <v>"PARABF"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VLOOKUP(C257,SOURCE!S$6:Y$10179,7,0)</f>
        <v>1305</v>
      </c>
      <c r="J257" s="28" t="str">
        <f>VLOOKUP(C257,SOURCE!S$6:Y$10179,6,0)</f>
        <v>PARABF</v>
      </c>
      <c r="K257" s="29" t="str">
        <f t="shared" si="17"/>
        <v>ParabF</v>
      </c>
      <c r="L257" s="39" t="str">
        <f>VLOOKUP(C257,SOURCE!S$6:Y$10179,2,0)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ITM_HYPF</v>
      </c>
      <c r="E258" s="26" t="str">
        <f>CHAR(34)&amp;VLOOKUP(C258,SOURCE!$S$3:$Z$3000,6,0)&amp;CHAR(34)</f>
        <v>"HYPF"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VLOOKUP(C258,SOURCE!S$6:Y$10179,7,0)</f>
        <v>1306</v>
      </c>
      <c r="J258" s="28" t="str">
        <f>VLOOKUP(C258,SOURCE!S$6:Y$10179,6,0)</f>
        <v>HYPF</v>
      </c>
      <c r="K258" s="29" t="str">
        <f t="shared" si="17"/>
        <v>HypF</v>
      </c>
      <c r="L258" s="39" t="str">
        <f>VLOOKUP(C258,SOURCE!S$6:Y$10179,2,0)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ITM_ROOTF</v>
      </c>
      <c r="E259" s="26" t="str">
        <f>CHAR(34)&amp;VLOOKUP(C259,SOURCE!$S$3:$Z$3000,6,0)&amp;CHAR(34)</f>
        <v>"ROOTF"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VLOOKUP(C259,SOURCE!S$6:Y$10179,7,0)</f>
        <v>1307</v>
      </c>
      <c r="J259" s="28" t="str">
        <f>VLOOKUP(C259,SOURCE!S$6:Y$10179,6,0)</f>
        <v>ROOTF</v>
      </c>
      <c r="K259" s="29" t="str">
        <f t="shared" si="17"/>
        <v>RootF</v>
      </c>
      <c r="L259" s="39" t="str">
        <f>VLOOKUP(C259,SOURCE!S$6:Y$10179,2,0)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ITM_1COMPL</v>
      </c>
      <c r="E260" s="26" t="str">
        <f>CHAR(34)&amp;VLOOKUP(C260,SOURCE!$S$3:$Z$3000,6,0)&amp;CHAR(34)</f>
        <v>"1COMPL"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VLOOKUP(C260,SOURCE!S$6:Y$10179,7,0)</f>
        <v>1404</v>
      </c>
      <c r="J260" s="28" t="str">
        <f>VLOOKUP(C260,SOURCE!S$6:Y$10179,6,0)</f>
        <v>1COMPL</v>
      </c>
      <c r="K260" s="29" t="str">
        <f t="shared" si="17"/>
        <v>1COMPL</v>
      </c>
      <c r="L260" s="39" t="str">
        <f>VLOOKUP(C260,SOURCE!S$6:Y$10179,2,0)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ITM_SNAP</v>
      </c>
      <c r="E261" s="26" t="str">
        <f>CHAR(34)&amp;VLOOKUP(C261,SOURCE!$S$3:$Z$3000,6,0)&amp;CHAR(34)</f>
        <v>"SNAP"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VLOOKUP(C261,SOURCE!S$6:Y$10179,7,0)</f>
        <v>1405</v>
      </c>
      <c r="J261" s="28" t="str">
        <f>VLOOKUP(C261,SOURCE!S$6:Y$10179,6,0)</f>
        <v>SNAP</v>
      </c>
      <c r="K261" s="29" t="str">
        <f t="shared" si="17"/>
        <v>SNAP</v>
      </c>
      <c r="L261" s="39" t="str">
        <f>VLOOKUP(C261,SOURCE!S$6:Y$10179,2,0)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ITM_2COMPL</v>
      </c>
      <c r="E262" s="26" t="str">
        <f>CHAR(34)&amp;VLOOKUP(C262,SOURCE!$S$3:$Z$3000,6,0)&amp;CHAR(34)</f>
        <v>"2COMPL"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VLOOKUP(C262,SOURCE!S$6:Y$10179,7,0)</f>
        <v>1406</v>
      </c>
      <c r="J262" s="28" t="str">
        <f>VLOOKUP(C262,SOURCE!S$6:Y$10179,6,0)</f>
        <v>2COMPL</v>
      </c>
      <c r="K262" s="29" t="str">
        <f t="shared" si="17"/>
        <v>2COMPL</v>
      </c>
      <c r="L262" s="39" t="str">
        <f>VLOOKUP(C262,SOURCE!S$6:Y$10179,2,0)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ITM_ABS</v>
      </c>
      <c r="E263" s="26" t="str">
        <f>CHAR(34)&amp;VLOOKUP(C263,SOURCE!$S$3:$Z$3000,6,0)&amp;CHAR(34)</f>
        <v>"ABS"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VLOOKUP(C263,SOURCE!S$6:Y$10179,7,0)</f>
        <v>1407</v>
      </c>
      <c r="J263" s="28" t="str">
        <f>VLOOKUP(C263,SOURCE!S$6:Y$10179,6,0)</f>
        <v>ABS</v>
      </c>
      <c r="K263" s="29" t="str">
        <f t="shared" si="17"/>
        <v>ABS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ITM_AGM</v>
      </c>
      <c r="E264" s="26" t="str">
        <f>CHAR(34)&amp;VLOOKUP(C264,SOURCE!$S$3:$Z$3000,6,0)&amp;CHAR(34)</f>
        <v>"AGM"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VLOOKUP(C264,SOURCE!S$6:Y$10179,7,0)</f>
        <v>1408</v>
      </c>
      <c r="J264" s="28" t="str">
        <f>VLOOKUP(C264,SOURCE!S$6:Y$10179,6,0)</f>
        <v>AGM</v>
      </c>
      <c r="K264" s="29" t="str">
        <f t="shared" si="17"/>
        <v>AGM</v>
      </c>
      <c r="L264" s="39" t="str">
        <f>VLOOKUP(C264,SOURCE!S$6:Y$10179,2,0)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ITM_AGRAPH</v>
      </c>
      <c r="E265" s="26" t="str">
        <f>CHAR(34)&amp;VLOOKUP(C265,SOURCE!$S$3:$Z$3000,6,0)&amp;CHAR(34)</f>
        <v>"AGRAPH"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VLOOKUP(C265,SOURCE!S$6:Y$10179,7,0)</f>
        <v>1409</v>
      </c>
      <c r="J265" s="28" t="str">
        <f>VLOOKUP(C265,SOURCE!S$6:Y$10179,6,0)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VLOOKUP(C265,SOURCE!S$6:Y$10179,2,0)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ITM_ALL</v>
      </c>
      <c r="E266" s="26" t="str">
        <f>CHAR(34)&amp;VLOOKUP(C266,SOURCE!$S$3:$Z$3000,6,0)&amp;CHAR(34)</f>
        <v>"ALL"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VLOOKUP(C266,SOURCE!S$6:Y$10179,7,0)</f>
        <v>1410</v>
      </c>
      <c r="J266" s="28" t="str">
        <f>VLOOKUP(C266,SOURCE!S$6:Y$10179,6,0)</f>
        <v>ALL</v>
      </c>
      <c r="K266" s="29" t="str">
        <f t="shared" si="21"/>
        <v>ALL</v>
      </c>
      <c r="L266" s="39" t="str">
        <f>VLOOKUP(C266,SOURCE!S$6:Y$10179,2,0)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ITM_ASSIGN</v>
      </c>
      <c r="E267" s="26" t="str">
        <f>CHAR(34)&amp;VLOOKUP(C267,SOURCE!$S$3:$Z$3000,6,0)&amp;CHAR(34)</f>
        <v>"ASN"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VLOOKUP(C267,SOURCE!S$6:Y$10179,7,0)</f>
        <v>1411</v>
      </c>
      <c r="J267" s="28" t="str">
        <f>VLOOKUP(C267,SOURCE!S$6:Y$10179,6,0)</f>
        <v>ASN</v>
      </c>
      <c r="K267" s="29" t="str">
        <f t="shared" si="21"/>
        <v>ASN</v>
      </c>
      <c r="L267" s="39" t="str">
        <f>VLOOKUP(C267,SOURCE!S$6:Y$10179,2,0)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ITM_BACK</v>
      </c>
      <c r="E268" s="26" t="str">
        <f>CHAR(34)&amp;VLOOKUP(C268,SOURCE!$S$3:$Z$3000,6,0)&amp;CHAR(34)</f>
        <v>"BACK"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VLOOKUP(C268,SOURCE!S$6:Y$10179,7,0)</f>
        <v>1412</v>
      </c>
      <c r="J268" s="28" t="str">
        <f>VLOOKUP(C268,SOURCE!S$6:Y$10179,6,0)</f>
        <v>BACK</v>
      </c>
      <c r="K268" s="29" t="str">
        <f t="shared" si="21"/>
        <v>BACK</v>
      </c>
      <c r="L268" s="39" t="str">
        <f>VLOOKUP(C268,SOURCE!S$6:Y$10179,2,0)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ITM_BATT</v>
      </c>
      <c r="E269" s="26" t="str">
        <f>CHAR(34)&amp;VLOOKUP(C269,SOURCE!$S$3:$Z$3000,6,0)&amp;CHAR(34)</f>
        <v>"BATT?"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VLOOKUP(C269,SOURCE!S$6:Y$10179,7,0)</f>
        <v>1413</v>
      </c>
      <c r="J269" s="28" t="str">
        <f>VLOOKUP(C269,SOURCE!S$6:Y$10179,6,0)</f>
        <v>BATT?</v>
      </c>
      <c r="K269" s="29" t="str">
        <f t="shared" si="21"/>
        <v>BATT?</v>
      </c>
      <c r="L269" s="39" t="str">
        <f>VLOOKUP(C269,SOURCE!S$6:Y$10179,2,0)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ITM_BEEP</v>
      </c>
      <c r="E270" s="26" t="str">
        <f>CHAR(34)&amp;VLOOKUP(C270,SOURCE!$S$3:$Z$3000,6,0)&amp;CHAR(34)</f>
        <v>"BEEP"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VLOOKUP(C270,SOURCE!S$6:Y$10179,7,0)</f>
        <v>1414</v>
      </c>
      <c r="J270" s="28" t="str">
        <f>VLOOKUP(C270,SOURCE!S$6:Y$10179,6,0)</f>
        <v>BEEP</v>
      </c>
      <c r="K270" s="29" t="str">
        <f t="shared" si="21"/>
        <v>BEEP</v>
      </c>
      <c r="L270" s="39" t="str">
        <f>VLOOKUP(C270,SOURCE!S$6:Y$10179,2,0)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ITM_BEGINP</v>
      </c>
      <c r="E271" s="26" t="str">
        <f>CHAR(34)&amp;VLOOKUP(C271,SOURCE!$S$3:$Z$3000,6,0)&amp;CHAR(34)</f>
        <v>"BEGINP"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VLOOKUP(C271,SOURCE!S$6:Y$10179,7,0)</f>
        <v>1415</v>
      </c>
      <c r="J271" s="28" t="str">
        <f>VLOOKUP(C271,SOURCE!S$6:Y$10179,6,0)</f>
        <v>BEGINP</v>
      </c>
      <c r="K271" s="29" t="str">
        <f t="shared" si="21"/>
        <v>Begin</v>
      </c>
      <c r="L271" s="39" t="str">
        <f>VLOOKUP(C271,SOURCE!S$6:Y$10179,2,0)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ITM_BN</v>
      </c>
      <c r="E272" s="26" t="str">
        <f>CHAR(34)&amp;VLOOKUP(C272,SOURCE!$S$3:$Z$3000,6,0)&amp;CHAR(34)</f>
        <v>"BN"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VLOOKUP(C272,SOURCE!S$6:Y$10179,7,0)</f>
        <v>1416</v>
      </c>
      <c r="J272" s="28" t="str">
        <f>VLOOKUP(C272,SOURCE!S$6:Y$10179,6,0)</f>
        <v>BN</v>
      </c>
      <c r="K272" s="29" t="str">
        <f t="shared" si="21"/>
        <v>Bn</v>
      </c>
      <c r="L272" s="39" t="str">
        <f>VLOOKUP(C272,SOURCE!S$6:Y$10179,2,0)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ITM_BNS</v>
      </c>
      <c r="E273" s="26" t="str">
        <f>CHAR(34)&amp;VLOOKUP(C273,SOURCE!$S$3:$Z$3000,6,0)&amp;CHAR(34)</f>
        <v>"BN^ASTERISK"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VLOOKUP(C273,SOURCE!S$6:Y$10179,7,0)</f>
        <v>1417</v>
      </c>
      <c r="J273" s="28" t="str">
        <f>VLOOKUP(C273,SOURCE!S$6:Y$10179,6,0)</f>
        <v>BN^ASTERISK</v>
      </c>
      <c r="K273" s="29" t="str">
        <f t="shared" si="21"/>
        <v>Bn^ASTERISK</v>
      </c>
      <c r="L273" s="39" t="str">
        <f>VLOOKUP(C273,SOURCE!S$6:Y$10179,2,0)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5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ITM_CASE</v>
      </c>
      <c r="E274" s="26" t="str">
        <f>CHAR(34)&amp;VLOOKUP(C274,SOURCE!$S$3:$Z$3000,6,0)&amp;CHAR(34)</f>
        <v>"CASE"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VLOOKUP(C274,SOURCE!S$6:Y$10179,7,0)</f>
        <v>1418</v>
      </c>
      <c r="J274" s="28" t="str">
        <f>VLOOKUP(C274,SOURCE!S$6:Y$10179,6,0)</f>
        <v>CASE</v>
      </c>
      <c r="K274" s="29" t="str">
        <f t="shared" si="21"/>
        <v>CASE</v>
      </c>
      <c r="L274" s="39" t="str">
        <f>VLOOKUP(C274,SOURCE!S$6:Y$10179,2,0)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5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ITM_CLALL</v>
      </c>
      <c r="E275" s="26" t="str">
        <f>CHAR(34)&amp;VLOOKUP(C275,SOURCE!$S$3:$Z$3000,6,0)&amp;CHAR(34)</f>
        <v>"CLALL"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VLOOKUP(C275,SOURCE!S$6:Y$10179,7,0)</f>
        <v>1419</v>
      </c>
      <c r="J275" s="28" t="str">
        <f>VLOOKUP(C275,SOURCE!S$6:Y$10179,6,0)</f>
        <v>CLALL</v>
      </c>
      <c r="K275" s="29" t="str">
        <f t="shared" si="21"/>
        <v>CLall</v>
      </c>
      <c r="L275" s="39" t="str">
        <f>VLOOKUP(C275,SOURCE!S$6:Y$10179,2,0)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5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ITM_CLCVAR</v>
      </c>
      <c r="E276" s="26" t="str">
        <f>CHAR(34)&amp;VLOOKUP(C276,SOURCE!$S$3:$Z$3000,6,0)&amp;CHAR(34)</f>
        <v>"CLCVAR"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VLOOKUP(C276,SOURCE!S$6:Y$10179,7,0)</f>
        <v>1420</v>
      </c>
      <c r="J276" s="28" t="str">
        <f>VLOOKUP(C276,SOURCE!S$6:Y$10179,6,0)</f>
        <v>CLCVAR</v>
      </c>
      <c r="K276" s="29" t="str">
        <f t="shared" si="21"/>
        <v>CLCVAR</v>
      </c>
      <c r="L276" s="39" t="str">
        <f>VLOOKUP(C276,SOURCE!S$6:Y$10179,2,0)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ITM_CLFALL</v>
      </c>
      <c r="E277" s="26" t="str">
        <f>CHAR(34)&amp;VLOOKUP(C277,SOURCE!$S$3:$Z$3000,6,0)&amp;CHAR(34)</f>
        <v>"CLFALL"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VLOOKUP(C277,SOURCE!S$6:Y$10179,7,0)</f>
        <v>1421</v>
      </c>
      <c r="J277" s="28" t="str">
        <f>VLOOKUP(C277,SOURCE!S$6:Y$10179,6,0)</f>
        <v>CLFALL</v>
      </c>
      <c r="K277" s="29" t="str">
        <f t="shared" si="21"/>
        <v>CLFall</v>
      </c>
      <c r="L277" s="39" t="str">
        <f>VLOOKUP(C277,SOURCE!S$6:Y$10179,2,0)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ITM_CLLCD</v>
      </c>
      <c r="E278" s="26" t="str">
        <f>CHAR(34)&amp;VLOOKUP(C278,SOURCE!$S$3:$Z$3000,6,0)&amp;CHAR(34)</f>
        <v>"CLLCD"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VLOOKUP(C278,SOURCE!S$6:Y$10179,7,0)</f>
        <v>1423</v>
      </c>
      <c r="J278" s="28" t="str">
        <f>VLOOKUP(C278,SOURCE!S$6:Y$10179,6,0)</f>
        <v>CLLCD</v>
      </c>
      <c r="K278" s="29" t="str">
        <f t="shared" si="21"/>
        <v>CLLCD</v>
      </c>
      <c r="L278" s="39" t="str">
        <f>VLOOKUP(C278,SOURCE!S$6:Y$10179,2,0)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ITM_CLMENU</v>
      </c>
      <c r="E279" s="26" t="str">
        <f>CHAR(34)&amp;VLOOKUP(C279,SOURCE!$S$3:$Z$3000,6,0)&amp;CHAR(34)</f>
        <v>"CLMENU"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VLOOKUP(C279,SOURCE!S$6:Y$10179,7,0)</f>
        <v>1424</v>
      </c>
      <c r="J279" s="28" t="str">
        <f>VLOOKUP(C279,SOURCE!S$6:Y$10179,6,0)</f>
        <v>CLMENU</v>
      </c>
      <c r="K279" s="29" t="str">
        <f t="shared" si="21"/>
        <v>CLMENU</v>
      </c>
      <c r="L279" s="39" t="str">
        <f>VLOOKUP(C279,SOURCE!S$6:Y$10179,2,0)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ITM_CLP</v>
      </c>
      <c r="E280" s="26" t="str">
        <f>CHAR(34)&amp;VLOOKUP(C280,SOURCE!$S$3:$Z$3000,6,0)&amp;CHAR(34)</f>
        <v>"CLP"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VLOOKUP(C280,SOURCE!S$6:Y$10179,7,0)</f>
        <v>1425</v>
      </c>
      <c r="J280" s="28" t="str">
        <f>VLOOKUP(C280,SOURCE!S$6:Y$10179,6,0)</f>
        <v>CLP</v>
      </c>
      <c r="K280" s="29" t="str">
        <f t="shared" si="21"/>
        <v>CLP</v>
      </c>
      <c r="L280" s="39" t="str">
        <f>VLOOKUP(C280,SOURCE!S$6:Y$10179,2,0)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ITM_CLPALL</v>
      </c>
      <c r="E281" s="26" t="str">
        <f>CHAR(34)&amp;VLOOKUP(C281,SOURCE!$S$3:$Z$3000,6,0)&amp;CHAR(34)</f>
        <v>"CLPALL"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VLOOKUP(C281,SOURCE!S$6:Y$10179,7,0)</f>
        <v>1426</v>
      </c>
      <c r="J281" s="28" t="str">
        <f>VLOOKUP(C281,SOURCE!S$6:Y$10179,6,0)</f>
        <v>CLPALL</v>
      </c>
      <c r="K281" s="29" t="str">
        <f t="shared" si="21"/>
        <v>CLPall</v>
      </c>
      <c r="L281" s="39" t="str">
        <f>VLOOKUP(C281,SOURCE!S$6:Y$10179,2,0)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ITM_CLREGS</v>
      </c>
      <c r="E282" s="26" t="str">
        <f>CHAR(34)&amp;VLOOKUP(C282,SOURCE!$S$3:$Z$3000,6,0)&amp;CHAR(34)</f>
        <v>"CLREGS"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VLOOKUP(C282,SOURCE!S$6:Y$10179,7,0)</f>
        <v>1427</v>
      </c>
      <c r="J282" s="28" t="str">
        <f>VLOOKUP(C282,SOURCE!S$6:Y$10179,6,0)</f>
        <v>CLREGS</v>
      </c>
      <c r="K282" s="29" t="str">
        <f t="shared" si="21"/>
        <v>CLREGS</v>
      </c>
      <c r="L282" s="39" t="str">
        <f>VLOOKUP(C282,SOURCE!S$6:Y$10179,2,0)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ITM_CLSTK</v>
      </c>
      <c r="E283" s="26" t="str">
        <f>CHAR(34)&amp;VLOOKUP(C283,SOURCE!$S$3:$Z$3000,6,0)&amp;CHAR(34)</f>
        <v>"CLSTK"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VLOOKUP(C283,SOURCE!S$6:Y$10179,7,0)</f>
        <v>1428</v>
      </c>
      <c r="J283" s="28" t="str">
        <f>VLOOKUP(C283,SOURCE!S$6:Y$10179,6,0)</f>
        <v>CLSTK</v>
      </c>
      <c r="K283" s="29" t="str">
        <f t="shared" si="21"/>
        <v>CLSTK</v>
      </c>
      <c r="L283" s="39" t="str">
        <f>VLOOKUP(C283,SOURCE!S$6:Y$10179,2,0)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ITM_CLSIGMA</v>
      </c>
      <c r="E284" s="26" t="str">
        <f>CHAR(34)&amp;VLOOKUP(C284,SOURCE!$S$3:$Z$3000,6,0)&amp;CHAR(34)</f>
        <v>"CLSUM"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VLOOKUP(C284,SOURCE!S$6:Y$10179,7,0)</f>
        <v>1429</v>
      </c>
      <c r="J284" s="28" t="str">
        <f>VLOOKUP(C284,SOURCE!S$6:Y$10179,6,0)</f>
        <v>CLSUM</v>
      </c>
      <c r="K284" s="29" t="str">
        <f t="shared" si="21"/>
        <v>CLSUM</v>
      </c>
      <c r="L284" s="39" t="str">
        <f>VLOOKUP(C284,SOURCE!S$6:Y$10179,2,0)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ITM_CONJ</v>
      </c>
      <c r="E285" s="26" t="str">
        <f>CHAR(34)&amp;VLOOKUP(C285,SOURCE!$S$3:$Z$3000,6,0)&amp;CHAR(34)</f>
        <v>"CONJ"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VLOOKUP(C285,SOURCE!S$6:Y$10179,7,0)</f>
        <v>1431</v>
      </c>
      <c r="J285" s="28" t="str">
        <f>VLOOKUP(C285,SOURCE!S$6:Y$10179,6,0)</f>
        <v>CONJ</v>
      </c>
      <c r="K285" s="29" t="str">
        <f t="shared" si="21"/>
        <v>conj</v>
      </c>
      <c r="L285" s="39" t="str">
        <f>VLOOKUP(C285,SOURCE!S$6:Y$10179,2,0)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ITM_CORR</v>
      </c>
      <c r="E286" s="26" t="str">
        <f>CHAR(34)&amp;VLOOKUP(C286,SOURCE!$S$3:$Z$3000,6,0)&amp;CHAR(34)</f>
        <v>"CORR"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VLOOKUP(C286,SOURCE!S$6:Y$10179,7,0)</f>
        <v>1433</v>
      </c>
      <c r="J286" s="28" t="str">
        <f>VLOOKUP(C286,SOURCE!S$6:Y$10179,6,0)</f>
        <v>CORR</v>
      </c>
      <c r="K286" s="29" t="str">
        <f t="shared" si="21"/>
        <v>r</v>
      </c>
      <c r="L286" s="39" t="str">
        <f>VLOOKUP(C286,SOURCE!S$6:Y$10179,2,0)</f>
        <v/>
      </c>
      <c r="M286" t="str">
        <f>IF(VLOOKUP(I286,SOURCE!B:M,2,0)="/  { itemToBeCoded","To be coded","")</f>
        <v>To be coded</v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ITM_COV</v>
      </c>
      <c r="E287" s="26" t="str">
        <f>CHAR(34)&amp;VLOOKUP(C287,SOURCE!$S$3:$Z$3000,6,0)&amp;CHAR(34)</f>
        <v>"COV"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VLOOKUP(C287,SOURCE!S$6:Y$10179,7,0)</f>
        <v>1434</v>
      </c>
      <c r="J287" s="28" t="str">
        <f>VLOOKUP(C287,SOURCE!S$6:Y$10179,6,0)</f>
        <v>COV</v>
      </c>
      <c r="K287" s="29" t="str">
        <f t="shared" si="21"/>
        <v>cov</v>
      </c>
      <c r="L287" s="39" t="str">
        <f>VLOOKUP(C287,SOURCE!S$6:Y$10179,2,0)</f>
        <v/>
      </c>
      <c r="M287" t="str">
        <f>IF(VLOOKUP(I287,SOURCE!B:M,2,0)="/  { itemToBeCoded","To be coded","")</f>
        <v>To be coded</v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ITM_BESTFQ</v>
      </c>
      <c r="E288" s="26" t="str">
        <f>CHAR(34)&amp;VLOOKUP(C288,SOURCE!$S$3:$Z$3000,6,0)&amp;CHAR(34)</f>
        <v>"BESTF?"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VLOOKUP(C288,SOURCE!S$6:Y$10179,7,0)</f>
        <v>1435</v>
      </c>
      <c r="J288" s="28" t="str">
        <f>VLOOKUP(C288,SOURCE!S$6:Y$10179,6,0)</f>
        <v>BESTF?</v>
      </c>
      <c r="K288" s="29" t="str">
        <f t="shared" si="21"/>
        <v>BestF?</v>
      </c>
      <c r="L288" s="39" t="str">
        <f>VLOOKUP(C288,SOURCE!S$6:Y$10179,2,0)</f>
        <v/>
      </c>
      <c r="M288" t="str">
        <f>IF(VLOOKUP(I288,SOURCE!B:M,2,0)="/  { itemToBeCoded","To be coded","")</f>
        <v>To be coded</v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ITM_CROSS_PROD</v>
      </c>
      <c r="E289" s="26" t="str">
        <f>CHAR(34)&amp;VLOOKUP(C289,SOURCE!$S$3:$Z$3000,6,0)&amp;CHAR(34)</f>
        <v>"CROSS"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VLOOKUP(C289,SOURCE!S$6:Y$10179,7,0)</f>
        <v>1436</v>
      </c>
      <c r="J289" s="28" t="str">
        <f>VLOOKUP(C289,SOURCE!S$6:Y$10179,6,0)</f>
        <v>CROSS</v>
      </c>
      <c r="K289" s="29" t="str">
        <f t="shared" si="21"/>
        <v>cross</v>
      </c>
      <c r="L289" s="39">
        <f>VLOOKUP(C289,SOURCE!S$6:Y$10179,2,0)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ITM_CXtoRE</v>
      </c>
      <c r="E290" s="26" t="str">
        <f>CHAR(34)&amp;VLOOKUP(C290,SOURCE!$S$3:$Z$3000,6,0)&amp;CHAR(34)</f>
        <v>"CX&gt;RE"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VLOOKUP(C290,SOURCE!S$6:Y$10179,7,0)</f>
        <v>1437</v>
      </c>
      <c r="J290" s="28" t="str">
        <f>VLOOKUP(C290,SOURCE!S$6:Y$10179,6,0)</f>
        <v>CX&gt;RE</v>
      </c>
      <c r="K290" s="29" t="str">
        <f t="shared" si="21"/>
        <v>CX&gt;RE</v>
      </c>
      <c r="L290" s="39" t="str">
        <f>VLOOKUP(C290,SOURCE!S$6:Y$10179,2,0)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ITM_DATE</v>
      </c>
      <c r="E291" s="26" t="str">
        <f>CHAR(34)&amp;VLOOKUP(C291,SOURCE!$S$3:$Z$3000,6,0)&amp;CHAR(34)</f>
        <v>"DATE"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VLOOKUP(C291,SOURCE!S$6:Y$10179,7,0)</f>
        <v>1438</v>
      </c>
      <c r="J291" s="28" t="str">
        <f>VLOOKUP(C291,SOURCE!S$6:Y$10179,6,0)</f>
        <v>DATE</v>
      </c>
      <c r="K291" s="29" t="str">
        <f t="shared" si="21"/>
        <v>DATE</v>
      </c>
      <c r="L291" s="39" t="str">
        <f>VLOOKUP(C291,SOURCE!S$6:Y$10179,2,0)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ITM_DATEto</v>
      </c>
      <c r="E292" s="26" t="str">
        <f>CHAR(34)&amp;VLOOKUP(C292,SOURCE!$S$3:$Z$3000,6,0)&amp;CHAR(34)</f>
        <v>"DATE&gt;"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VLOOKUP(C292,SOURCE!S$6:Y$10179,7,0)</f>
        <v>1439</v>
      </c>
      <c r="J292" s="28" t="str">
        <f>VLOOKUP(C292,SOURCE!S$6:Y$10179,6,0)</f>
        <v>DATE&gt;</v>
      </c>
      <c r="K292" s="29" t="str">
        <f t="shared" si="21"/>
        <v>DATE&gt;</v>
      </c>
      <c r="L292" s="39" t="str">
        <f>VLOOKUP(C292,SOURCE!S$6:Y$10179,2,0)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ITM_DAY</v>
      </c>
      <c r="E293" s="26" t="str">
        <f>CHAR(34)&amp;VLOOKUP(C293,SOURCE!$S$3:$Z$3000,6,0)&amp;CHAR(34)</f>
        <v>"DAY"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VLOOKUP(C293,SOURCE!S$6:Y$10179,7,0)</f>
        <v>1440</v>
      </c>
      <c r="J293" s="28" t="str">
        <f>VLOOKUP(C293,SOURCE!S$6:Y$10179,6,0)</f>
        <v>DAY</v>
      </c>
      <c r="K293" s="29" t="str">
        <f t="shared" si="21"/>
        <v>DAY</v>
      </c>
      <c r="L293" s="39" t="str">
        <f>VLOOKUP(C293,SOURCE!S$6:Y$10179,2,0)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ITM_DBLR</v>
      </c>
      <c r="E294" s="26" t="str">
        <f>CHAR(34)&amp;VLOOKUP(C294,SOURCE!$S$3:$Z$3000,6,0)&amp;CHAR(34)</f>
        <v>"DBLR"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VLOOKUP(C294,SOURCE!S$6:Y$10179,7,0)</f>
        <v>1441</v>
      </c>
      <c r="J294" s="28" t="str">
        <f>VLOOKUP(C294,SOURCE!S$6:Y$10179,6,0)</f>
        <v>DBLR</v>
      </c>
      <c r="K294" s="29" t="str">
        <f t="shared" si="21"/>
        <v>DBLR</v>
      </c>
      <c r="L294" s="39" t="str">
        <f>VLOOKUP(C294,SOURCE!S$6:Y$10179,2,0)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ITM_DBLMULT</v>
      </c>
      <c r="E295" s="26" t="str">
        <f>CHAR(34)&amp;VLOOKUP(C295,SOURCE!$S$3:$Z$3000,6,0)&amp;CHAR(34)</f>
        <v>"DBLCROSS"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VLOOKUP(C295,SOURCE!S$6:Y$10179,7,0)</f>
        <v>1442</v>
      </c>
      <c r="J295" s="28" t="str">
        <f>VLOOKUP(C295,SOURCE!S$6:Y$10179,6,0)</f>
        <v>DBLCROSS</v>
      </c>
      <c r="K295" s="29" t="str">
        <f t="shared" si="21"/>
        <v>DBLCROSS</v>
      </c>
      <c r="L295" s="39" t="str">
        <f>VLOOKUP(C295,SOURCE!S$6:Y$10179,2,0)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ITM_DBLDIV</v>
      </c>
      <c r="E296" s="26" t="str">
        <f>CHAR(34)&amp;VLOOKUP(C296,SOURCE!$S$3:$Z$3000,6,0)&amp;CHAR(34)</f>
        <v>"DBL/"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VLOOKUP(C296,SOURCE!S$6:Y$10179,7,0)</f>
        <v>1443</v>
      </c>
      <c r="J296" s="28" t="str">
        <f>VLOOKUP(C296,SOURCE!S$6:Y$10179,6,0)</f>
        <v>DBL/</v>
      </c>
      <c r="K296" s="29" t="str">
        <f t="shared" si="21"/>
        <v>DBL/</v>
      </c>
      <c r="L296" s="39" t="str">
        <f>VLOOKUP(C296,SOURCE!S$6:Y$10179,2,0)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ITM_DECOMP</v>
      </c>
      <c r="E297" s="26" t="str">
        <f>CHAR(34)&amp;VLOOKUP(C297,SOURCE!$S$3:$Z$3000,6,0)&amp;CHAR(34)</f>
        <v>"DECOMP"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VLOOKUP(C297,SOURCE!S$6:Y$10179,7,0)</f>
        <v>1444</v>
      </c>
      <c r="J297" s="28" t="str">
        <f>VLOOKUP(C297,SOURCE!S$6:Y$10179,6,0)</f>
        <v>DECOMP</v>
      </c>
      <c r="K297" s="29" t="str">
        <f t="shared" si="21"/>
        <v>DECOMP</v>
      </c>
      <c r="L297" s="39" t="str">
        <f>VLOOKUP(C297,SOURCE!S$6:Y$10179,2,0)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ITM_DEG</v>
      </c>
      <c r="E298" s="26" t="str">
        <f>CHAR(34)&amp;VLOOKUP(C298,SOURCE!$S$3:$Z$3000,6,0)&amp;CHAR(34)</f>
        <v>"DEG"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VLOOKUP(C298,SOURCE!S$6:Y$10179,7,0)</f>
        <v>1445</v>
      </c>
      <c r="J298" s="28" t="str">
        <f>VLOOKUP(C298,SOURCE!S$6:Y$10179,6,0)</f>
        <v>DEG</v>
      </c>
      <c r="K298" s="29" t="str">
        <f t="shared" si="21"/>
        <v>DEG</v>
      </c>
      <c r="L298" s="39" t="str">
        <f>VLOOKUP(C298,SOURCE!S$6:Y$10179,2,0)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ITM_DEGto</v>
      </c>
      <c r="E299" s="26" t="str">
        <f>CHAR(34)&amp;VLOOKUP(C299,SOURCE!$S$3:$Z$3000,6,0)&amp;CHAR(34)</f>
        <v>"DEG&gt;"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VLOOKUP(C299,SOURCE!S$6:Y$10179,7,0)</f>
        <v>1446</v>
      </c>
      <c r="J299" s="28" t="str">
        <f>VLOOKUP(C299,SOURCE!S$6:Y$10179,6,0)</f>
        <v>DEG&gt;</v>
      </c>
      <c r="K299" s="29" t="str">
        <f t="shared" si="21"/>
        <v>DEG&gt;</v>
      </c>
      <c r="L299" s="39" t="str">
        <f>VLOOKUP(C299,SOURCE!S$6:Y$10179,2,0)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ITM_SA</v>
      </c>
      <c r="E300" s="26" t="str">
        <f>CHAR(34)&amp;VLOOKUP(C300,SOURCE!$S$3:$Z$3000,6,0)&amp;CHAR(34)</f>
        <v>"S(A)"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VLOOKUP(C300,SOURCE!S$6:Y$10179,7,0)</f>
        <v>1447</v>
      </c>
      <c r="J300" s="28" t="str">
        <f>VLOOKUP(C300,SOURCE!S$6:Y$10179,6,0)</f>
        <v>S(A)</v>
      </c>
      <c r="K300" s="29" t="str">
        <f t="shared" si="21"/>
        <v>s(a)</v>
      </c>
      <c r="L300" s="39" t="str">
        <f>VLOOKUP(C300,SOURCE!S$6:Y$10179,2,0)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ITM_DENMAX</v>
      </c>
      <c r="E301" s="26" t="str">
        <f>CHAR(34)&amp;VLOOKUP(C301,SOURCE!$S$3:$Z$3000,6,0)&amp;CHAR(34)</f>
        <v>"DENMAX"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VLOOKUP(C301,SOURCE!S$6:Y$10179,7,0)</f>
        <v>1448</v>
      </c>
      <c r="J301" s="28" t="str">
        <f>VLOOKUP(C301,SOURCE!S$6:Y$10179,6,0)</f>
        <v>DENMAX</v>
      </c>
      <c r="K301" s="29" t="str">
        <f t="shared" si="21"/>
        <v>DENMAX</v>
      </c>
      <c r="L301" s="39" t="str">
        <f>VLOOKUP(C301,SOURCE!S$6:Y$10179,2,0)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ITM_DOT_PROD</v>
      </c>
      <c r="E302" s="26" t="str">
        <f>CHAR(34)&amp;VLOOKUP(C302,SOURCE!$S$3:$Z$3000,6,0)&amp;CHAR(34)</f>
        <v>"DOT"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VLOOKUP(C302,SOURCE!S$6:Y$10179,7,0)</f>
        <v>1449</v>
      </c>
      <c r="J302" s="28" t="str">
        <f>VLOOKUP(C302,SOURCE!S$6:Y$10179,6,0)</f>
        <v>DOT</v>
      </c>
      <c r="K302" s="29" t="str">
        <f t="shared" si="21"/>
        <v>dot</v>
      </c>
      <c r="L302" s="39">
        <f>VLOOKUP(C302,SOURCE!S$6:Y$10179,2,0)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ITM_DSTACK</v>
      </c>
      <c r="E303" s="26" t="str">
        <f>CHAR(34)&amp;VLOOKUP(C303,SOURCE!$S$3:$Z$3000,6,0)&amp;CHAR(34)</f>
        <v>"DSTACK"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VLOOKUP(C303,SOURCE!S$6:Y$10179,7,0)</f>
        <v>1450</v>
      </c>
      <c r="J303" s="28" t="str">
        <f>VLOOKUP(C303,SOURCE!S$6:Y$10179,6,0)</f>
        <v>DSTACK</v>
      </c>
      <c r="K303" s="29" t="str">
        <f t="shared" si="21"/>
        <v>DSTACK</v>
      </c>
      <c r="L303" s="39" t="str">
        <f>VLOOKUP(C303,SOURCE!S$6:Y$10179,2,0)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ITM_DMS</v>
      </c>
      <c r="E304" s="26" t="str">
        <f>CHAR(34)&amp;VLOOKUP(C304,SOURCE!$S$3:$Z$3000,6,0)&amp;CHAR(34)</f>
        <v>"D.MS"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VLOOKUP(C304,SOURCE!S$6:Y$10179,7,0)</f>
        <v>1451</v>
      </c>
      <c r="J304" s="28" t="str">
        <f>VLOOKUP(C304,SOURCE!S$6:Y$10179,6,0)</f>
        <v>D.MS</v>
      </c>
      <c r="K304" s="29" t="str">
        <f t="shared" si="21"/>
        <v>d.ms</v>
      </c>
      <c r="L304" s="39" t="str">
        <f>VLOOKUP(C304,SOURCE!S$6:Y$10179,2,0)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ITM_DMSto</v>
      </c>
      <c r="E305" s="26" t="str">
        <f>CHAR(34)&amp;VLOOKUP(C305,SOURCE!$S$3:$Z$3000,6,0)&amp;CHAR(34)</f>
        <v>"D.MS&gt;"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VLOOKUP(C305,SOURCE!S$6:Y$10179,7,0)</f>
        <v>1452</v>
      </c>
      <c r="J305" s="28" t="str">
        <f>VLOOKUP(C305,SOURCE!S$6:Y$10179,6,0)</f>
        <v>D.MS&gt;</v>
      </c>
      <c r="K305" s="29" t="str">
        <f t="shared" si="21"/>
        <v>D.MS&gt;</v>
      </c>
      <c r="L305" s="39" t="str">
        <f>VLOOKUP(C305,SOURCE!S$6:Y$10179,2,0)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ITM_DMY</v>
      </c>
      <c r="E306" s="26" t="str">
        <f>CHAR(34)&amp;VLOOKUP(C306,SOURCE!$S$3:$Z$3000,6,0)&amp;CHAR(34)</f>
        <v>"D.MY"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VLOOKUP(C306,SOURCE!S$6:Y$10179,7,0)</f>
        <v>1453</v>
      </c>
      <c r="J306" s="28" t="str">
        <f>VLOOKUP(C306,SOURCE!S$6:Y$10179,6,0)</f>
        <v>D.MY</v>
      </c>
      <c r="K306" s="29" t="str">
        <f t="shared" si="21"/>
        <v>D.MY</v>
      </c>
      <c r="L306" s="39" t="str">
        <f>VLOOKUP(C306,SOURCE!S$6:Y$10179,2,0)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ITM_DtoJ</v>
      </c>
      <c r="E307" s="26" t="str">
        <f>CHAR(34)&amp;VLOOKUP(C307,SOURCE!$S$3:$Z$3000,6,0)&amp;CHAR(34)</f>
        <v>"D&gt;J"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VLOOKUP(C307,SOURCE!S$6:Y$10179,7,0)</f>
        <v>1454</v>
      </c>
      <c r="J307" s="28" t="str">
        <f>VLOOKUP(C307,SOURCE!S$6:Y$10179,6,0)</f>
        <v>D&gt;J</v>
      </c>
      <c r="K307" s="29" t="str">
        <f t="shared" si="21"/>
        <v>D&gt;J</v>
      </c>
      <c r="L307" s="39" t="str">
        <f>VLOOKUP(C307,SOURCE!S$6:Y$10179,2,0)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ITM_DELITM</v>
      </c>
      <c r="E308" s="26" t="str">
        <f>CHAR(34)&amp;VLOOKUP(C308,SOURCE!$S$3:$Z$3000,6,0)&amp;CHAR(34)</f>
        <v>"DELITM"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VLOOKUP(C308,SOURCE!S$6:Y$10179,7,0)</f>
        <v>1455</v>
      </c>
      <c r="J308" s="28" t="str">
        <f>VLOOKUP(C308,SOURCE!S$6:Y$10179,6,0)</f>
        <v>DELITM</v>
      </c>
      <c r="K308" s="29" t="str">
        <f t="shared" si="21"/>
        <v>DELITM</v>
      </c>
      <c r="L308" s="39" t="str">
        <f>VLOOKUP(C308,SOURCE!S$6:Y$10179,2,0)</f>
        <v/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ITM_EIGVAL</v>
      </c>
      <c r="E309" s="26" t="str">
        <f>CHAR(34)&amp;VLOOKUP(C309,SOURCE!$S$3:$Z$3000,6,0)&amp;CHAR(34)</f>
        <v>"EIGVAL"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VLOOKUP(C309,SOURCE!S$6:Y$10179,7,0)</f>
        <v>1456</v>
      </c>
      <c r="J309" s="28" t="str">
        <f>VLOOKUP(C309,SOURCE!S$6:Y$10179,6,0)</f>
        <v>EIGVAL</v>
      </c>
      <c r="K309" s="29" t="str">
        <f t="shared" si="21"/>
        <v>EIGVAL</v>
      </c>
      <c r="L309" s="39" t="str">
        <f>VLOOKUP(C309,SOURCE!S$6:Y$10179,2,0)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ITM_EIGVEC</v>
      </c>
      <c r="E310" s="26" t="str">
        <f>CHAR(34)&amp;VLOOKUP(C310,SOURCE!$S$3:$Z$3000,6,0)&amp;CHAR(34)</f>
        <v>"EIGVEC"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VLOOKUP(C310,SOURCE!S$6:Y$10179,7,0)</f>
        <v>1457</v>
      </c>
      <c r="J310" s="28" t="str">
        <f>VLOOKUP(C310,SOURCE!S$6:Y$10179,6,0)</f>
        <v>EIGVEC</v>
      </c>
      <c r="K310" s="29" t="str">
        <f t="shared" si="21"/>
        <v>EIGVEC</v>
      </c>
      <c r="L310" s="39" t="str">
        <f>VLOOKUP(C310,SOURCE!S$6:Y$10179,2,0)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ITM_END</v>
      </c>
      <c r="E311" s="26" t="str">
        <f>CHAR(34)&amp;VLOOKUP(C311,SOURCE!$S$3:$Z$3000,6,0)&amp;CHAR(34)</f>
        <v>"END"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VLOOKUP(C311,SOURCE!S$6:Y$10179,7,0)</f>
        <v>1458</v>
      </c>
      <c r="J311" s="28" t="str">
        <f>VLOOKUP(C311,SOURCE!S$6:Y$10179,6,0)</f>
        <v>END</v>
      </c>
      <c r="K311" s="29" t="str">
        <f t="shared" si="21"/>
        <v>END</v>
      </c>
      <c r="L311" s="39" t="str">
        <f>VLOOKUP(C311,SOURCE!S$6:Y$10179,2,0)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ITM_ENDP</v>
      </c>
      <c r="E312" s="26" t="str">
        <f>CHAR(34)&amp;VLOOKUP(C312,SOURCE!$S$3:$Z$3000,6,0)&amp;CHAR(34)</f>
        <v>"ENDP"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VLOOKUP(C312,SOURCE!S$6:Y$10179,7,0)</f>
        <v>1459</v>
      </c>
      <c r="J312" s="28" t="str">
        <f>VLOOKUP(C312,SOURCE!S$6:Y$10179,6,0)</f>
        <v>ENDP</v>
      </c>
      <c r="K312" s="29" t="str">
        <f t="shared" si="21"/>
        <v>End</v>
      </c>
      <c r="L312" s="39" t="str">
        <f>VLOOKUP(C312,SOURCE!S$6:Y$10179,2,0)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ITM_ENG</v>
      </c>
      <c r="E313" s="26" t="str">
        <f>CHAR(34)&amp;VLOOKUP(C313,SOURCE!$S$3:$Z$3000,6,0)&amp;CHAR(34)</f>
        <v>"ENG"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VLOOKUP(C313,SOURCE!S$6:Y$10179,7,0)</f>
        <v>1460</v>
      </c>
      <c r="J313" s="28" t="str">
        <f>VLOOKUP(C313,SOURCE!S$6:Y$10179,6,0)</f>
        <v>ENG</v>
      </c>
      <c r="K313" s="29" t="str">
        <f t="shared" si="21"/>
        <v>ENG</v>
      </c>
      <c r="L313" s="39" t="str">
        <f>VLOOKUP(C313,SOURCE!S$6:Y$10179,2,0)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ITM_ENORM</v>
      </c>
      <c r="E314" s="26" t="str">
        <f>CHAR(34)&amp;VLOOKUP(C314,SOURCE!$S$3:$Z$3000,6,0)&amp;CHAR(34)</f>
        <v>"ENORM"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VLOOKUP(C314,SOURCE!S$6:Y$10179,7,0)</f>
        <v>1461</v>
      </c>
      <c r="J314" s="28" t="str">
        <f>VLOOKUP(C314,SOURCE!S$6:Y$10179,6,0)</f>
        <v>ENORM</v>
      </c>
      <c r="K314" s="29" t="str">
        <f t="shared" si="21"/>
        <v>ENORM</v>
      </c>
      <c r="L314" s="39" t="str">
        <f>VLOOKUP(C314,SOURCE!S$6:Y$10179,2,0)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ITM_EQ_DEL</v>
      </c>
      <c r="E315" s="26" t="str">
        <f>CHAR(34)&amp;VLOOKUP(C315,SOURCE!$S$3:$Z$3000,6,0)&amp;CHAR(34)</f>
        <v>"EQ.DEL"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VLOOKUP(C315,SOURCE!S$6:Y$10179,7,0)</f>
        <v>1463</v>
      </c>
      <c r="J315" s="28" t="str">
        <f>VLOOKUP(C315,SOURCE!S$6:Y$10179,6,0)</f>
        <v>EQ.DEL</v>
      </c>
      <c r="K315" s="29" t="str">
        <f t="shared" si="21"/>
        <v>DELETE</v>
      </c>
      <c r="L315" s="39" t="str">
        <f>VLOOKUP(C315,SOURCE!S$6:Y$10179,2,0)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ITM_EQ_EDI</v>
      </c>
      <c r="E316" s="26" t="str">
        <f>CHAR(34)&amp;VLOOKUP(C316,SOURCE!$S$3:$Z$3000,6,0)&amp;CHAR(34)</f>
        <v>"EQ.EDI"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VLOOKUP(C316,SOURCE!S$6:Y$10179,7,0)</f>
        <v>1464</v>
      </c>
      <c r="J316" s="28" t="str">
        <f>VLOOKUP(C316,SOURCE!S$6:Y$10179,6,0)</f>
        <v>EQ.EDI</v>
      </c>
      <c r="K316" s="29" t="str">
        <f t="shared" si="21"/>
        <v>EDIT</v>
      </c>
      <c r="L316" s="39" t="str">
        <f>VLOOKUP(C316,SOURCE!S$6:Y$10179,2,0)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ITM_EQ_NEW</v>
      </c>
      <c r="E317" s="26" t="str">
        <f>CHAR(34)&amp;VLOOKUP(C317,SOURCE!$S$3:$Z$3000,6,0)&amp;CHAR(34)</f>
        <v>"EQ.NEW"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VLOOKUP(C317,SOURCE!S$6:Y$10179,7,0)</f>
        <v>1465</v>
      </c>
      <c r="J317" s="28" t="str">
        <f>VLOOKUP(C317,SOURCE!S$6:Y$10179,6,0)</f>
        <v>EQ.NEW</v>
      </c>
      <c r="K317" s="29" t="str">
        <f t="shared" si="21"/>
        <v>NEW</v>
      </c>
      <c r="L317" s="39" t="str">
        <f>VLOOKUP(C317,SOURCE!S$6:Y$10179,2,0)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ITM_ERF</v>
      </c>
      <c r="E318" s="26" t="str">
        <f>CHAR(34)&amp;VLOOKUP(C318,SOURCE!$S$3:$Z$3000,6,0)&amp;CHAR(34)</f>
        <v>"ERF"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VLOOKUP(C318,SOURCE!S$6:Y$10179,7,0)</f>
        <v>1466</v>
      </c>
      <c r="J318" s="28" t="str">
        <f>VLOOKUP(C318,SOURCE!S$6:Y$10179,6,0)</f>
        <v>ERF</v>
      </c>
      <c r="K318" s="30" t="str">
        <f t="shared" si="21"/>
        <v>erf</v>
      </c>
      <c r="L318" s="40" t="str">
        <f>VLOOKUP(C318,SOURCE!S$6:Y$10179,2,0)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ITM_ERFC</v>
      </c>
      <c r="E319" s="26" t="str">
        <f>CHAR(34)&amp;VLOOKUP(C319,SOURCE!$S$3:$Z$3000,6,0)&amp;CHAR(34)</f>
        <v>"ERFC"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VLOOKUP(C319,SOURCE!S$6:Y$10179,7,0)</f>
        <v>1467</v>
      </c>
      <c r="J319" s="28" t="str">
        <f>VLOOKUP(C319,SOURCE!S$6:Y$10179,6,0)</f>
        <v>ERFC</v>
      </c>
      <c r="K319" s="29" t="str">
        <f t="shared" si="21"/>
        <v>erfc</v>
      </c>
      <c r="L319" s="39" t="str">
        <f>VLOOKUP(C319,SOURCE!S$6:Y$10179,2,0)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ITM_ERR</v>
      </c>
      <c r="E320" s="26" t="str">
        <f>CHAR(34)&amp;VLOOKUP(C320,SOURCE!$S$3:$Z$3000,6,0)&amp;CHAR(34)</f>
        <v>"ERR"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VLOOKUP(C320,SOURCE!S$6:Y$10179,7,0)</f>
        <v>1468</v>
      </c>
      <c r="J320" s="28" t="str">
        <f>VLOOKUP(C320,SOURCE!S$6:Y$10179,6,0)</f>
        <v>ERR</v>
      </c>
      <c r="K320" s="30" t="str">
        <f t="shared" si="21"/>
        <v>ERR</v>
      </c>
      <c r="L320" s="40" t="str">
        <f>VLOOKUP(C320,SOURCE!S$6:Y$10179,2,0)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ITM_EXITALL</v>
      </c>
      <c r="E321" s="26" t="str">
        <f>CHAR(34)&amp;VLOOKUP(C321,SOURCE!$S$3:$Z$3000,6,0)&amp;CHAR(34)</f>
        <v>"EXITALL"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VLOOKUP(C321,SOURCE!S$6:Y$10179,7,0)</f>
        <v>1469</v>
      </c>
      <c r="J321" s="28" t="str">
        <f>VLOOKUP(C321,SOURCE!S$6:Y$10179,6,0)</f>
        <v>EXITALL</v>
      </c>
      <c r="K321" s="29" t="str">
        <f t="shared" si="21"/>
        <v>EXITall</v>
      </c>
      <c r="L321" s="39" t="str">
        <f>VLOOKUP(C321,SOURCE!S$6:Y$10179,2,0)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ITM_EXPT</v>
      </c>
      <c r="E322" s="26" t="str">
        <f>CHAR(34)&amp;VLOOKUP(C322,SOURCE!$S$3:$Z$3000,6,0)&amp;CHAR(34)</f>
        <v>"EXPT"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VLOOKUP(C322,SOURCE!S$6:Y$10179,7,0)</f>
        <v>1470</v>
      </c>
      <c r="J322" s="28" t="str">
        <f>VLOOKUP(C322,SOURCE!S$6:Y$10179,6,0)</f>
        <v>EXPT</v>
      </c>
      <c r="K322" s="30" t="str">
        <f t="shared" si="21"/>
        <v>EXPT</v>
      </c>
      <c r="L322" s="40" t="str">
        <f>VLOOKUP(C322,SOURCE!S$6:Y$10179,2,0)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ITM_GET_JUL_GREG</v>
      </c>
      <c r="E323" s="26" t="str">
        <f>CHAR(34)&amp;VLOOKUP(C323,SOURCE!$S$3:$Z$3000,6,0)&amp;CHAR(34)</f>
        <v>"J/G?"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VLOOKUP(C323,SOURCE!S$6:Y$10179,7,0)</f>
        <v>1471</v>
      </c>
      <c r="J323" s="28" t="str">
        <f>VLOOKUP(C323,SOURCE!S$6:Y$10179,6,0)</f>
        <v>J/G?</v>
      </c>
      <c r="K323" s="29" t="str">
        <f t="shared" si="21"/>
        <v>J/G?</v>
      </c>
      <c r="L323" s="39" t="str">
        <f>VLOOKUP(C323,SOURCE!S$6:Y$10179,2,0)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ITM_FIB</v>
      </c>
      <c r="E324" s="26" t="str">
        <f>CHAR(34)&amp;VLOOKUP(C324,SOURCE!$S$3:$Z$3000,6,0)&amp;CHAR(34)</f>
        <v>"FIB"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VLOOKUP(C324,SOURCE!S$6:Y$10179,7,0)</f>
        <v>1472</v>
      </c>
      <c r="J324" s="28" t="str">
        <f>VLOOKUP(C324,SOURCE!S$6:Y$10179,6,0)</f>
        <v>FIB</v>
      </c>
      <c r="K324" s="30" t="str">
        <f t="shared" si="21"/>
        <v>FIB</v>
      </c>
      <c r="L324" s="40" t="str">
        <f>VLOOKUP(C324,SOURCE!S$6:Y$10179,2,0)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ITM_FIX</v>
      </c>
      <c r="E325" s="26" t="str">
        <f>CHAR(34)&amp;VLOOKUP(C325,SOURCE!$S$3:$Z$3000,6,0)&amp;CHAR(34)</f>
        <v>"FIX"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VLOOKUP(C325,SOURCE!S$6:Y$10179,7,0)</f>
        <v>1473</v>
      </c>
      <c r="J325" s="28" t="str">
        <f>VLOOKUP(C325,SOURCE!S$6:Y$10179,6,0)</f>
        <v>FIX</v>
      </c>
      <c r="K325" s="29" t="str">
        <f t="shared" si="21"/>
        <v>FIX</v>
      </c>
      <c r="L325" s="39" t="str">
        <f>VLOOKUP(C325,SOURCE!S$6:Y$10179,2,0)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ITM_FLASH</v>
      </c>
      <c r="E326" s="26" t="str">
        <f>CHAR(34)&amp;VLOOKUP(C326,SOURCE!$S$3:$Z$3000,6,0)&amp;CHAR(34)</f>
        <v>"FLASH?"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VLOOKUP(C326,SOURCE!S$6:Y$10179,7,0)</f>
        <v>1474</v>
      </c>
      <c r="J326" s="28" t="str">
        <f>VLOOKUP(C326,SOURCE!S$6:Y$10179,6,0)</f>
        <v>FLASH?</v>
      </c>
      <c r="K326" s="30" t="str">
        <f t="shared" si="21"/>
        <v>FLASH?</v>
      </c>
      <c r="L326" s="40" t="str">
        <f>VLOOKUP(C326,SOURCE!S$6:Y$10179,2,0)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ITM_FQX</v>
      </c>
      <c r="E327" s="26" t="str">
        <f>CHAR(34)&amp;VLOOKUP(C327,SOURCE!$S$3:$Z$3000,6,0)&amp;CHAR(34)</f>
        <v>"F'(X)"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VLOOKUP(C327,SOURCE!S$6:Y$10179,7,0)</f>
        <v>1475</v>
      </c>
      <c r="J327" s="28" t="str">
        <f>VLOOKUP(C327,SOURCE!S$6:Y$10179,6,0)</f>
        <v>F'(X)</v>
      </c>
      <c r="K327" s="29" t="str">
        <f t="shared" si="21"/>
        <v>f'(x)</v>
      </c>
      <c r="L327" s="39" t="str">
        <f>VLOOKUP(C327,SOURCE!S$6:Y$10179,2,0)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ITM_FDQX</v>
      </c>
      <c r="E328" s="26" t="str">
        <f>CHAR(34)&amp;VLOOKUP(C328,SOURCE!$S$3:$Z$3000,6,0)&amp;CHAR(34)</f>
        <v>"F\(X)"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VLOOKUP(C328,SOURCE!S$6:Y$10179,7,0)</f>
        <v>1476</v>
      </c>
      <c r="J328" s="28" t="str">
        <f>VLOOKUP(C328,SOURCE!S$6:Y$10179,6,0)</f>
        <v>F\(X)</v>
      </c>
      <c r="K328" s="30" t="str">
        <f t="shared" si="21"/>
        <v>f\(x)</v>
      </c>
      <c r="L328" s="40" t="str">
        <f>VLOOKUP(C328,SOURCE!S$6:Y$10179,2,0)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ITM_GAP</v>
      </c>
      <c r="E329" s="26" t="str">
        <f>CHAR(34)&amp;VLOOKUP(C329,SOURCE!$S$3:$Z$3000,6,0)&amp;CHAR(34)</f>
        <v>"GAP"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VLOOKUP(C329,SOURCE!S$6:Y$10179,7,0)</f>
        <v>1477</v>
      </c>
      <c r="J329" s="28" t="str">
        <f>VLOOKUP(C329,SOURCE!S$6:Y$10179,6,0)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VLOOKUP(C329,SOURCE!S$6:Y$10179,2,0)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ITM_GD</v>
      </c>
      <c r="E330" s="26" t="str">
        <f>CHAR(34)&amp;VLOOKUP(C330,SOURCE!$S$3:$Z$3000,6,0)&amp;CHAR(34)</f>
        <v>"GD"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VLOOKUP(C330,SOURCE!S$6:Y$10179,7,0)</f>
        <v>1478</v>
      </c>
      <c r="J330" s="28" t="str">
        <f>VLOOKUP(C330,SOURCE!S$6:Y$10179,6,0)</f>
        <v>GD</v>
      </c>
      <c r="K330" s="30" t="str">
        <f t="shared" si="25"/>
        <v>gd</v>
      </c>
      <c r="L330" s="40" t="str">
        <f>VLOOKUP(C330,SOURCE!S$6:Y$10179,2,0)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ITM_GDM1</v>
      </c>
      <c r="E331" s="26" t="str">
        <f>CHAR(34)&amp;VLOOKUP(C331,SOURCE!$S$3:$Z$3000,6,0)&amp;CHAR(34)</f>
        <v>"GD^-1"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VLOOKUP(C331,SOURCE!S$6:Y$10179,7,0)</f>
        <v>1479</v>
      </c>
      <c r="J331" s="28" t="str">
        <f>VLOOKUP(C331,SOURCE!S$6:Y$10179,6,0)</f>
        <v>GD^-1</v>
      </c>
      <c r="K331" s="29" t="str">
        <f t="shared" si="25"/>
        <v>gd^MINUS_1</v>
      </c>
      <c r="L331" s="39" t="str">
        <f>VLOOKUP(C331,SOURCE!S$6:Y$10179,2,0)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ITM_GRAD</v>
      </c>
      <c r="E332" s="26" t="str">
        <f>CHAR(34)&amp;VLOOKUP(C332,SOURCE!$S$3:$Z$3000,6,0)&amp;CHAR(34)</f>
        <v>"GRAD"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VLOOKUP(C332,SOURCE!S$6:Y$10179,7,0)</f>
        <v>1480</v>
      </c>
      <c r="J332" s="28" t="str">
        <f>VLOOKUP(C332,SOURCE!S$6:Y$10179,6,0)</f>
        <v>GRAD</v>
      </c>
      <c r="K332" s="30" t="str">
        <f t="shared" si="25"/>
        <v>GRAD</v>
      </c>
      <c r="L332" s="40" t="str">
        <f>VLOOKUP(C332,SOURCE!S$6:Y$10179,2,0)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ITM_GRADto</v>
      </c>
      <c r="E333" s="26" t="str">
        <f>CHAR(34)&amp;VLOOKUP(C333,SOURCE!$S$3:$Z$3000,6,0)&amp;CHAR(34)</f>
        <v>"GRAD&gt;"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VLOOKUP(C333,SOURCE!S$6:Y$10179,7,0)</f>
        <v>1481</v>
      </c>
      <c r="J333" s="28" t="str">
        <f>VLOOKUP(C333,SOURCE!S$6:Y$10179,6,0)</f>
        <v>GRAD&gt;</v>
      </c>
      <c r="K333" s="29" t="str">
        <f t="shared" si="25"/>
        <v>GRAD&gt;</v>
      </c>
      <c r="L333" s="39" t="str">
        <f>VLOOKUP(C333,SOURCE!S$6:Y$10179,2,0)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ITM_GTOP</v>
      </c>
      <c r="E334" s="26" t="str">
        <f>CHAR(34)&amp;VLOOKUP(C334,SOURCE!$S$3:$Z$3000,6,0)&amp;CHAR(34)</f>
        <v>"GTO."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VLOOKUP(C334,SOURCE!S$6:Y$10179,7,0)</f>
        <v>1482</v>
      </c>
      <c r="J334" s="28" t="str">
        <f>VLOOKUP(C334,SOURCE!S$6:Y$10179,6,0)</f>
        <v>GTO.</v>
      </c>
      <c r="K334" s="30" t="str">
        <f t="shared" si="25"/>
        <v>GTO.</v>
      </c>
      <c r="L334" s="40" t="str">
        <f>VLOOKUP(C334,SOURCE!S$6:Y$10179,2,0)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ITM_HN</v>
      </c>
      <c r="E335" s="26" t="str">
        <f>CHAR(34)&amp;VLOOKUP(C335,SOURCE!$S$3:$Z$3000,6,0)&amp;CHAR(34)</f>
        <v>"HN"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VLOOKUP(C335,SOURCE!S$6:Y$10179,7,0)</f>
        <v>1483</v>
      </c>
      <c r="J335" s="28" t="str">
        <f>VLOOKUP(C335,SOURCE!S$6:Y$10179,6,0)</f>
        <v>HN</v>
      </c>
      <c r="K335" s="29" t="str">
        <f t="shared" si="25"/>
        <v>Hn</v>
      </c>
      <c r="L335" s="39" t="str">
        <f>VLOOKUP(C335,SOURCE!S$6:Y$10179,2,0)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ITM_HNP</v>
      </c>
      <c r="E336" s="26" t="str">
        <f>CHAR(34)&amp;VLOOKUP(C336,SOURCE!$S$3:$Z$3000,6,0)&amp;CHAR(34)</f>
        <v>"HNP"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VLOOKUP(C336,SOURCE!S$6:Y$10179,7,0)</f>
        <v>1484</v>
      </c>
      <c r="J336" s="28" t="str">
        <f>VLOOKUP(C336,SOURCE!S$6:Y$10179,6,0)</f>
        <v>HNP</v>
      </c>
      <c r="K336" s="30" t="str">
        <f t="shared" si="25"/>
        <v>HnP</v>
      </c>
      <c r="L336" s="40" t="str">
        <f>VLOOKUP(C336,SOURCE!S$6:Y$10179,2,0)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ITM_IM</v>
      </c>
      <c r="E337" s="26" t="str">
        <f>CHAR(34)&amp;VLOOKUP(C337,SOURCE!$S$3:$Z$3000,6,0)&amp;CHAR(34)</f>
        <v>"IM"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VLOOKUP(C337,SOURCE!S$6:Y$10179,7,0)</f>
        <v>1485</v>
      </c>
      <c r="J337" s="28" t="str">
        <f>VLOOKUP(C337,SOURCE!S$6:Y$10179,6,0)</f>
        <v>IM</v>
      </c>
      <c r="K337" s="29" t="str">
        <f t="shared" si="25"/>
        <v>Im</v>
      </c>
      <c r="L337" s="39" t="str">
        <f>VLOOKUP(C337,SOURCE!S$6:Y$10179,2,0)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ITM_INDEX</v>
      </c>
      <c r="E338" s="26" t="str">
        <f>CHAR(34)&amp;VLOOKUP(C338,SOURCE!$S$3:$Z$3000,6,0)&amp;CHAR(34)</f>
        <v>"INDEX"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VLOOKUP(C338,SOURCE!S$6:Y$10179,7,0)</f>
        <v>1486</v>
      </c>
      <c r="J338" s="28" t="str">
        <f>VLOOKUP(C338,SOURCE!S$6:Y$10179,6,0)</f>
        <v>INDEX</v>
      </c>
      <c r="K338" s="30" t="str">
        <f t="shared" si="25"/>
        <v>INDEX</v>
      </c>
      <c r="L338" s="40" t="str">
        <f>VLOOKUP(C338,SOURCE!S$6:Y$10179,2,0)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ITM_IXYZ</v>
      </c>
      <c r="E339" s="26" t="str">
        <f>CHAR(34)&amp;VLOOKUP(C339,SOURCE!$S$3:$Z$3000,6,0)&amp;CHAR(34)</f>
        <v>"IXYZ"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VLOOKUP(C339,SOURCE!S$6:Y$10179,7,0)</f>
        <v>1487</v>
      </c>
      <c r="J339" s="28" t="str">
        <f>VLOOKUP(C339,SOURCE!S$6:Y$10179,6,0)</f>
        <v>IXYZ</v>
      </c>
      <c r="K339" s="29" t="str">
        <f t="shared" si="25"/>
        <v>Ixyz</v>
      </c>
      <c r="L339" s="39" t="str">
        <f>VLOOKUP(C339,SOURCE!S$6:Y$10179,2,0)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ITM_IGAMMAP</v>
      </c>
      <c r="E340" s="26" t="str">
        <f>CHAR(34)&amp;VLOOKUP(C340,SOURCE!$S$3:$Z$3000,6,0)&amp;CHAR(34)</f>
        <v>"IGAMMAP"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VLOOKUP(C340,SOURCE!S$6:Y$10179,7,0)</f>
        <v>1488</v>
      </c>
      <c r="J340" s="28" t="str">
        <f>VLOOKUP(C340,SOURCE!S$6:Y$10179,6,0)</f>
        <v>IGAMMAP</v>
      </c>
      <c r="K340" s="30" t="str">
        <f t="shared" si="25"/>
        <v>IGAMMAp</v>
      </c>
      <c r="L340" s="40" t="str">
        <f>VLOOKUP(C340,SOURCE!S$6:Y$10179,2,0)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ITM_IGAMMAQ</v>
      </c>
      <c r="E341" s="26" t="str">
        <f>CHAR(34)&amp;VLOOKUP(C341,SOURCE!$S$3:$Z$3000,6,0)&amp;CHAR(34)</f>
        <v>"IGAMMAQ"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VLOOKUP(C341,SOURCE!S$6:Y$10179,7,0)</f>
        <v>1489</v>
      </c>
      <c r="J341" s="28" t="str">
        <f>VLOOKUP(C341,SOURCE!S$6:Y$10179,6,0)</f>
        <v>IGAMMAQ</v>
      </c>
      <c r="K341" s="29" t="str">
        <f t="shared" si="25"/>
        <v>IGAMMAq</v>
      </c>
      <c r="L341" s="39" t="str">
        <f>VLOOKUP(C341,SOURCE!S$6:Y$10179,2,0)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ITM_IPLUS</v>
      </c>
      <c r="E342" s="26" t="str">
        <f>CHAR(34)&amp;VLOOKUP(C342,SOURCE!$S$3:$Z$3000,6,0)&amp;CHAR(34)</f>
        <v>"I+"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VLOOKUP(C342,SOURCE!S$6:Y$10179,7,0)</f>
        <v>1490</v>
      </c>
      <c r="J342" s="28" t="str">
        <f>VLOOKUP(C342,SOURCE!S$6:Y$10179,6,0)</f>
        <v>I+</v>
      </c>
      <c r="K342" s="30" t="str">
        <f t="shared" si="25"/>
        <v>I+</v>
      </c>
      <c r="L342" s="40" t="str">
        <f>VLOOKUP(C342,SOURCE!S$6:Y$10179,2,0)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ITM_IMINUS</v>
      </c>
      <c r="E343" s="26" t="str">
        <f>CHAR(34)&amp;VLOOKUP(C343,SOURCE!$S$3:$Z$3000,6,0)&amp;CHAR(34)</f>
        <v>"I-"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VLOOKUP(C343,SOURCE!S$6:Y$10179,7,0)</f>
        <v>1491</v>
      </c>
      <c r="J343" s="28" t="str">
        <f>VLOOKUP(C343,SOURCE!S$6:Y$10179,6,0)</f>
        <v>I-</v>
      </c>
      <c r="K343" s="29" t="str">
        <f t="shared" si="25"/>
        <v>I-</v>
      </c>
      <c r="L343" s="39" t="str">
        <f>VLOOKUP(C343,SOURCE!S$6:Y$10179,2,0)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ITM_JYX</v>
      </c>
      <c r="E344" s="26" t="str">
        <f>CHAR(34)&amp;VLOOKUP(C344,SOURCE!$S$3:$Z$3000,6,0)&amp;CHAR(34)</f>
        <v>"JY(X)"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VLOOKUP(C344,SOURCE!S$6:Y$10179,7,0)</f>
        <v>1492</v>
      </c>
      <c r="J344" s="28" t="str">
        <f>VLOOKUP(C344,SOURCE!S$6:Y$10179,6,0)</f>
        <v>JY(X)</v>
      </c>
      <c r="K344" s="30" t="str">
        <f t="shared" si="25"/>
        <v>Jy(x)</v>
      </c>
      <c r="L344" s="40" t="str">
        <f>VLOOKUP(C344,SOURCE!S$6:Y$10179,2,0)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ITM_JPLUS</v>
      </c>
      <c r="E345" s="26" t="str">
        <f>CHAR(34)&amp;VLOOKUP(C345,SOURCE!$S$3:$Z$3000,6,0)&amp;CHAR(34)</f>
        <v>"J+"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VLOOKUP(C345,SOURCE!S$6:Y$10179,7,0)</f>
        <v>1493</v>
      </c>
      <c r="J345" s="28" t="str">
        <f>VLOOKUP(C345,SOURCE!S$6:Y$10179,6,0)</f>
        <v>J+</v>
      </c>
      <c r="K345" s="29" t="str">
        <f t="shared" si="25"/>
        <v>J+</v>
      </c>
      <c r="L345" s="39" t="str">
        <f>VLOOKUP(C345,SOURCE!S$6:Y$10179,2,0)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ITM_JMINUS</v>
      </c>
      <c r="E346" s="26" t="str">
        <f>CHAR(34)&amp;VLOOKUP(C346,SOURCE!$S$3:$Z$3000,6,0)&amp;CHAR(34)</f>
        <v>"J-"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VLOOKUP(C346,SOURCE!S$6:Y$10179,7,0)</f>
        <v>1494</v>
      </c>
      <c r="J346" s="28" t="str">
        <f>VLOOKUP(C346,SOURCE!S$6:Y$10179,6,0)</f>
        <v>J-</v>
      </c>
      <c r="K346" s="30" t="str">
        <f t="shared" si="25"/>
        <v>J-</v>
      </c>
      <c r="L346" s="40" t="str">
        <f>VLOOKUP(C346,SOURCE!S$6:Y$10179,2,0)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ITM_JUL_GREG</v>
      </c>
      <c r="E347" s="26" t="str">
        <f>CHAR(34)&amp;VLOOKUP(C347,SOURCE!$S$3:$Z$3000,6,0)&amp;CHAR(34)</f>
        <v>"J/G"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VLOOKUP(C347,SOURCE!S$6:Y$10179,7,0)</f>
        <v>1495</v>
      </c>
      <c r="J347" s="28" t="str">
        <f>VLOOKUP(C347,SOURCE!S$6:Y$10179,6,0)</f>
        <v>J/G</v>
      </c>
      <c r="K347" s="29" t="str">
        <f t="shared" si="25"/>
        <v>J/G</v>
      </c>
      <c r="L347" s="39" t="str">
        <f>VLOOKUP(C347,SOURCE!S$6:Y$10179,2,0)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ITM_JtoD</v>
      </c>
      <c r="E348" s="26" t="str">
        <f>CHAR(34)&amp;VLOOKUP(C348,SOURCE!$S$3:$Z$3000,6,0)&amp;CHAR(34)</f>
        <v>"J&gt;D"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VLOOKUP(C348,SOURCE!S$6:Y$10179,7,0)</f>
        <v>1496</v>
      </c>
      <c r="J348" s="28" t="str">
        <f>VLOOKUP(C348,SOURCE!S$6:Y$10179,6,0)</f>
        <v>J&gt;D</v>
      </c>
      <c r="K348" s="30" t="str">
        <f t="shared" si="25"/>
        <v>J&gt;D</v>
      </c>
      <c r="L348" s="40" t="str">
        <f>VLOOKUP(C348,SOURCE!S$6:Y$10179,2,0)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ITM_KEY</v>
      </c>
      <c r="E349" s="26" t="str">
        <f>CHAR(34)&amp;VLOOKUP(C349,SOURCE!$S$3:$Z$3000,6,0)&amp;CHAR(34)</f>
        <v>"KEY"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VLOOKUP(C349,SOURCE!S$6:Y$10179,7,0)</f>
        <v>1497</v>
      </c>
      <c r="J349" s="28" t="str">
        <f>VLOOKUP(C349,SOURCE!S$6:Y$10179,6,0)</f>
        <v>KEY</v>
      </c>
      <c r="K349" s="29" t="str">
        <f t="shared" si="25"/>
        <v>KEY</v>
      </c>
      <c r="L349" s="39" t="str">
        <f>VLOOKUP(C349,SOURCE!S$6:Y$10179,2,0)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ITM_KEYG</v>
      </c>
      <c r="E350" s="26" t="str">
        <f>CHAR(34)&amp;VLOOKUP(C350,SOURCE!$S$3:$Z$3000,6,0)&amp;CHAR(34)</f>
        <v>"KEYG"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VLOOKUP(C350,SOURCE!S$6:Y$10179,7,0)</f>
        <v>1498</v>
      </c>
      <c r="J350" s="28" t="str">
        <f>VLOOKUP(C350,SOURCE!S$6:Y$10179,6,0)</f>
        <v>KEYG</v>
      </c>
      <c r="K350" s="30" t="str">
        <f t="shared" si="25"/>
        <v>KEYG</v>
      </c>
      <c r="L350" s="40" t="str">
        <f>VLOOKUP(C350,SOURCE!S$6:Y$10179,2,0)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ITM_KEYX</v>
      </c>
      <c r="E351" s="26" t="str">
        <f>CHAR(34)&amp;VLOOKUP(C351,SOURCE!$S$3:$Z$3000,6,0)&amp;CHAR(34)</f>
        <v>"KEYX"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VLOOKUP(C351,SOURCE!S$6:Y$10179,7,0)</f>
        <v>1499</v>
      </c>
      <c r="J351" s="28" t="str">
        <f>VLOOKUP(C351,SOURCE!S$6:Y$10179,6,0)</f>
        <v>KEYX</v>
      </c>
      <c r="K351" s="29" t="str">
        <f t="shared" si="25"/>
        <v>KEYX</v>
      </c>
      <c r="L351" s="39" t="str">
        <f>VLOOKUP(C351,SOURCE!S$6:Y$10179,2,0)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7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4862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4863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4864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4865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4866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4867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4868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4869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4870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4871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4872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4873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4874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4875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4876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4877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4878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4879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4880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4881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4882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4883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4884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4885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4886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4887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4888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4889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4890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4891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4892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4893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4894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4895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4896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4897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4898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4899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4900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4901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4902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4903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4904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4905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4906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4907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4908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4909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4910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4911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4912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4913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4914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4915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4916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4917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4918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4919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4920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4921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4986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4987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4922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4923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4924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4925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4926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4927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4928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4929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4930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4931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4932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4933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4934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4935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4936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4937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4938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4939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4940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4941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4942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4943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4944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4945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4946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4947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4948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4949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4950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4951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4952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4953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4954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4955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4956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4957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4958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4959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4960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4961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4962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4963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4964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4965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4966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4967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4968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4969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4970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4971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4972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4973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4974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4975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4976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4977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4978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4979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4980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4981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4982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4983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4984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4648</v>
      </c>
    </row>
    <row r="3" spans="1:12">
      <c r="E3" t="s">
        <v>4563</v>
      </c>
      <c r="F3" t="s">
        <v>4564</v>
      </c>
    </row>
    <row r="4" spans="1:12">
      <c r="A4" t="s">
        <v>4568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4569</v>
      </c>
      <c r="B5" t="s">
        <v>4646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4570</v>
      </c>
      <c r="B6" t="s">
        <v>4647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4571</v>
      </c>
      <c r="B7" t="s">
        <v>4644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4572</v>
      </c>
      <c r="B8" t="s">
        <v>4626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4573</v>
      </c>
      <c r="B9" t="s">
        <v>4627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4574</v>
      </c>
      <c r="B10" t="s">
        <v>4645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4575</v>
      </c>
      <c r="B11" t="s">
        <v>4628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4576</v>
      </c>
      <c r="B12" t="s">
        <v>4629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4577</v>
      </c>
      <c r="B13" t="s">
        <v>4630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4578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4579</v>
      </c>
      <c r="B15" t="s">
        <v>4631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4580</v>
      </c>
      <c r="B16" t="s">
        <v>4632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4581</v>
      </c>
      <c r="B17" t="s">
        <v>4633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2913</v>
      </c>
      <c r="B18" t="s">
        <v>4634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3054</v>
      </c>
      <c r="B19" t="s">
        <v>4635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2911</v>
      </c>
      <c r="B20" t="s">
        <v>4636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4582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4583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4584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4585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4586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4587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4588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4589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4590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4591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4592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4593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4594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4595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4596</v>
      </c>
      <c r="B35" t="s">
        <v>4650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3226</v>
      </c>
      <c r="B36" t="s">
        <v>4650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4597</v>
      </c>
      <c r="B37" t="s">
        <v>4650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3224</v>
      </c>
      <c r="B38" t="s">
        <v>4650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4598</v>
      </c>
      <c r="B39" t="s">
        <v>4650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3225</v>
      </c>
      <c r="B40" t="s">
        <v>4650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4599</v>
      </c>
      <c r="B41" t="s">
        <v>4637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4600</v>
      </c>
      <c r="B42" t="s">
        <v>4638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4601</v>
      </c>
      <c r="B43" t="s">
        <v>4737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4602</v>
      </c>
      <c r="B44" t="s">
        <v>4639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4603</v>
      </c>
      <c r="B45" t="s">
        <v>4640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4604</v>
      </c>
      <c r="B46" t="s">
        <v>4641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4605</v>
      </c>
      <c r="B47" t="s">
        <v>4642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4566</v>
      </c>
      <c r="B48" t="s">
        <v>4643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4606</v>
      </c>
      <c r="B49" t="s">
        <v>4650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4607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4608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4609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4610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2915</v>
      </c>
      <c r="B54" t="s">
        <v>4650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4611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4612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4613</v>
      </c>
      <c r="B57" t="s">
        <v>4650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4614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4615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4616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4617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4618</v>
      </c>
      <c r="B62" t="s">
        <v>4618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4619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4620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4621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4622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4623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4624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4625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4732</v>
      </c>
      <c r="B70" t="s">
        <v>4730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4733</v>
      </c>
      <c r="B71" t="s">
        <v>4731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2928</v>
      </c>
      <c r="B72" t="s">
        <v>4650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4651</v>
      </c>
      <c r="B73" t="s">
        <v>4650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7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7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 0, CAT_FNCT | SLS_ENABLED   |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 0, CAT_FNCT | SLS_ENABLED   |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 0, CAT_FNCT | SLS_ENABLED   |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 0, CAT_FNCT | SLS_ENABLED   |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 0, CAT_FNCT | SLS_ENABLED   |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(0 &lt;&lt; TAM_MAX_BITS) |     0, CAT_FNCT | SLS_ENABLED   |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(0 &lt;&lt; TAM_MAX_BITS) |     0, CAT_FNCT | SLS_ENABLED   |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(0 &lt;&lt; TAM_MAX_BITS) |     0, CAT_FNCT | SLS_ENABLED   |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(0 &lt;&lt; TAM_MAX_BITS) |     0, CAT_FNCT | SLS_ENABLED   |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(0 &lt;&lt; TAM_MAX_BITS) |     0, CAT_FNCT | SLS_ENABLED   |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SLS_UNCHANGED | US_ENABLED  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(0 &lt;&lt; TAM_MAX_BITS) |     0, CAT_FNCT | SLS_ENABLED   |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(0 &lt;&lt; TAM_MAX_BITS) |     0, CAT_FNCT | SLS_ENABLED   |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(0 &lt;&lt; TAM_MAX_BITS) |     0, CAT_FNCT | SLS_ENABLED   |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(0 &lt;&lt; TAM_MAX_BITS) |     0, CAT_FNCT | SLS_ENABLED   |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(0 &lt;&lt; TAM_MAX_BITS) |     0, CAT_FNCT | SLS_ENABLED   |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(0 &lt;&lt; TAM_MAX_BITS) |     0, CAT_FNCT | SLS_ENABLED   |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32766, CAT_FNCT | SLS_ENABLED   |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"LASTx",                                       (0 &lt;&lt; TAM_MAX_BITS) |     0, CAT_FNCT | SLS_ENABLED   |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(0 &lt;&lt; TAM_MAX_BITS) |     0, CAT_FNCT | SLS_ENABLED   |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(0 &lt;&lt; TAM_MAX_BITS) |     0, CAT_FNCT | SLS_ENABLED   |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(0 &lt;&lt; TAM_MAX_BITS) |     0, CAT_FNCT | SLS_ENABLED   |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(0 &lt;&lt; TAM_MAX_BITS) |     0, CAT_FNCT | SLS_ENABLED   |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(0 &lt;&lt; TAM_MAX_BITS) |    34, CAT_FNCT | SLS_ENABLED   |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(0 &lt;&lt; TAM_MAX_BITS) |     0, CAT_FNCT | SLS_ENABLED   |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(0 &lt;&lt; TAM_MAX_BITS) |     0, CAT_FREE | SLS_ENABLED   |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(0 &lt;&lt; TAM_MAX_BITS) |     0, CAT_FREE | SLS_UNCHANGED |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(0 &lt;&lt; TAM_MAX_BITS) |     0, CAT_FNCT | SLS_UNCHANGED |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(0 &lt;&lt; TAM_MAX_BITS) |     0, CAT_NONE | SLS_UNCHANGED |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(0 &lt;&lt; TAM_MAX_BITS) |     0, CAT_NONE | SLS_UNCHANGED |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(0 &lt;&lt; TAM_MAX_BITS) |     0, CAT_NONE | SLS_UNCHANGED |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(0 &lt;&lt; TAM_MAX_BITS) |     0, CAT_FNCT | SLS_UNCHANGED |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(0 &lt;&lt; TAM_MAX_BITS) |     0, CAT_NONE | SLS_UNCHANGED |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(0 &lt;&lt; TAM_MAX_BITS) |     0, CAT_FNCT | SLS_ENABLED   |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(0 &lt;&lt; TAM_MAX_BITS) |     0, CAT_FNCT | SLS_ENABLED   |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(0 &lt;&lt; TAM_MAX_BITS) |     0, CAT_NONE | SLS_ENABLED   |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(0 &lt;&lt; TAM_MAX_BITS) |     0, CAT_NONE | SLS_ENABLED   |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fnHrDeg,                     NOPARAM,                     "HOUR",                                        "HOUR",                                        (0 &lt;&lt; TAM_MAX_BITS) |     0, CAT_FNCT | SLS_ENABLED   |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fnMinute,                    NOPARAM,                     "MIN",                                         "MIN",                                         (0 &lt;&lt; TAM_MAX_BITS) |     0, CAT_FNCT | SLS_ENABLED   |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fnSecond,                    NOPARAM,                     "SEC",                                         "SEC",                                         (0 &lt;&lt; TAM_MAX_BITS) |     0, CAT_FNCT | SLS_ENABLED   |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fnToTime,                    NOPARAM,                     STD_RIGHT_ARROW "TIME",                        STD_RIGHT_ARROW "TIME",                        (0 &lt;&lt; TAM_MAX_BITS) |     0, CAT_FNCT | SLS_ENABLED   | US_ENABLED  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fnTimeTo,                    NOPARAM,                     "TIME" STD_RIGHT_ARROW,                        "TIME" STD_RIGHT_ARROW,                        (0 &lt;&lt; TAM_MAX_BITS) |     0, CAT_FNCT | SLS_ENABLED   | US_ENABLED  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(0 &lt;&lt; TAM_MAX_BITS) |     0, CAT_FREE | SLS_UNCHANGED |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(0 &lt;&lt; TAM_MAX_BITS) |     0, CAT_FREE | SLS_UNCHANGED |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(0 &lt;&lt; TAM_MAX_BITS) |     0, CAT_FNCT | SLS_UNCHANGED |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(0 &lt;&lt; TAM_MAX_BITS) |     0, CAT_NONE | SLS_ENABLED   |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(0 &lt;&lt; TAM_MAX_BITS) |     0, CAT_NONE | SLS_UNCHANGED |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(0 &lt;&lt; TAM_MAX_BITS) |     0, CAT_NONE | SLS_UNCHANGED |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(0 &lt;&lt; TAM_MAX_BITS) |     0, CAT_NONE | SLS_UNCHANGED |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(0 &lt;&lt; TAM_MAX_BITS) |     0, CAT_NONE | SLS_UNCHANGED |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(0 &lt;&lt; TAM_MAX_BITS) |     0, CAT_NONE | SLS_UNCHANGED |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(0 &lt;&lt; TAM_MAX_BITS) |     0, CAT_NONE | SLS_UNCHANGED |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(0 &lt;&lt; TAM_MAX_BITS) |     0, CAT_NONE | SLS_UNCHANGED |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(0 &lt;&lt; TAM_MAX_BITS) |     0, CAT_NONE | SLS_UNCHANGED |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(0 &lt;&lt; TAM_MAX_BITS) |     0, CAT_NONE | SLS_UNCHANGED |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(0 &lt;&lt; TAM_MAX_BITS) |     0, CAT_NONE | SLS_UNCHANGED |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(0 &lt;&lt; TAM_MAX_BITS) |     0, CAT_FNCT | SLS_UNCHANGED |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(0 &lt;&lt; TAM_MAX_BITS) |     0, CAT_NONE | SLS_UNCHANGED |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(0 &lt;&lt; TAM_MAX_BITS) |     0, CAT_NONE | SLS_UNCHANGED |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(0 &lt;&lt; TAM_MAX_BITS) |     0, CAT_NONE | SLS_UNCHANGED |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(0 &lt;&lt; TAM_MAX_BITS) |     0, CAT_NONE | SLS_UNCHANGED |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(0 &lt;&lt; TAM_MAX_BITS) |     0, CAT_NONE | SLS_UNCHANGED |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(0 &lt;&lt; TAM_MAX_BITS) |     0, CAT_NONE | SLS_UNCHANGED |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(0 &lt;&lt; TAM_MAX_BITS) |     0, CAT_NONE | SLS_UNCHANGED |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(0 &lt;&lt; TAM_MAX_BITS) |     0, CAT_NONE | SLS_UNCHANGED |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(0 &lt;&lt; TAM_MAX_BITS) |     0, CAT_NONE | SLS_UNCHANGED |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(0 &lt;&lt; TAM_MAX_BITS) |     0, CAT_MENU | SLS_UNCHANGED |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(0 &lt;&lt; TAM_MAX_BITS) |     0, CAT_FNCT | SLS_UNCHANGED |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(0 &lt;&lt; TAM_MAX_BITS) |     0, CAT_MENU | SLS_UNCHANGED |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(0 &lt;&lt; TAM_MAX_BITS) |     0, CAT_NONE | SLS_UNCHANGED |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(0 &lt;&lt; TAM_MAX_BITS) |     0, CAT_MENU | SLS_UNCHANGED |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(0 &lt;&lt; TAM_MAX_BITS) |     0, CAT_NONE | SLS_UNCHANGED |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(0 &lt;&lt; TAM_MAX_BITS) |     0, CAT_NONE | SLS_UNCHANGED |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(0 &lt;&lt; TAM_MAX_BITS) |     0, CAT_NONE | SLS_UNCHANGED |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(0 &lt;&lt; TAM_MAX_BITS) |     0, CAT_MENU | SLS_ENABLED   |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(0 &lt;&lt; TAM_MAX_BITS) |     0, CAT_MENU | SLS_ENABLED   |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(0 &lt;&lt; TAM_MAX_BITS) |     0, CAT_NONE | SLS_ENABLED   |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(0 &lt;&lt; TAM_MAX_BITS) |     0, CAT_NONE | SLS_UNCHANGED |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(0 &lt;&lt; TAM_MAX_BITS) |     0, CAT_NONE | SLS_UNCHANGED |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(0 &lt;&lt; TAM_MAX_BITS) |     0, CAT_NONE | SLS_UNCHANGED |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(0 &lt;&lt; TAM_MAX_BITS) |     0, CAT_NONE | SLS_UNCHANGED |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(0 &lt;&lt; TAM_MAX_BITS) |     0, CAT_NONE | SLS_UNCHANGED |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(0 &lt;&lt; TAM_MAX_BITS) |     0, CAT_NONE | SLS_UNCHANGED |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(0 &lt;&lt; TAM_MAX_BITS) |     0, CAT_NONE | SLS_UNCHANGED |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(0 &lt;&lt; TAM_MAX_BITS) |     0, CAT_NONE | SLS_UNCHANGED |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(0 &lt;&lt; TAM_MAX_BITS) |     0, CAT_NONE | SLS_UNCHANGED |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(0 &lt;&lt; TAM_MAX_BITS) |     0, CAT_NONE | SLS_UNCHANGED |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(0 &lt;&lt; TAM_MAX_BITS) |     0, CAT_NONE | SLS_UNCHANGED |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(0 &lt;&lt; TAM_MAX_BITS) |     0, CAT_NONE | SLS_ENABLED   |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(0 &lt;&lt; TAM_MAX_BITS) |     0, CAT_NONE | SLS_ENABLED   |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(0 &lt;&lt; TAM_MAX_BITS) |     0, CAT_FNCT | SLS_ENABLED   |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(0 &lt;&lt; TAM_MAX_BITS) |     0, CAT_FNCT | SLS_ENABLED   |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(0 &lt;&lt; TAM_MAX_BITS) |     0, CAT_FNCT | SLS_ENABLED   |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(0 &lt;&lt; TAM_MAX_BITS) |     0, CAT_FNCT | SLS_ENABLED   |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(0 &lt;&lt; TAM_MAX_BITS) |     0, CAT_FNCT | SLS_ENABLED   |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(0 &lt;&lt; TAM_MAX_BITS) |     0, CAT_FNCT | SLS_ENABLED   |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(1 &lt;&lt; TAM_MAX_BITS) |    18, CAT_NONE | SLS_ENABLED   |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(1 &lt;&lt; TAM_MAX_BITS) |    18, CAT_NONE | SLS_ENABLED   |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(0 &lt;&lt; TAM_MAX_BITS) |     0, CAT_FNCT | SLS_UNCHANGED |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(0 &lt;&lt; TAM_MAX_BITS) |     0, CAT_NONE | SLS_UNCHANGED |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(0 &lt;&lt; TAM_MAX_BITS) |     0, CAT_NONE | SLS_UNCHANGED |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(0 &lt;&lt; TAM_MAX_BITS) |     0, CAT_NONE | SLS_UNCHANGED |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(0 &lt;&lt; TAM_MAX_BITS) |     0, CAT_NONE | SLS_UNCHANGED |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(0 &lt;&lt; TAM_MAX_BITS) |     0, CAT_FNCT | SLS_UNCHANGED |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(0 &lt;&lt; TAM_MAX_BITS) |     0, CAT_FNCT | SLS_UNCHANGED |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(0 &lt;&lt; TAM_MAX_BITS) |     0, CAT_FNCT | SLS_UNCHANGED |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(0 &lt;&lt; TAM_MAX_BITS) |     0, CAT_FNCT | SLS_UNCHANGED |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(0 &lt;&lt; TAM_MAX_BITS) |     0, CAT_FNCT | SLS_UNCHANGED |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(0 &lt;&lt; TAM_MAX_BITS) |     0, CAT_FNCT | SLS_UNCHANGED |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(0 &lt;&lt; TAM_MAX_BITS) |     0, CAT_MENU | SLS_UNCHANGED |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(0 &lt;&lt; TAM_MAX_BITS) |     0, CAT_NONE | SLS_UNCHANGED |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(0 &lt;&lt; TAM_MAX_BITS) |     0, CAT_NONE | SLS_UNCHANGED |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(0 &lt;&lt; TAM_MAX_BITS) |     0, CAT_NONE | SLS_UNCHANGED |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(0 &lt;&lt; TAM_MAX_BITS) |     0, CAT_NONE | SLS_UNCHANGED |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(0 &lt;&lt; TAM_MAX_BITS) |     0, CAT_FNCT | SLS_UNCHANGED |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20,                          "X.SOLV",                                      "X.SOLV",                                      (0 &lt;&lt; TAM_MAX_BITS) |     0, CAT_FNCT | SLS_UNCHANGED | US_UNCHANGED},</v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21,                          "X.PLOT",                                      "X.PLOT",                                      (0 &lt;&lt; TAM_MAX_BITS) |     0, CAT_FNCT | SLS_UNCHANGED | US_UNCHANGED},</v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22,                          "X.DEMO",                                      "X.DEMO",                                      (0 &lt;&lt; TAM_MAX_BITS) |     0, CAT_FNCT | SLS_UNCHANGED | US_UNCHANGED},</v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2210 */  { fnP_All_Regs,                1,                           "PRN",                                         "PRN",                                         (0 &lt;&lt; TAM_MAX_BITS) |     0, CAT_FNCT | SLS_UNCHANGED | US_UNCHANGED},</v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4835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5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5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5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5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5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5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5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6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6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6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6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6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6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6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6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6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6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6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6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6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6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si="6"/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ref="A331:A394" si="7">C330</f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7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7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7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7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7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7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7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7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7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7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7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7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7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7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7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ITM_GGREEK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ITM_GGREEK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ITM_HR_DEG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ITM_HR_DEG                    1863</v>
      </c>
    </row>
    <row r="1910" spans="1:4">
      <c r="A1910">
        <f t="shared" si="31"/>
        <v>1864</v>
      </c>
      <c r="B1910" t="str">
        <f>VLOOKUP(A1910,SOURCE!B:P,12,0)</f>
        <v>ITM_MINUTE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ITM_MINUTE                    1864</v>
      </c>
    </row>
    <row r="1911" spans="1:4">
      <c r="A1911">
        <f t="shared" si="31"/>
        <v>1865</v>
      </c>
      <c r="B1911" t="str">
        <f>VLOOKUP(A1911,SOURCE!B:P,12,0)</f>
        <v>ITM_SECOND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ITM_SECOND                    1865</v>
      </c>
    </row>
    <row r="1912" spans="1:4">
      <c r="A1912">
        <f t="shared" si="31"/>
        <v>1866</v>
      </c>
      <c r="B1912" t="str">
        <f>VLOOKUP(A1912,SOURCE!B:P,12,0)</f>
        <v>ITM_toTIME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ITM_toTIME                    1866</v>
      </c>
    </row>
    <row r="1913" spans="1:4">
      <c r="A1913">
        <f t="shared" si="31"/>
        <v>1867</v>
      </c>
      <c r="B1913" t="str">
        <f>VLOOKUP(A1913,SOURCE!B:P,12,0)</f>
        <v>ITM_TIMEto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ITM_TIMEto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>
        <f t="shared" si="37"/>
        <v>2207</v>
      </c>
      <c r="B2255" t="str">
        <f>VLOOKUP(A2255,SOURCE!B:P,12,0)</f>
        <v>ITM_XSOLV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ITM_XSOLV                     2207</v>
      </c>
    </row>
    <row r="2256" spans="1:4">
      <c r="A2256">
        <f t="shared" si="37"/>
        <v>2208</v>
      </c>
      <c r="B2256" t="str">
        <f>VLOOKUP(A2256,SOURCE!B:P,12,0)</f>
        <v>ITM_XPLOT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ITM_XPLOT                     2208</v>
      </c>
    </row>
    <row r="2257" spans="1:4">
      <c r="A2257">
        <f t="shared" si="37"/>
        <v>2209</v>
      </c>
      <c r="B2257" t="str">
        <f>VLOOKUP(A2257,SOURCE!B:P,12,0)</f>
        <v>ITM_XDEMO</v>
      </c>
      <c r="C2257">
        <f>IF(
ISNUMBER(INDEX(SOURCE!B:B,MATCH(A2257,SOURCE!B:B,0)+1)),
  VALUE(INDEX(SOURCE!B:B,MATCH(A2257,SOURCE!B:B,0)+1)),
  "")</f>
        <v>2210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ITM_XDEMO                     2209</v>
      </c>
    </row>
    <row r="2258" spans="1:4">
      <c r="A2258">
        <f t="shared" si="37"/>
        <v>2210</v>
      </c>
      <c r="B2258" t="str">
        <f>VLOOKUP(A2258,SOURCE!B:P,12,0)</f>
        <v>ITM_PRN</v>
      </c>
      <c r="C2258" t="str">
        <f>IF(
ISNUMBER(INDEX(SOURCE!B:B,MATCH(A2258,SOURCE!B:B,0)+1)),
  VALUE(INDEX(SOURCE!B:B,MATCH(A2258,SOURCE!B:B,0)+1)),
  "")</f>
        <v/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ITM_PRN                       2210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1614</v>
      </c>
    </row>
    <row r="3" spans="1:2" ht="17">
      <c r="A3" s="12">
        <v>-11</v>
      </c>
      <c r="B3" s="14" t="s">
        <v>1615</v>
      </c>
    </row>
    <row r="4" spans="1:2" ht="17">
      <c r="A4" s="12">
        <v>-12</v>
      </c>
      <c r="B4" s="14" t="s">
        <v>1617</v>
      </c>
    </row>
    <row r="5" spans="1:2" ht="17">
      <c r="A5" s="12">
        <v>-13</v>
      </c>
      <c r="B5" s="14" t="s">
        <v>1616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4567</v>
      </c>
    </row>
    <row r="2" spans="1:16">
      <c r="P2" t="s">
        <v>4648</v>
      </c>
    </row>
    <row r="3" spans="1:16">
      <c r="P3" t="s">
        <v>2489</v>
      </c>
    </row>
    <row r="4" spans="1:16">
      <c r="P4" t="s">
        <v>4649</v>
      </c>
    </row>
    <row r="5" spans="1:16">
      <c r="P5" t="s">
        <v>4652</v>
      </c>
    </row>
    <row r="6" spans="1:16">
      <c r="A6" s="6">
        <v>1931</v>
      </c>
      <c r="B6" s="11" t="s">
        <v>1132</v>
      </c>
      <c r="C6" s="11" t="s">
        <v>1132</v>
      </c>
      <c r="P6" t="s">
        <v>4653</v>
      </c>
    </row>
    <row r="7" spans="1:16">
      <c r="A7" s="6">
        <v>1932</v>
      </c>
      <c r="B7" s="11" t="s">
        <v>1133</v>
      </c>
      <c r="C7" s="11" t="s">
        <v>1133</v>
      </c>
      <c r="P7" t="s">
        <v>4654</v>
      </c>
    </row>
    <row r="8" spans="1:16">
      <c r="P8" t="s">
        <v>4655</v>
      </c>
    </row>
    <row r="9" spans="1:16">
      <c r="P9" t="s">
        <v>4656</v>
      </c>
    </row>
    <row r="10" spans="1:16">
      <c r="P10" t="s">
        <v>4657</v>
      </c>
    </row>
    <row r="11" spans="1:16">
      <c r="P11" t="s">
        <v>4658</v>
      </c>
    </row>
    <row r="12" spans="1:16">
      <c r="P12" t="s">
        <v>4659</v>
      </c>
    </row>
    <row r="13" spans="1:16">
      <c r="P13" t="s">
        <v>4660</v>
      </c>
    </row>
    <row r="14" spans="1:16">
      <c r="A14">
        <v>0</v>
      </c>
      <c r="B14" t="s">
        <v>1618</v>
      </c>
      <c r="C14" t="s">
        <v>1618</v>
      </c>
      <c r="D14" t="s">
        <v>3062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4661</v>
      </c>
    </row>
    <row r="15" spans="1:16">
      <c r="A15">
        <f>A14+4</f>
        <v>4</v>
      </c>
      <c r="B15" t="s">
        <v>1618</v>
      </c>
      <c r="C15" t="s">
        <v>1618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4662</v>
      </c>
    </row>
    <row r="16" spans="1:16">
      <c r="A16">
        <f t="shared" ref="A16:A29" si="1">A15+4</f>
        <v>8</v>
      </c>
      <c r="B16" t="s">
        <v>1618</v>
      </c>
      <c r="C16" t="s">
        <v>1618</v>
      </c>
      <c r="E16" t="str">
        <f t="shared" si="0"/>
        <v>ITM_NULL,ITM_NULL,ITM_FB01+11,ITM_FB01+10,ITM_FB01+9,ITM_FB01+8,</v>
      </c>
      <c r="P16" t="s">
        <v>4663</v>
      </c>
    </row>
    <row r="17" spans="1:16">
      <c r="A17">
        <f t="shared" si="1"/>
        <v>12</v>
      </c>
      <c r="B17" t="s">
        <v>1618</v>
      </c>
      <c r="C17" t="s">
        <v>1618</v>
      </c>
      <c r="E17" t="str">
        <f t="shared" si="0"/>
        <v>ITM_NULL,ITM_NULL,ITM_FB01+15,ITM_FB01+14,ITM_FB01+13,ITM_FB01+12,</v>
      </c>
      <c r="P17" t="s">
        <v>4664</v>
      </c>
    </row>
    <row r="18" spans="1:16">
      <c r="A18">
        <f t="shared" si="1"/>
        <v>16</v>
      </c>
      <c r="B18" t="s">
        <v>1618</v>
      </c>
      <c r="C18" t="s">
        <v>1618</v>
      </c>
      <c r="E18" t="str">
        <f t="shared" si="0"/>
        <v>ITM_NULL,ITM_NULL,ITM_FB01+19,ITM_FB01+18,ITM_FB01+17,ITM_FB01+16,</v>
      </c>
      <c r="P18" t="s">
        <v>4665</v>
      </c>
    </row>
    <row r="19" spans="1:16">
      <c r="A19">
        <f t="shared" si="1"/>
        <v>20</v>
      </c>
      <c r="B19" t="s">
        <v>1618</v>
      </c>
      <c r="C19" t="s">
        <v>1618</v>
      </c>
      <c r="E19" t="str">
        <f t="shared" si="0"/>
        <v>ITM_NULL,ITM_NULL,ITM_FB01+23,ITM_FB01+22,ITM_FB01+21,ITM_FB01+20,</v>
      </c>
      <c r="P19" t="s">
        <v>4666</v>
      </c>
    </row>
    <row r="20" spans="1:16">
      <c r="A20">
        <f t="shared" si="1"/>
        <v>24</v>
      </c>
      <c r="B20" t="s">
        <v>1618</v>
      </c>
      <c r="C20" t="s">
        <v>1618</v>
      </c>
      <c r="E20" t="str">
        <f t="shared" si="0"/>
        <v>ITM_NULL,ITM_NULL,ITM_FB01+27,ITM_FB01+26,ITM_FB01+25,ITM_FB01+24,</v>
      </c>
      <c r="P20" t="s">
        <v>4667</v>
      </c>
    </row>
    <row r="21" spans="1:16">
      <c r="A21">
        <f t="shared" si="1"/>
        <v>28</v>
      </c>
      <c r="B21" t="s">
        <v>1618</v>
      </c>
      <c r="C21" t="s">
        <v>1618</v>
      </c>
      <c r="E21" t="str">
        <f t="shared" si="0"/>
        <v>ITM_NULL,ITM_NULL,ITM_FB01+31,ITM_FB01+30,ITM_FB01+29,ITM_FB01+28,</v>
      </c>
      <c r="P21" t="s">
        <v>4668</v>
      </c>
    </row>
    <row r="22" spans="1:16">
      <c r="A22">
        <f t="shared" si="1"/>
        <v>32</v>
      </c>
      <c r="B22" t="s">
        <v>1618</v>
      </c>
      <c r="C22" t="s">
        <v>1618</v>
      </c>
      <c r="E22" t="str">
        <f t="shared" si="0"/>
        <v>ITM_NULL,ITM_NULL,ITM_FB01+35,ITM_FB01+34,ITM_FB01+33,ITM_FB01+32,</v>
      </c>
      <c r="P22" t="s">
        <v>4669</v>
      </c>
    </row>
    <row r="23" spans="1:16">
      <c r="A23">
        <f t="shared" si="1"/>
        <v>36</v>
      </c>
      <c r="B23" t="s">
        <v>1618</v>
      </c>
      <c r="C23" t="s">
        <v>1618</v>
      </c>
      <c r="E23" t="str">
        <f t="shared" si="0"/>
        <v>ITM_NULL,ITM_NULL,ITM_FB01+39,ITM_FB01+38,ITM_FB01+37,ITM_FB01+36,</v>
      </c>
      <c r="P23" t="s">
        <v>4670</v>
      </c>
    </row>
    <row r="24" spans="1:16">
      <c r="A24">
        <f t="shared" si="1"/>
        <v>40</v>
      </c>
      <c r="B24" t="s">
        <v>1618</v>
      </c>
      <c r="C24" t="s">
        <v>1618</v>
      </c>
      <c r="E24" t="str">
        <f t="shared" si="0"/>
        <v>ITM_NULL,ITM_NULL,ITM_FB01+43,ITM_FB01+42,ITM_FB01+41,ITM_FB01+40,</v>
      </c>
      <c r="P24" t="s">
        <v>4671</v>
      </c>
    </row>
    <row r="25" spans="1:16">
      <c r="A25">
        <f t="shared" si="1"/>
        <v>44</v>
      </c>
      <c r="B25" t="s">
        <v>1618</v>
      </c>
      <c r="C25" t="s">
        <v>1618</v>
      </c>
      <c r="E25" t="str">
        <f t="shared" si="0"/>
        <v>ITM_NULL,ITM_NULL,ITM_FB01+47,ITM_FB01+46,ITM_FB01+45,ITM_FB01+44,</v>
      </c>
      <c r="P25" t="s">
        <v>4672</v>
      </c>
    </row>
    <row r="26" spans="1:16">
      <c r="A26">
        <f t="shared" si="1"/>
        <v>48</v>
      </c>
      <c r="B26" t="s">
        <v>1618</v>
      </c>
      <c r="C26" t="s">
        <v>1618</v>
      </c>
      <c r="E26" t="str">
        <f t="shared" si="0"/>
        <v>ITM_NULL,ITM_NULL,ITM_FB01+51,ITM_FB01+50,ITM_FB01+49,ITM_FB01+48,</v>
      </c>
      <c r="P26" t="s">
        <v>4673</v>
      </c>
    </row>
    <row r="27" spans="1:16">
      <c r="A27">
        <f t="shared" si="1"/>
        <v>52</v>
      </c>
      <c r="B27" t="s">
        <v>1618</v>
      </c>
      <c r="C27" t="s">
        <v>1618</v>
      </c>
      <c r="E27" t="str">
        <f t="shared" si="0"/>
        <v>ITM_NULL,ITM_NULL,ITM_FB01+55,ITM_FB01+54,ITM_FB01+53,ITM_FB01+52,</v>
      </c>
      <c r="P27" t="s">
        <v>4674</v>
      </c>
    </row>
    <row r="28" spans="1:16">
      <c r="A28">
        <f t="shared" si="1"/>
        <v>56</v>
      </c>
      <c r="B28" t="s">
        <v>1618</v>
      </c>
      <c r="C28" t="s">
        <v>1618</v>
      </c>
      <c r="E28" t="str">
        <f t="shared" si="0"/>
        <v>ITM_NULL,ITM_NULL,ITM_FB01+59,ITM_FB01+58,ITM_FB01+57,ITM_FB01+56,</v>
      </c>
      <c r="P28" t="s">
        <v>4675</v>
      </c>
    </row>
    <row r="29" spans="1:16">
      <c r="A29">
        <f t="shared" si="1"/>
        <v>60</v>
      </c>
      <c r="B29" t="s">
        <v>1618</v>
      </c>
      <c r="C29" t="s">
        <v>1618</v>
      </c>
      <c r="E29" t="str">
        <f t="shared" si="0"/>
        <v>ITM_NULL,ITM_NULL,ITM_FB01+63,ITM_FB01+62,ITM_FB01+61,ITM_FB01+60,</v>
      </c>
      <c r="P29" t="s">
        <v>4676</v>
      </c>
    </row>
    <row r="30" spans="1:16">
      <c r="P30" t="s">
        <v>4677</v>
      </c>
    </row>
    <row r="31" spans="1:16">
      <c r="P31" t="s">
        <v>4678</v>
      </c>
    </row>
    <row r="32" spans="1:16">
      <c r="P32" t="s">
        <v>4679</v>
      </c>
    </row>
    <row r="33" spans="16:16">
      <c r="P33" t="s">
        <v>4680</v>
      </c>
    </row>
    <row r="34" spans="16:16">
      <c r="P34" t="s">
        <v>4681</v>
      </c>
    </row>
    <row r="35" spans="16:16">
      <c r="P35" t="s">
        <v>4682</v>
      </c>
    </row>
    <row r="36" spans="16:16">
      <c r="P36" t="s">
        <v>4683</v>
      </c>
    </row>
    <row r="37" spans="16:16">
      <c r="P37" t="s">
        <v>4684</v>
      </c>
    </row>
    <row r="38" spans="16:16">
      <c r="P38" t="s">
        <v>4734</v>
      </c>
    </row>
    <row r="39" spans="16:16">
      <c r="P39" t="s">
        <v>4735</v>
      </c>
    </row>
    <row r="40" spans="16:16">
      <c r="P40" t="s">
        <v>4685</v>
      </c>
    </row>
    <row r="41" spans="16:16">
      <c r="P41" t="s">
        <v>4686</v>
      </c>
    </row>
    <row r="42" spans="16:16">
      <c r="P42" t="s">
        <v>4687</v>
      </c>
    </row>
    <row r="43" spans="16:16">
      <c r="P43" t="s">
        <v>4688</v>
      </c>
    </row>
    <row r="44" spans="16:16">
      <c r="P44" t="s">
        <v>4689</v>
      </c>
    </row>
    <row r="45" spans="16:16">
      <c r="P45" t="s">
        <v>4690</v>
      </c>
    </row>
    <row r="46" spans="16:16">
      <c r="P46" t="s">
        <v>4691</v>
      </c>
    </row>
    <row r="47" spans="16:16">
      <c r="P47" t="s">
        <v>4692</v>
      </c>
    </row>
    <row r="48" spans="16:16">
      <c r="P48" t="s">
        <v>4693</v>
      </c>
    </row>
    <row r="49" spans="16:16">
      <c r="P49" t="s">
        <v>4694</v>
      </c>
    </row>
    <row r="50" spans="16:16">
      <c r="P50" t="s">
        <v>4695</v>
      </c>
    </row>
    <row r="51" spans="16:16">
      <c r="P51" t="s">
        <v>4696</v>
      </c>
    </row>
    <row r="52" spans="16:16">
      <c r="P52" t="s">
        <v>4697</v>
      </c>
    </row>
    <row r="53" spans="16:16">
      <c r="P53" t="s">
        <v>4698</v>
      </c>
    </row>
    <row r="54" spans="16:16">
      <c r="P54" t="s">
        <v>4699</v>
      </c>
    </row>
    <row r="55" spans="16:16">
      <c r="P55" t="s">
        <v>4700</v>
      </c>
    </row>
    <row r="56" spans="16:16">
      <c r="P56" t="s">
        <v>4701</v>
      </c>
    </row>
    <row r="57" spans="16:16">
      <c r="P57" t="s">
        <v>4702</v>
      </c>
    </row>
    <row r="58" spans="16:16">
      <c r="P58" t="s">
        <v>4703</v>
      </c>
    </row>
    <row r="59" spans="16:16">
      <c r="P59" t="s">
        <v>4704</v>
      </c>
    </row>
    <row r="60" spans="16:16">
      <c r="P60" t="s">
        <v>4705</v>
      </c>
    </row>
    <row r="61" spans="16:16">
      <c r="P61" t="s">
        <v>4736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2021-03-13T20:53:01Z</dcterms:modified>
</cp:coreProperties>
</file>