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25FC4D11-9014-654B-9166-D26341DE12CD}" xr6:coauthVersionLast="46" xr6:coauthVersionMax="46" xr10:uidLastSave="{00000000-0000-0000-0000-000000000000}"/>
  <bookViews>
    <workbookView xWindow="0" yWindow="480" windowWidth="33600" windowHeight="1962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2265" i="1" l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7" i="1"/>
  <c r="AA1916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8" i="1"/>
  <c r="AA1777" i="1"/>
  <c r="AA1776" i="1"/>
  <c r="AA1775" i="1"/>
  <c r="AA1774" i="1"/>
  <c r="AA1773" i="1"/>
  <c r="AA1772" i="1"/>
  <c r="AA1771" i="1"/>
  <c r="AA1770" i="1"/>
  <c r="AA1769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7" i="1"/>
  <c r="AA1725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3" i="1"/>
  <c r="AA1681" i="1"/>
  <c r="AA1680" i="1"/>
  <c r="AA1679" i="1"/>
  <c r="AA1678" i="1"/>
  <c r="AA1677" i="1"/>
  <c r="AA1676" i="1"/>
  <c r="AA1675" i="1"/>
  <c r="AA1674" i="1"/>
  <c r="AA1673" i="1"/>
  <c r="AA1672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8" i="1"/>
  <c r="AA1656" i="1"/>
  <c r="AA1655" i="1"/>
  <c r="AA1654" i="1"/>
  <c r="AA1653" i="1"/>
  <c r="AA1652" i="1"/>
  <c r="AA1651" i="1"/>
  <c r="AA1650" i="1"/>
  <c r="AA1649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1" i="1"/>
  <c r="AA1620" i="1"/>
  <c r="AA1619" i="1"/>
  <c r="AA1618" i="1"/>
  <c r="AA1617" i="1"/>
  <c r="AA1616" i="1"/>
  <c r="AA1615" i="1"/>
  <c r="AA1614" i="1"/>
  <c r="AA1613" i="1"/>
  <c r="AA1612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8" i="1"/>
  <c r="AA1557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1" i="1"/>
  <c r="AA1540" i="1"/>
  <c r="AA1539" i="1"/>
  <c r="AA1538" i="1"/>
  <c r="AA1537" i="1"/>
  <c r="AA1536" i="1"/>
  <c r="AA1535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5" i="1"/>
  <c r="Q1536" i="1"/>
  <c r="Q1537" i="1"/>
  <c r="Q1538" i="1"/>
  <c r="Q1539" i="1"/>
  <c r="Q1540" i="1"/>
  <c r="Q1541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7" i="1"/>
  <c r="Q1558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2" i="1"/>
  <c r="Q1613" i="1"/>
  <c r="Q1614" i="1"/>
  <c r="Q1615" i="1"/>
  <c r="Q1616" i="1"/>
  <c r="Q1617" i="1"/>
  <c r="Q1618" i="1"/>
  <c r="Q1619" i="1"/>
  <c r="Q1620" i="1"/>
  <c r="Q1621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9" i="1"/>
  <c r="Q1650" i="1"/>
  <c r="Q1651" i="1"/>
  <c r="Q1652" i="1"/>
  <c r="Q1653" i="1"/>
  <c r="Q1654" i="1"/>
  <c r="Q1655" i="1"/>
  <c r="Q1656" i="1"/>
  <c r="Q1658" i="1"/>
  <c r="Q1660" i="1"/>
  <c r="Q1661" i="1"/>
  <c r="Q1662" i="1"/>
  <c r="Q1663" i="1"/>
  <c r="Q1664" i="1"/>
  <c r="Q1665" i="1"/>
  <c r="Q1666" i="1"/>
  <c r="Q1667" i="1"/>
  <c r="Q1668" i="1"/>
  <c r="Q1669" i="1"/>
  <c r="Q1670" i="1"/>
  <c r="Q1672" i="1"/>
  <c r="Q1673" i="1"/>
  <c r="Q1674" i="1"/>
  <c r="Q1675" i="1"/>
  <c r="Q1676" i="1"/>
  <c r="Q1677" i="1"/>
  <c r="Q1678" i="1"/>
  <c r="Q1679" i="1"/>
  <c r="Q1680" i="1"/>
  <c r="Q1681" i="1"/>
  <c r="Q1683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25" i="1"/>
  <c r="Q1727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9" i="1"/>
  <c r="Q1770" i="1"/>
  <c r="Q1771" i="1"/>
  <c r="Q1772" i="1"/>
  <c r="Q1773" i="1"/>
  <c r="Q1774" i="1"/>
  <c r="Q1775" i="1"/>
  <c r="Q1776" i="1"/>
  <c r="Q1777" i="1"/>
  <c r="Q1778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16" i="1"/>
  <c r="Q191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E168" i="9"/>
  <c r="F168" i="9" s="1"/>
  <c r="D168" i="9"/>
  <c r="E167" i="9"/>
  <c r="D167" i="9"/>
  <c r="E166" i="9"/>
  <c r="D166" i="9"/>
  <c r="E165" i="9"/>
  <c r="D165" i="9"/>
  <c r="E164" i="9"/>
  <c r="D164" i="9"/>
  <c r="E163" i="9"/>
  <c r="F163" i="9" s="1"/>
  <c r="D163" i="9"/>
  <c r="E162" i="9"/>
  <c r="F162" i="9" s="1"/>
  <c r="D162" i="9"/>
  <c r="E161" i="9"/>
  <c r="D161" i="9"/>
  <c r="E160" i="9"/>
  <c r="D160" i="9"/>
  <c r="E159" i="9"/>
  <c r="D159" i="9"/>
  <c r="E158" i="9"/>
  <c r="D158" i="9"/>
  <c r="E157" i="9"/>
  <c r="F157" i="9" s="1"/>
  <c r="D157" i="9"/>
  <c r="E156" i="9"/>
  <c r="F156" i="9" s="1"/>
  <c r="D156" i="9"/>
  <c r="E155" i="9"/>
  <c r="D155" i="9"/>
  <c r="E154" i="9"/>
  <c r="D154" i="9"/>
  <c r="E153" i="9"/>
  <c r="D153" i="9"/>
  <c r="E152" i="9"/>
  <c r="D152" i="9"/>
  <c r="E151" i="9"/>
  <c r="F151" i="9" s="1"/>
  <c r="D151" i="9"/>
  <c r="E150" i="9"/>
  <c r="F150" i="9" s="1"/>
  <c r="D150" i="9"/>
  <c r="E149" i="9"/>
  <c r="D149" i="9"/>
  <c r="E148" i="9"/>
  <c r="D148" i="9"/>
  <c r="E147" i="9"/>
  <c r="D147" i="9"/>
  <c r="E146" i="9"/>
  <c r="D146" i="9"/>
  <c r="E145" i="9"/>
  <c r="F145" i="9" s="1"/>
  <c r="D145" i="9"/>
  <c r="E144" i="9"/>
  <c r="F144" i="9" s="1"/>
  <c r="D144" i="9"/>
  <c r="E143" i="9"/>
  <c r="D143" i="9"/>
  <c r="E142" i="9"/>
  <c r="D142" i="9"/>
  <c r="E141" i="9"/>
  <c r="D141" i="9"/>
  <c r="E140" i="9"/>
  <c r="D140" i="9"/>
  <c r="E139" i="9"/>
  <c r="F139" i="9" s="1"/>
  <c r="D139" i="9"/>
  <c r="E138" i="9"/>
  <c r="F138" i="9" s="1"/>
  <c r="D138" i="9"/>
  <c r="E137" i="9"/>
  <c r="D137" i="9"/>
  <c r="E136" i="9"/>
  <c r="D136" i="9"/>
  <c r="E135" i="9"/>
  <c r="D135" i="9"/>
  <c r="E134" i="9"/>
  <c r="D134" i="9"/>
  <c r="E133" i="9"/>
  <c r="F133" i="9" s="1"/>
  <c r="D133" i="9"/>
  <c r="E132" i="9"/>
  <c r="F132" i="9" s="1"/>
  <c r="D132" i="9"/>
  <c r="E131" i="9"/>
  <c r="D131" i="9"/>
  <c r="E130" i="9"/>
  <c r="F130" i="9" s="1"/>
  <c r="D130" i="9"/>
  <c r="E129" i="9"/>
  <c r="D129" i="9"/>
  <c r="E128" i="9"/>
  <c r="D128" i="9"/>
  <c r="E127" i="9"/>
  <c r="F127" i="9" s="1"/>
  <c r="D127" i="9"/>
  <c r="E126" i="9"/>
  <c r="F126" i="9" s="1"/>
  <c r="D126" i="9"/>
  <c r="E125" i="9"/>
  <c r="F125" i="9" s="1"/>
  <c r="D125" i="9"/>
  <c r="E124" i="9"/>
  <c r="D124" i="9"/>
  <c r="E123" i="9"/>
  <c r="D123" i="9"/>
  <c r="E122" i="9"/>
  <c r="D122" i="9"/>
  <c r="E121" i="9"/>
  <c r="F121" i="9" s="1"/>
  <c r="D121" i="9"/>
  <c r="E120" i="9"/>
  <c r="F120" i="9" s="1"/>
  <c r="D120" i="9"/>
  <c r="E119" i="9"/>
  <c r="D119" i="9"/>
  <c r="E118" i="9"/>
  <c r="D118" i="9"/>
  <c r="E117" i="9"/>
  <c r="D117" i="9"/>
  <c r="E116" i="9"/>
  <c r="D116" i="9"/>
  <c r="E115" i="9"/>
  <c r="F115" i="9" s="1"/>
  <c r="D115" i="9"/>
  <c r="E114" i="9"/>
  <c r="F114" i="9" s="1"/>
  <c r="D114" i="9"/>
  <c r="E113" i="9"/>
  <c r="D113" i="9"/>
  <c r="E112" i="9"/>
  <c r="D112" i="9"/>
  <c r="E111" i="9"/>
  <c r="D111" i="9"/>
  <c r="E110" i="9"/>
  <c r="D110" i="9"/>
  <c r="E109" i="9"/>
  <c r="F109" i="9" s="1"/>
  <c r="D109" i="9"/>
  <c r="E108" i="9"/>
  <c r="F108" i="9" s="1"/>
  <c r="D108" i="9"/>
  <c r="E107" i="9"/>
  <c r="D107" i="9"/>
  <c r="E106" i="9"/>
  <c r="D106" i="9"/>
  <c r="E105" i="9"/>
  <c r="D105" i="9"/>
  <c r="E104" i="9"/>
  <c r="D104" i="9"/>
  <c r="E103" i="9"/>
  <c r="F103" i="9" s="1"/>
  <c r="D103" i="9"/>
  <c r="E102" i="9"/>
  <c r="F102" i="9" s="1"/>
  <c r="D102" i="9"/>
  <c r="E101" i="9"/>
  <c r="D101" i="9"/>
  <c r="E100" i="9"/>
  <c r="D100" i="9"/>
  <c r="E99" i="9"/>
  <c r="D99" i="9"/>
  <c r="E98" i="9"/>
  <c r="D98" i="9"/>
  <c r="E97" i="9"/>
  <c r="F97" i="9" s="1"/>
  <c r="D97" i="9"/>
  <c r="E96" i="9"/>
  <c r="F96" i="9" s="1"/>
  <c r="D96" i="9"/>
  <c r="E95" i="9"/>
  <c r="D95" i="9"/>
  <c r="E94" i="9"/>
  <c r="D94" i="9"/>
  <c r="E93" i="9"/>
  <c r="D93" i="9"/>
  <c r="E92" i="9"/>
  <c r="D92" i="9"/>
  <c r="E91" i="9"/>
  <c r="F91" i="9" s="1"/>
  <c r="D91" i="9"/>
  <c r="E90" i="9"/>
  <c r="F90" i="9" s="1"/>
  <c r="D90" i="9"/>
  <c r="E89" i="9"/>
  <c r="D89" i="9"/>
  <c r="E88" i="9"/>
  <c r="D88" i="9"/>
  <c r="E87" i="9"/>
  <c r="D87" i="9"/>
  <c r="E86" i="9"/>
  <c r="D86" i="9"/>
  <c r="E85" i="9"/>
  <c r="F85" i="9" s="1"/>
  <c r="D85" i="9"/>
  <c r="E84" i="9"/>
  <c r="F84" i="9" s="1"/>
  <c r="D84" i="9"/>
  <c r="E83" i="9"/>
  <c r="D83" i="9"/>
  <c r="E82" i="9"/>
  <c r="D82" i="9"/>
  <c r="E81" i="9"/>
  <c r="D81" i="9"/>
  <c r="E80" i="9"/>
  <c r="D80" i="9"/>
  <c r="E79" i="9"/>
  <c r="F79" i="9" s="1"/>
  <c r="D79" i="9"/>
  <c r="E78" i="9"/>
  <c r="F78" i="9" s="1"/>
  <c r="D78" i="9"/>
  <c r="E77" i="9"/>
  <c r="D77" i="9"/>
  <c r="E76" i="9"/>
  <c r="D76" i="9"/>
  <c r="E75" i="9"/>
  <c r="D75" i="9"/>
  <c r="E74" i="9"/>
  <c r="D74" i="9"/>
  <c r="E73" i="9"/>
  <c r="D73" i="9"/>
  <c r="E72" i="9"/>
  <c r="F72" i="9" s="1"/>
  <c r="D72" i="9"/>
  <c r="E71" i="9"/>
  <c r="D71" i="9"/>
  <c r="E70" i="9"/>
  <c r="D70" i="9"/>
  <c r="E69" i="9"/>
  <c r="D69" i="9"/>
  <c r="E68" i="9"/>
  <c r="D68" i="9"/>
  <c r="E67" i="9"/>
  <c r="D67" i="9"/>
  <c r="E66" i="9"/>
  <c r="F66" i="9" s="1"/>
  <c r="D66" i="9"/>
  <c r="E65" i="9"/>
  <c r="D65" i="9"/>
  <c r="E64" i="9"/>
  <c r="D64" i="9"/>
  <c r="E63" i="9"/>
  <c r="D63" i="9"/>
  <c r="E62" i="9"/>
  <c r="D62" i="9"/>
  <c r="E61" i="9"/>
  <c r="D61" i="9"/>
  <c r="E60" i="9"/>
  <c r="F60" i="9" s="1"/>
  <c r="D60" i="9"/>
  <c r="E59" i="9"/>
  <c r="D59" i="9"/>
  <c r="E58" i="9"/>
  <c r="D58" i="9"/>
  <c r="E57" i="9"/>
  <c r="D57" i="9"/>
  <c r="E56" i="9"/>
  <c r="D56" i="9"/>
  <c r="E55" i="9"/>
  <c r="D55" i="9"/>
  <c r="E54" i="9"/>
  <c r="F54" i="9" s="1"/>
  <c r="D54" i="9"/>
  <c r="E53" i="9"/>
  <c r="D53" i="9"/>
  <c r="E52" i="9"/>
  <c r="D52" i="9"/>
  <c r="E51" i="9"/>
  <c r="D51" i="9"/>
  <c r="E50" i="9"/>
  <c r="D50" i="9"/>
  <c r="E49" i="9"/>
  <c r="D49" i="9"/>
  <c r="E48" i="9"/>
  <c r="F48" i="9" s="1"/>
  <c r="D48" i="9"/>
  <c r="E47" i="9"/>
  <c r="D47" i="9"/>
  <c r="E46" i="9"/>
  <c r="D46" i="9"/>
  <c r="E45" i="9"/>
  <c r="D45" i="9"/>
  <c r="E44" i="9"/>
  <c r="D44" i="9"/>
  <c r="E43" i="9"/>
  <c r="D43" i="9"/>
  <c r="E42" i="9"/>
  <c r="F42" i="9" s="1"/>
  <c r="D42" i="9"/>
  <c r="E41" i="9"/>
  <c r="D41" i="9"/>
  <c r="E40" i="9"/>
  <c r="D40" i="9"/>
  <c r="E39" i="9"/>
  <c r="D39" i="9"/>
  <c r="E38" i="9"/>
  <c r="D38" i="9"/>
  <c r="E37" i="9"/>
  <c r="D37" i="9"/>
  <c r="E36" i="9"/>
  <c r="F36" i="9" s="1"/>
  <c r="D36" i="9"/>
  <c r="E35" i="9"/>
  <c r="D35" i="9"/>
  <c r="E34" i="9"/>
  <c r="D34" i="9"/>
  <c r="E33" i="9"/>
  <c r="D33" i="9"/>
  <c r="E32" i="9"/>
  <c r="D32" i="9"/>
  <c r="E31" i="9"/>
  <c r="D31" i="9"/>
  <c r="E30" i="9"/>
  <c r="F30" i="9" s="1"/>
  <c r="D30" i="9"/>
  <c r="E29" i="9"/>
  <c r="D29" i="9"/>
  <c r="E28" i="9"/>
  <c r="D28" i="9"/>
  <c r="E27" i="9"/>
  <c r="D27" i="9"/>
  <c r="E26" i="9"/>
  <c r="D26" i="9"/>
  <c r="E25" i="9"/>
  <c r="D25" i="9"/>
  <c r="E24" i="9"/>
  <c r="F24" i="9" s="1"/>
  <c r="D24" i="9"/>
  <c r="E23" i="9"/>
  <c r="D23" i="9"/>
  <c r="E22" i="9"/>
  <c r="D22" i="9"/>
  <c r="E21" i="9"/>
  <c r="D21" i="9"/>
  <c r="E20" i="9"/>
  <c r="D20" i="9"/>
  <c r="E19" i="9"/>
  <c r="D19" i="9"/>
  <c r="E18" i="9"/>
  <c r="F18" i="9" s="1"/>
  <c r="D18" i="9"/>
  <c r="E17" i="9"/>
  <c r="D17" i="9"/>
  <c r="E16" i="9"/>
  <c r="D16" i="9"/>
  <c r="E15" i="9"/>
  <c r="D15" i="9"/>
  <c r="E14" i="9"/>
  <c r="D14" i="9"/>
  <c r="E13" i="9"/>
  <c r="D13" i="9"/>
  <c r="E12" i="9"/>
  <c r="F12" i="9" s="1"/>
  <c r="D12" i="9"/>
  <c r="E11" i="9"/>
  <c r="D11" i="9"/>
  <c r="E10" i="9"/>
  <c r="D10" i="9"/>
  <c r="E9" i="9"/>
  <c r="D9" i="9"/>
  <c r="E8" i="9"/>
  <c r="D8" i="9"/>
  <c r="E7" i="9"/>
  <c r="D7" i="9"/>
  <c r="E6" i="9"/>
  <c r="F6" i="9" s="1"/>
  <c r="D6" i="9"/>
  <c r="E5" i="9"/>
  <c r="D5" i="9"/>
  <c r="E4" i="9"/>
  <c r="D4" i="9"/>
  <c r="E3" i="9"/>
  <c r="D3" i="9"/>
  <c r="W1967" i="1"/>
  <c r="X1967" i="1" s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919" i="1"/>
  <c r="X1919" i="1" s="1"/>
  <c r="W1918" i="1"/>
  <c r="X1918" i="1" s="1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Z2252" i="1"/>
  <c r="W2252" i="1"/>
  <c r="X2252" i="1" s="1"/>
  <c r="P2252" i="1"/>
  <c r="F32" i="9" l="1"/>
  <c r="F56" i="9"/>
  <c r="F86" i="9"/>
  <c r="F116" i="9"/>
  <c r="F140" i="9"/>
  <c r="F164" i="9"/>
  <c r="F15" i="9"/>
  <c r="F45" i="9"/>
  <c r="F69" i="9"/>
  <c r="F99" i="9"/>
  <c r="F123" i="9"/>
  <c r="F153" i="9"/>
  <c r="F131" i="9"/>
  <c r="F137" i="9"/>
  <c r="F143" i="9"/>
  <c r="F149" i="9"/>
  <c r="F155" i="9"/>
  <c r="F161" i="9"/>
  <c r="F167" i="9"/>
  <c r="F14" i="9"/>
  <c r="F44" i="9"/>
  <c r="F62" i="9"/>
  <c r="F80" i="9"/>
  <c r="F110" i="9"/>
  <c r="F134" i="9"/>
  <c r="F152" i="9"/>
  <c r="F9" i="9"/>
  <c r="F39" i="9"/>
  <c r="F63" i="9"/>
  <c r="F87" i="9"/>
  <c r="F117" i="9"/>
  <c r="F141" i="9"/>
  <c r="F147" i="9"/>
  <c r="F16" i="9"/>
  <c r="F34" i="9"/>
  <c r="F64" i="9"/>
  <c r="F82" i="9"/>
  <c r="F100" i="9"/>
  <c r="F118" i="9"/>
  <c r="F148" i="9"/>
  <c r="F166" i="9"/>
  <c r="F5" i="9"/>
  <c r="F11" i="9"/>
  <c r="F17" i="9"/>
  <c r="F23" i="9"/>
  <c r="F29" i="9"/>
  <c r="F35" i="9"/>
  <c r="F41" i="9"/>
  <c r="F47" i="9"/>
  <c r="F53" i="9"/>
  <c r="F59" i="9"/>
  <c r="F65" i="9"/>
  <c r="F71" i="9"/>
  <c r="F77" i="9"/>
  <c r="F83" i="9"/>
  <c r="F89" i="9"/>
  <c r="F95" i="9"/>
  <c r="F101" i="9"/>
  <c r="F107" i="9"/>
  <c r="F113" i="9"/>
  <c r="F119" i="9"/>
  <c r="F26" i="9"/>
  <c r="F50" i="9"/>
  <c r="F74" i="9"/>
  <c r="F98" i="9"/>
  <c r="F122" i="9"/>
  <c r="F146" i="9"/>
  <c r="F21" i="9"/>
  <c r="F51" i="9"/>
  <c r="F81" i="9"/>
  <c r="F111" i="9"/>
  <c r="F135" i="9"/>
  <c r="F165" i="9"/>
  <c r="F4" i="9"/>
  <c r="F22" i="9"/>
  <c r="F40" i="9"/>
  <c r="F58" i="9"/>
  <c r="F76" i="9"/>
  <c r="F94" i="9"/>
  <c r="F106" i="9"/>
  <c r="F136" i="9"/>
  <c r="F154" i="9"/>
  <c r="F20" i="9"/>
  <c r="F104" i="9"/>
  <c r="F27" i="9"/>
  <c r="F93" i="9"/>
  <c r="F52" i="9"/>
  <c r="F124" i="9"/>
  <c r="F8" i="9"/>
  <c r="F38" i="9"/>
  <c r="F68" i="9"/>
  <c r="F92" i="9"/>
  <c r="F128" i="9"/>
  <c r="F158" i="9"/>
  <c r="F3" i="9"/>
  <c r="F33" i="9"/>
  <c r="F57" i="9"/>
  <c r="F75" i="9"/>
  <c r="F105" i="9"/>
  <c r="F129" i="9"/>
  <c r="F159" i="9"/>
  <c r="F10" i="9"/>
  <c r="F28" i="9"/>
  <c r="F46" i="9"/>
  <c r="F70" i="9"/>
  <c r="F88" i="9"/>
  <c r="F112" i="9"/>
  <c r="F142" i="9"/>
  <c r="F160" i="9"/>
  <c r="F7" i="9"/>
  <c r="F13" i="9"/>
  <c r="F19" i="9"/>
  <c r="F25" i="9"/>
  <c r="F31" i="9"/>
  <c r="F37" i="9"/>
  <c r="F43" i="9"/>
  <c r="F49" i="9"/>
  <c r="F55" i="9"/>
  <c r="F61" i="9"/>
  <c r="F67" i="9"/>
  <c r="F73" i="9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1967" i="1"/>
  <c r="AC2254" i="1"/>
  <c r="AD2254" i="1" s="1"/>
  <c r="AC2253" i="1"/>
  <c r="AD2253" i="1" s="1"/>
  <c r="AC2236" i="1"/>
  <c r="AD2236" i="1" s="1"/>
  <c r="AC2235" i="1"/>
  <c r="AD2235" i="1" s="1"/>
  <c r="Z2235" i="1"/>
  <c r="AC1779" i="1"/>
  <c r="A5" i="7"/>
  <c r="C5" i="7" s="1"/>
  <c r="AC477" i="1"/>
  <c r="AD477" i="1" s="1"/>
  <c r="AC478" i="1"/>
  <c r="AD478" i="1" s="1"/>
  <c r="AD476" i="1"/>
  <c r="AC479" i="1"/>
  <c r="AD479" i="1" s="1"/>
  <c r="AC480" i="1"/>
  <c r="AD480" i="1" s="1"/>
  <c r="AC1918" i="1"/>
  <c r="AC1919" i="1"/>
  <c r="AC1194" i="1"/>
  <c r="AD1194" i="1" s="1"/>
  <c r="AC1341" i="1"/>
  <c r="AD1341" i="1" s="1"/>
  <c r="AC1315" i="1"/>
  <c r="AD1315" i="1" s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D1316" i="1" s="1"/>
  <c r="AC1309" i="1"/>
  <c r="AD1309" i="1" s="1"/>
  <c r="AC1433" i="1"/>
  <c r="AD1433" i="1" s="1"/>
  <c r="AC790" i="1"/>
  <c r="AD790" i="1" s="1"/>
  <c r="AC791" i="1"/>
  <c r="AD791" i="1" s="1"/>
  <c r="AC1308" i="1"/>
  <c r="AD1308" i="1" s="1"/>
  <c r="AC1321" i="1"/>
  <c r="AD1321" i="1" s="1"/>
  <c r="AC1096" i="1"/>
  <c r="AD1096" i="1" s="1"/>
  <c r="AC869" i="1"/>
  <c r="AD869" i="1" s="1"/>
  <c r="AC1319" i="1"/>
  <c r="AD1319" i="1" s="1"/>
  <c r="AC709" i="1"/>
  <c r="AD709" i="1" s="1"/>
  <c r="AC1326" i="1"/>
  <c r="AD1326" i="1" s="1"/>
  <c r="AC777" i="1"/>
  <c r="AD777" i="1" s="1"/>
  <c r="AC1325" i="1"/>
  <c r="AD1325" i="1" s="1"/>
  <c r="AD787" i="1"/>
  <c r="AC1189" i="1"/>
  <c r="AD1189" i="1" s="1"/>
  <c r="AC1310" i="1"/>
  <c r="AD1310" i="1" s="1"/>
  <c r="AC1320" i="1"/>
  <c r="AD1320" i="1" s="1"/>
  <c r="AC1307" i="1"/>
  <c r="AD1307" i="1" s="1"/>
  <c r="AC1434" i="1"/>
  <c r="AD1434" i="1" s="1"/>
  <c r="AC1345" i="1"/>
  <c r="AD1345" i="1" s="1"/>
  <c r="AC735" i="1"/>
  <c r="AD735" i="1" s="1"/>
  <c r="AC707" i="1"/>
  <c r="AD707" i="1" s="1"/>
  <c r="AC710" i="1"/>
  <c r="AD710" i="1" s="1"/>
  <c r="AC1313" i="1"/>
  <c r="AD1313" i="1" s="1"/>
  <c r="AC1322" i="1"/>
  <c r="AD1322" i="1" s="1"/>
  <c r="AC1190" i="1"/>
  <c r="AD1190" i="1" s="1"/>
  <c r="AC1438" i="1"/>
  <c r="AD1438" i="1" s="1"/>
  <c r="AC1095" i="1"/>
  <c r="AD1095" i="1" s="1"/>
  <c r="AC1435" i="1"/>
  <c r="AD1435" i="1" s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D1314" i="1" s="1"/>
  <c r="AC1439" i="1"/>
  <c r="AD1439" i="1" s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D1311" i="1" s="1"/>
  <c r="AC1323" i="1"/>
  <c r="AD1323" i="1" s="1"/>
  <c r="AC1436" i="1"/>
  <c r="AD1436" i="1" s="1"/>
  <c r="AC868" i="1"/>
  <c r="AD868" i="1" s="1"/>
  <c r="AC1192" i="1"/>
  <c r="AD1192" i="1" s="1"/>
  <c r="AC1312" i="1"/>
  <c r="AD1312" i="1" s="1"/>
  <c r="AC1324" i="1"/>
  <c r="AD1324" i="1" s="1"/>
  <c r="AC1437" i="1"/>
  <c r="AD1437" i="1" s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D396" i="1" s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C1910" i="1"/>
  <c r="AC1911" i="1"/>
  <c r="AC1912" i="1"/>
  <c r="AC1913" i="1"/>
  <c r="AC1914" i="1"/>
  <c r="AC1915" i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W1493" i="1"/>
  <c r="X1493" i="1" s="1"/>
  <c r="AC1493" i="1" s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Q1493" i="1" l="1"/>
  <c r="AA1493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AD1919" i="1"/>
  <c r="Q1919" i="1"/>
  <c r="AA1919" i="1"/>
  <c r="Q1768" i="1"/>
  <c r="AA1768" i="1"/>
  <c r="AD1918" i="1"/>
  <c r="AA1918" i="1"/>
  <c r="Q1918" i="1"/>
  <c r="Q1721" i="1"/>
  <c r="AA1721" i="1"/>
  <c r="AD1915" i="1"/>
  <c r="AA1915" i="1"/>
  <c r="Q1915" i="1"/>
  <c r="AD1967" i="1"/>
  <c r="Q1967" i="1"/>
  <c r="AA1967" i="1"/>
  <c r="AD1909" i="1"/>
  <c r="AA1909" i="1"/>
  <c r="Q1909" i="1"/>
  <c r="Q1722" i="1"/>
  <c r="AA1722" i="1"/>
  <c r="AD1914" i="1"/>
  <c r="Q1914" i="1"/>
  <c r="AA1914" i="1"/>
  <c r="AA1726" i="1"/>
  <c r="Q1726" i="1"/>
  <c r="AD1913" i="1"/>
  <c r="Q1913" i="1"/>
  <c r="AA1913" i="1"/>
  <c r="Q1728" i="1"/>
  <c r="AA1728" i="1"/>
  <c r="AD1912" i="1"/>
  <c r="Q1912" i="1"/>
  <c r="AA1912" i="1"/>
  <c r="AA1766" i="1"/>
  <c r="Q1766" i="1"/>
  <c r="AD1911" i="1"/>
  <c r="Q1911" i="1"/>
  <c r="AA1911" i="1"/>
  <c r="Q1720" i="1"/>
  <c r="AA1720" i="1"/>
  <c r="Q1767" i="1"/>
  <c r="AA1767" i="1"/>
  <c r="AD1910" i="1"/>
  <c r="AA1910" i="1"/>
  <c r="Q191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1493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W1509" i="1"/>
  <c r="X1509" i="1" s="1"/>
  <c r="AC1509" i="1" s="1"/>
  <c r="Z2247" i="1"/>
  <c r="W2247" i="1"/>
  <c r="X2247" i="1" s="1"/>
  <c r="AC2247" i="1" s="1"/>
  <c r="P2247" i="1"/>
  <c r="Q1509" i="1" l="1"/>
  <c r="AA1509" i="1"/>
  <c r="C6" i="7"/>
  <c r="A7" i="7" s="1"/>
  <c r="AD2248" i="1"/>
  <c r="AD1865" i="1"/>
  <c r="AD2249" i="1"/>
  <c r="AD150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898" i="1"/>
  <c r="X1898" i="1" s="1"/>
  <c r="AC1898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1898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6" i="1"/>
  <c r="X1796" i="1" s="1"/>
  <c r="AC1796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1898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6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534" i="1" l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D2012" i="1" s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96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898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B10" i="7" l="1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A13" i="7" l="1"/>
  <c r="C13" i="7" s="1"/>
  <c r="B12" i="7"/>
  <c r="D12" i="7" s="1"/>
  <c r="S8" i="1"/>
  <c r="B9" i="1"/>
  <c r="A8" i="1"/>
  <c r="Y8" i="1"/>
  <c r="A23" i="8"/>
  <c r="E22" i="8"/>
  <c r="A14" i="7" l="1"/>
  <c r="C14" i="7" s="1"/>
  <c r="B13" i="7"/>
  <c r="D13" i="7" s="1"/>
  <c r="S9" i="1"/>
  <c r="B10" i="1"/>
  <c r="A9" i="1"/>
  <c r="Y9" i="1"/>
  <c r="A24" i="8"/>
  <c r="E23" i="8"/>
  <c r="A15" i="7" l="1"/>
  <c r="C15" i="7" s="1"/>
  <c r="B14" i="7"/>
  <c r="D14" i="7" s="1"/>
  <c r="S10" i="1"/>
  <c r="Y10" i="1"/>
  <c r="A10" i="1"/>
  <c r="B11" i="1"/>
  <c r="E24" i="8"/>
  <c r="A25" i="8"/>
  <c r="A16" i="7" l="1"/>
  <c r="C16" i="7" s="1"/>
  <c r="B15" i="7"/>
  <c r="D15" i="7" s="1"/>
  <c r="S11" i="1"/>
  <c r="Y11" i="1"/>
  <c r="B12" i="1"/>
  <c r="A11" i="1"/>
  <c r="E25" i="8"/>
  <c r="A26" i="8"/>
  <c r="A17" i="7" l="1"/>
  <c r="C17" i="7" s="1"/>
  <c r="B16" i="7"/>
  <c r="D16" i="7" s="1"/>
  <c r="S12" i="1"/>
  <c r="Y12" i="1"/>
  <c r="B13" i="1"/>
  <c r="A12" i="1"/>
  <c r="E26" i="8"/>
  <c r="A27" i="8"/>
  <c r="A18" i="7" l="1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B25" i="7"/>
  <c r="D25" i="7" s="1"/>
  <c r="S21" i="1"/>
  <c r="S22" i="1" s="1"/>
  <c r="S23" i="1" s="1"/>
  <c r="S24" i="1" s="1"/>
  <c r="S25" i="1" s="1"/>
  <c r="Y21" i="1"/>
  <c r="B22" i="1"/>
  <c r="A21" i="1"/>
  <c r="B26" i="7" l="1"/>
  <c r="D26" i="7" s="1"/>
  <c r="Y22" i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395" i="1" s="1"/>
  <c r="S396" i="1" s="1"/>
  <c r="S397" i="1" s="1"/>
  <c r="S398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C352" i="7" l="1"/>
  <c r="A353" i="7" s="1"/>
  <c r="B352" i="7"/>
  <c r="D352" i="7" s="1"/>
  <c r="A354" i="1"/>
  <c r="A354" i="4" s="1"/>
  <c r="Y354" i="1"/>
  <c r="B355" i="1"/>
  <c r="C353" i="7" l="1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A400" i="4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A401" i="4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A403" i="4"/>
  <c r="A402" i="4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A404" i="4" s="1"/>
  <c r="P404" i="1"/>
  <c r="B406" i="1"/>
  <c r="E405" i="1"/>
  <c r="A405" i="1"/>
  <c r="M405" i="1"/>
  <c r="Z405" i="1" s="1"/>
  <c r="Y405" i="1"/>
  <c r="C403" i="7" l="1"/>
  <c r="A404" i="7" s="1"/>
  <c r="B403" i="7"/>
  <c r="D403" i="7" s="1"/>
  <c r="F405" i="1"/>
  <c r="A405" i="4" s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A406" i="4" s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7" i="4"/>
  <c r="A408" i="1"/>
  <c r="A408" i="4" s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N84" i="9" l="1"/>
  <c r="W51" i="9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Y84" i="9" s="1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N85" i="9"/>
  <c r="W77" i="9"/>
  <c r="W53" i="9"/>
  <c r="W80" i="9"/>
  <c r="U5" i="9"/>
  <c r="N68" i="9"/>
  <c r="W82" i="9"/>
  <c r="Y81" i="9"/>
  <c r="W74" i="9"/>
  <c r="N83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N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N87" i="9"/>
  <c r="W87" i="9"/>
  <c r="X87" i="9"/>
  <c r="Y86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N88" i="9"/>
  <c r="V87" i="9"/>
  <c r="Y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Y88" i="9"/>
  <c r="Q89" i="9"/>
  <c r="K89" i="9" s="1"/>
  <c r="M89" i="9"/>
  <c r="N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N93" i="9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Y93" i="9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N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Y95" i="9"/>
  <c r="X96" i="9"/>
  <c r="Q96" i="9"/>
  <c r="K96" i="9" s="1"/>
  <c r="M96" i="9"/>
  <c r="N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Y96" i="9"/>
  <c r="X97" i="9"/>
  <c r="M97" i="9"/>
  <c r="W97" i="9"/>
  <c r="N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Y97" i="9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N100" i="9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N101" i="9"/>
  <c r="V100" i="9"/>
  <c r="Y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Y101" i="9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A440" i="4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A445" i="4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N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Y111" i="9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N107" i="9"/>
  <c r="Q107" i="9"/>
  <c r="K107" i="9" s="1"/>
  <c r="W107" i="9"/>
  <c r="B461" i="1"/>
  <c r="A460" i="1"/>
  <c r="A460" i="4" s="1"/>
  <c r="Y460" i="1"/>
  <c r="I108" i="9" s="1"/>
  <c r="N54" i="9"/>
  <c r="Y54" i="9" s="1"/>
  <c r="Y107" i="9" l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N112" i="9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N60" i="9"/>
  <c r="Y60" i="9" s="1"/>
  <c r="Y112" i="9"/>
  <c r="A466" i="1"/>
  <c r="A466" i="4" s="1"/>
  <c r="Y466" i="1"/>
  <c r="B467" i="1"/>
  <c r="N61" i="9"/>
  <c r="Y61" i="9" s="1"/>
  <c r="U62" i="9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N69" i="9"/>
  <c r="Y69" i="9" s="1"/>
  <c r="C468" i="7" l="1"/>
  <c r="A469" i="7" s="1"/>
  <c r="B468" i="7"/>
  <c r="D468" i="7" s="1"/>
  <c r="U68" i="9"/>
  <c r="U69" i="9" s="1"/>
  <c r="U70" i="9" s="1"/>
  <c r="N67" i="9"/>
  <c r="Y67" i="9" s="1"/>
  <c r="A471" i="1"/>
  <c r="A471" i="4" s="1"/>
  <c r="Y471" i="1"/>
  <c r="B472" i="1"/>
  <c r="N70" i="9"/>
  <c r="Y70" i="9" s="1"/>
  <c r="U71" i="9"/>
  <c r="C469" i="7" l="1"/>
  <c r="A470" i="7" s="1"/>
  <c r="B469" i="7"/>
  <c r="D469" i="7" s="1"/>
  <c r="A472" i="1"/>
  <c r="A472" i="4" s="1"/>
  <c r="B473" i="1"/>
  <c r="Y472" i="1"/>
  <c r="N71" i="9"/>
  <c r="Y71" i="9" s="1"/>
  <c r="U72" i="9"/>
  <c r="C470" i="7" l="1"/>
  <c r="A471" i="7" s="1"/>
  <c r="B470" i="7"/>
  <c r="D470" i="7" s="1"/>
  <c r="U73" i="9"/>
  <c r="N72" i="9"/>
  <c r="Y72" i="9" s="1"/>
  <c r="A473" i="1"/>
  <c r="A473" i="4" s="1"/>
  <c r="B474" i="1"/>
  <c r="Y473" i="1"/>
  <c r="N78" i="9"/>
  <c r="Y78" i="9" s="1"/>
  <c r="C471" i="7" l="1"/>
  <c r="A472" i="7" s="1"/>
  <c r="B471" i="7"/>
  <c r="D471" i="7" s="1"/>
  <c r="U74" i="9"/>
  <c r="U75" i="9" s="1"/>
  <c r="U76" i="9" s="1"/>
  <c r="U77" i="9" s="1"/>
  <c r="U78" i="9" s="1"/>
  <c r="U79" i="9" s="1"/>
  <c r="N73" i="9"/>
  <c r="Y73" i="9" s="1"/>
  <c r="U80" i="9"/>
  <c r="N79" i="9"/>
  <c r="Y79" i="9" s="1"/>
  <c r="A474" i="1"/>
  <c r="A474" i="4" s="1"/>
  <c r="Y474" i="1"/>
  <c r="B475" i="1"/>
  <c r="B476" i="1" s="1"/>
  <c r="C472" i="7" l="1"/>
  <c r="A473" i="7" s="1"/>
  <c r="B472" i="7"/>
  <c r="D472" i="7" s="1"/>
  <c r="U81" i="9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N80" i="9"/>
  <c r="Y80" i="9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3" i="7" l="1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B474" i="7" l="1"/>
  <c r="D474" i="7" s="1"/>
  <c r="C474" i="7"/>
  <c r="A475" i="7" s="1"/>
  <c r="B479" i="1"/>
  <c r="E478" i="1"/>
  <c r="A478" i="1"/>
  <c r="M478" i="1"/>
  <c r="Z478" i="1" s="1"/>
  <c r="Y478" i="1"/>
  <c r="C475" i="7" l="1"/>
  <c r="A476" i="7" s="1"/>
  <c r="B475" i="7"/>
  <c r="D475" i="7" s="1"/>
  <c r="A478" i="4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C476" i="7" l="1"/>
  <c r="A477" i="7" s="1"/>
  <c r="B476" i="7"/>
  <c r="D476" i="7" s="1"/>
  <c r="A480" i="1"/>
  <c r="A480" i="4" s="1"/>
  <c r="Y480" i="1"/>
  <c r="M480" i="1"/>
  <c r="Z480" i="1" s="1"/>
  <c r="E480" i="1"/>
  <c r="F480" i="1" s="1"/>
  <c r="P480" i="1" s="1"/>
  <c r="B481" i="1"/>
  <c r="C477" i="7" l="1"/>
  <c r="A478" i="7" s="1"/>
  <c r="B477" i="7"/>
  <c r="D477" i="7" s="1"/>
  <c r="Y481" i="1"/>
  <c r="B482" i="1"/>
  <c r="A481" i="1"/>
  <c r="A481" i="4" s="1"/>
  <c r="C478" i="7" l="1"/>
  <c r="A479" i="7" s="1"/>
  <c r="B478" i="7"/>
  <c r="D478" i="7" s="1"/>
  <c r="Y482" i="1"/>
  <c r="A482" i="1"/>
  <c r="A482" i="4" s="1"/>
  <c r="B483" i="1"/>
  <c r="C479" i="7" l="1"/>
  <c r="A480" i="7" s="1"/>
  <c r="B479" i="7"/>
  <c r="D479" i="7" s="1"/>
  <c r="Y483" i="1"/>
  <c r="B484" i="1"/>
  <c r="A483" i="1"/>
  <c r="A483" i="4" s="1"/>
  <c r="C480" i="7" l="1"/>
  <c r="A481" i="7" s="1"/>
  <c r="B480" i="7"/>
  <c r="D480" i="7" s="1"/>
  <c r="A484" i="1"/>
  <c r="A484" i="4" s="1"/>
  <c r="B485" i="1"/>
  <c r="Y484" i="1"/>
  <c r="C481" i="7" l="1"/>
  <c r="A482" i="7" s="1"/>
  <c r="B481" i="7"/>
  <c r="D481" i="7" s="1"/>
  <c r="A485" i="1"/>
  <c r="A485" i="4" s="1"/>
  <c r="B486" i="1"/>
  <c r="Y485" i="1"/>
  <c r="C482" i="7" l="1"/>
  <c r="A483" i="7" s="1"/>
  <c r="B482" i="7"/>
  <c r="D482" i="7" s="1"/>
  <c r="Y486" i="1"/>
  <c r="B487" i="1"/>
  <c r="A486" i="1"/>
  <c r="A486" i="4" s="1"/>
  <c r="C483" i="7" l="1"/>
  <c r="A484" i="7" s="1"/>
  <c r="B483" i="7"/>
  <c r="D483" i="7" s="1"/>
  <c r="A487" i="1"/>
  <c r="A487" i="4" s="1"/>
  <c r="Y487" i="1"/>
  <c r="B488" i="1"/>
  <c r="C484" i="7" l="1"/>
  <c r="A485" i="7" s="1"/>
  <c r="B484" i="7"/>
  <c r="D484" i="7" s="1"/>
  <c r="B489" i="1"/>
  <c r="Y488" i="1"/>
  <c r="A488" i="1"/>
  <c r="A488" i="4" s="1"/>
  <c r="C485" i="7" l="1"/>
  <c r="A486" i="7" s="1"/>
  <c r="B485" i="7"/>
  <c r="D485" i="7" s="1"/>
  <c r="B490" i="1"/>
  <c r="Y489" i="1"/>
  <c r="A489" i="1"/>
  <c r="A489" i="4" s="1"/>
  <c r="C486" i="7" l="1"/>
  <c r="A487" i="7" s="1"/>
  <c r="B486" i="7"/>
  <c r="D486" i="7" s="1"/>
  <c r="A490" i="1"/>
  <c r="A490" i="4" s="1"/>
  <c r="B491" i="1"/>
  <c r="Y490" i="1"/>
  <c r="C487" i="7" l="1"/>
  <c r="A488" i="7" s="1"/>
  <c r="B487" i="7"/>
  <c r="D487" i="7" s="1"/>
  <c r="B492" i="1"/>
  <c r="A491" i="1"/>
  <c r="A491" i="4" s="1"/>
  <c r="Y491" i="1"/>
  <c r="C488" i="7" l="1"/>
  <c r="A489" i="7" s="1"/>
  <c r="B488" i="7"/>
  <c r="D488" i="7" s="1"/>
  <c r="A492" i="1"/>
  <c r="A492" i="4" s="1"/>
  <c r="Y492" i="1"/>
  <c r="B493" i="1"/>
  <c r="C489" i="7" l="1"/>
  <c r="A490" i="7" s="1"/>
  <c r="B489" i="7"/>
  <c r="D489" i="7" s="1"/>
  <c r="A493" i="1"/>
  <c r="A493" i="4" s="1"/>
  <c r="Y493" i="1"/>
  <c r="B494" i="1"/>
  <c r="C490" i="7" l="1"/>
  <c r="A491" i="7" s="1"/>
  <c r="B490" i="7"/>
  <c r="D490" i="7" s="1"/>
  <c r="B495" i="1"/>
  <c r="A494" i="1"/>
  <c r="A494" i="4" s="1"/>
  <c r="Y494" i="1"/>
  <c r="C491" i="7" l="1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A525" i="4" s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2" i="4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A541" i="4" s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5" i="4"/>
  <c r="A547" i="1"/>
  <c r="Y547" i="1"/>
  <c r="E547" i="1"/>
  <c r="M547" i="1"/>
  <c r="Z547" i="1" s="1"/>
  <c r="B548" i="1"/>
  <c r="C544" i="7" l="1"/>
  <c r="A545" i="7" s="1"/>
  <c r="B544" i="7"/>
  <c r="D544" i="7" s="1"/>
  <c r="A547" i="4"/>
  <c r="Y548" i="1"/>
  <c r="A548" i="1"/>
  <c r="A548" i="4" s="1"/>
  <c r="B549" i="1"/>
  <c r="F547" i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C653" i="7" l="1"/>
  <c r="A654" i="7" s="1"/>
  <c r="B653" i="7"/>
  <c r="D653" i="7" s="1"/>
  <c r="A655" i="4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C657" i="7" l="1"/>
  <c r="A658" i="7" s="1"/>
  <c r="B657" i="7"/>
  <c r="D657" i="7" s="1"/>
  <c r="A659" i="4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69" i="4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A735" i="4" s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A1191" i="4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09" i="7" l="1"/>
  <c r="A1310" i="7" s="1"/>
  <c r="B1309" i="7"/>
  <c r="D1309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A1323" i="4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A1341" i="4" s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A1434" i="4" s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C1435" i="7"/>
  <c r="A1436" i="7" s="1"/>
  <c r="B1435" i="7"/>
  <c r="D1435" i="7" s="1"/>
  <c r="Z1439" i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Y1491" i="1"/>
  <c r="B1488" i="7" l="1"/>
  <c r="D1488" i="7" s="1"/>
  <c r="C1488" i="7"/>
  <c r="A1489" i="7" s="1"/>
  <c r="A1492" i="1"/>
  <c r="A1492" i="4" s="1"/>
  <c r="B1493" i="1"/>
  <c r="Y1492" i="1"/>
  <c r="B1489" i="7" l="1"/>
  <c r="D1489" i="7" s="1"/>
  <c r="C1489" i="7"/>
  <c r="A1490" i="7" s="1"/>
  <c r="A1493" i="1"/>
  <c r="M1493" i="1"/>
  <c r="Z1493" i="1" s="1"/>
  <c r="Y1493" i="1"/>
  <c r="B1494" i="1"/>
  <c r="E1493" i="1"/>
  <c r="F1493" i="1" s="1"/>
  <c r="P1493" i="1" s="1"/>
  <c r="A1493" i="4" l="1"/>
  <c r="C1490" i="7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C1504" i="7" l="1"/>
  <c r="A1505" i="7" s="1"/>
  <c r="B1504" i="7"/>
  <c r="D1504" i="7" s="1"/>
  <c r="A1508" i="1"/>
  <c r="A1508" i="4" s="1"/>
  <c r="B1509" i="1"/>
  <c r="Y1508" i="1"/>
  <c r="C1505" i="7" l="1"/>
  <c r="A1506" i="7" s="1"/>
  <c r="B1505" i="7"/>
  <c r="D1505" i="7" s="1"/>
  <c r="M1509" i="1"/>
  <c r="Z1509" i="1" s="1"/>
  <c r="Y1509" i="1"/>
  <c r="F1509" i="1"/>
  <c r="A1509" i="1"/>
  <c r="A1509" i="4" s="1"/>
  <c r="B1510" i="1"/>
  <c r="E1509" i="1"/>
  <c r="C1506" i="7" l="1"/>
  <c r="A1507" i="7" s="1"/>
  <c r="B1506" i="7"/>
  <c r="D1506" i="7" s="1"/>
  <c r="Y1510" i="1"/>
  <c r="B1511" i="1"/>
  <c r="A1510" i="1"/>
  <c r="A1510" i="4" s="1"/>
  <c r="P1509" i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A1556" i="4" s="1"/>
  <c r="B1557" i="1"/>
  <c r="M1556" i="1"/>
  <c r="Z1556" i="1" s="1"/>
  <c r="E1556" i="1"/>
  <c r="F1556" i="1" s="1"/>
  <c r="P1556" i="1" s="1"/>
  <c r="C1553" i="7" l="1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A1684" i="4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A1726" i="4" s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A1764" i="1"/>
  <c r="A1764" i="4" s="1"/>
  <c r="Y1764" i="1"/>
  <c r="C1761" i="7" l="1"/>
  <c r="A1762" i="7" s="1"/>
  <c r="B1761" i="7"/>
  <c r="D1761" i="7" s="1"/>
  <c r="Y1765" i="1"/>
  <c r="B1766" i="1"/>
  <c r="A1765" i="1"/>
  <c r="A1765" i="4" s="1"/>
  <c r="C1762" i="7" l="1"/>
  <c r="A1763" i="7" s="1"/>
  <c r="B1762" i="7"/>
  <c r="D1762" i="7" s="1"/>
  <c r="A1766" i="1"/>
  <c r="A1766" i="4" s="1"/>
  <c r="E1766" i="1"/>
  <c r="F1766" i="1" s="1"/>
  <c r="P1766" i="1" s="1"/>
  <c r="M1766" i="1"/>
  <c r="Z1766" i="1" s="1"/>
  <c r="Y1766" i="1"/>
  <c r="B1767" i="1"/>
  <c r="C1763" i="7" l="1"/>
  <c r="A1764" i="7" s="1"/>
  <c r="B1763" i="7"/>
  <c r="D1763" i="7" s="1"/>
  <c r="M1767" i="1"/>
  <c r="Z1767" i="1" s="1"/>
  <c r="A1767" i="1"/>
  <c r="A1767" i="4" s="1"/>
  <c r="Y1767" i="1"/>
  <c r="E1767" i="1"/>
  <c r="F1767" i="1" s="1"/>
  <c r="P1767" i="1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A1779" i="4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B1797" i="1" s="1"/>
  <c r="B1798" i="1" s="1"/>
  <c r="B1799" i="1" s="1"/>
  <c r="B1800" i="1" s="1"/>
  <c r="B1801" i="1" s="1"/>
  <c r="C1791" i="7" l="1"/>
  <c r="A1792" i="7" s="1"/>
  <c r="B1791" i="7"/>
  <c r="D1791" i="7" s="1"/>
  <c r="Y1795" i="1"/>
  <c r="A1795" i="1"/>
  <c r="A1795" i="4" s="1"/>
  <c r="C1792" i="7" l="1"/>
  <c r="A1793" i="7" s="1"/>
  <c r="B1792" i="7"/>
  <c r="D1792" i="7" s="1"/>
  <c r="A1796" i="1"/>
  <c r="A1796" i="4" s="1"/>
  <c r="Y1796" i="1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A1896" i="1"/>
  <c r="A1896" i="4" s="1"/>
  <c r="C1893" i="7" l="1"/>
  <c r="A1894" i="7" s="1"/>
  <c r="B1893" i="7"/>
  <c r="D1893" i="7" s="1"/>
  <c r="A1897" i="1"/>
  <c r="A1897" i="4" s="1"/>
  <c r="B1898" i="1"/>
  <c r="Y1897" i="1"/>
  <c r="C1894" i="7" l="1"/>
  <c r="A1895" i="7" s="1"/>
  <c r="B1894" i="7"/>
  <c r="D1894" i="7" s="1"/>
  <c r="A1898" i="1"/>
  <c r="A1898" i="4" s="1"/>
  <c r="B1899" i="1"/>
  <c r="Y1898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C1904" i="7" l="1"/>
  <c r="A1905" i="7" s="1"/>
  <c r="B1904" i="7"/>
  <c r="D1904" i="7" s="1"/>
  <c r="Y1908" i="1"/>
  <c r="B1909" i="1"/>
  <c r="A1908" i="1"/>
  <c r="A1908" i="4" s="1"/>
  <c r="C1905" i="7" l="1"/>
  <c r="A1906" i="7" s="1"/>
  <c r="B1905" i="7"/>
  <c r="D1905" i="7" s="1"/>
  <c r="Y1909" i="1"/>
  <c r="A1909" i="1"/>
  <c r="A1909" i="4" s="1"/>
  <c r="E1909" i="1"/>
  <c r="F1909" i="1" s="1"/>
  <c r="P1909" i="1" s="1"/>
  <c r="M1909" i="1"/>
  <c r="Z1909" i="1" s="1"/>
  <c r="B1910" i="1"/>
  <c r="C1906" i="7" l="1"/>
  <c r="A1907" i="7" s="1"/>
  <c r="B1906" i="7"/>
  <c r="D1906" i="7" s="1"/>
  <c r="Y1910" i="1"/>
  <c r="E1910" i="1"/>
  <c r="F1910" i="1" s="1"/>
  <c r="P1910" i="1" s="1"/>
  <c r="M1910" i="1"/>
  <c r="Z1910" i="1" s="1"/>
  <c r="B1911" i="1"/>
  <c r="A1910" i="1"/>
  <c r="A1910" i="4" s="1"/>
  <c r="C1907" i="7" l="1"/>
  <c r="A1908" i="7" s="1"/>
  <c r="B1907" i="7"/>
  <c r="D1907" i="7" s="1"/>
  <c r="Y1911" i="1"/>
  <c r="E1911" i="1"/>
  <c r="F1911" i="1" s="1"/>
  <c r="P1911" i="1" s="1"/>
  <c r="A1911" i="1"/>
  <c r="A1911" i="4" s="1"/>
  <c r="B1912" i="1"/>
  <c r="M1911" i="1"/>
  <c r="Z1911" i="1" s="1"/>
  <c r="C1908" i="7" l="1"/>
  <c r="A1909" i="7" s="1"/>
  <c r="B1908" i="7"/>
  <c r="D1908" i="7" s="1"/>
  <c r="M1912" i="1"/>
  <c r="Z1912" i="1" s="1"/>
  <c r="E1912" i="1"/>
  <c r="A1912" i="1"/>
  <c r="B1913" i="1"/>
  <c r="Y1912" i="1"/>
  <c r="C1909" i="7" l="1"/>
  <c r="A1910" i="7" s="1"/>
  <c r="B1909" i="7"/>
  <c r="D1909" i="7" s="1"/>
  <c r="Y1913" i="1"/>
  <c r="M1913" i="1"/>
  <c r="Z1913" i="1" s="1"/>
  <c r="E1913" i="1"/>
  <c r="F1913" i="1" s="1"/>
  <c r="P1913" i="1" s="1"/>
  <c r="B1914" i="1"/>
  <c r="A1913" i="1"/>
  <c r="F1912" i="1"/>
  <c r="A1912" i="4" s="1"/>
  <c r="C1910" i="7" l="1"/>
  <c r="A1911" i="7" s="1"/>
  <c r="B1910" i="7"/>
  <c r="D1910" i="7" s="1"/>
  <c r="A1913" i="4"/>
  <c r="P1912" i="1"/>
  <c r="Y1914" i="1"/>
  <c r="E1914" i="1"/>
  <c r="F1914" i="1" s="1"/>
  <c r="P1914" i="1" s="1"/>
  <c r="M1914" i="1"/>
  <c r="Z1914" i="1" s="1"/>
  <c r="A1914" i="1"/>
  <c r="A1914" i="4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C1912" i="7" l="1"/>
  <c r="A1913" i="7" s="1"/>
  <c r="B1912" i="7"/>
  <c r="D1912" i="7" s="1"/>
  <c r="A1915" i="4"/>
  <c r="A1916" i="1"/>
  <c r="A1916" i="4" s="1"/>
  <c r="Y1916" i="1"/>
  <c r="B1917" i="1"/>
  <c r="C1913" i="7" l="1"/>
  <c r="A1914" i="7" s="1"/>
  <c r="B1913" i="7"/>
  <c r="D1913" i="7" s="1"/>
  <c r="B1918" i="1"/>
  <c r="Y1917" i="1"/>
  <c r="A1917" i="1"/>
  <c r="A1917" i="4" s="1"/>
  <c r="C1914" i="7" l="1"/>
  <c r="A1915" i="7" s="1"/>
  <c r="B1914" i="7"/>
  <c r="D1914" i="7" s="1"/>
  <c r="A1918" i="1"/>
  <c r="A1918" i="4" s="1"/>
  <c r="E1918" i="1"/>
  <c r="F1918" i="1" s="1"/>
  <c r="P1918" i="1" s="1"/>
  <c r="M1918" i="1"/>
  <c r="Z1918" i="1" s="1"/>
  <c r="Y1918" i="1"/>
  <c r="B1919" i="1"/>
  <c r="C1915" i="7" l="1"/>
  <c r="A1916" i="7" s="1"/>
  <c r="B1915" i="7"/>
  <c r="D1915" i="7" s="1"/>
  <c r="A1919" i="1"/>
  <c r="A1919" i="4" s="1"/>
  <c r="E1919" i="1"/>
  <c r="F1919" i="1" s="1"/>
  <c r="P1919" i="1" s="1"/>
  <c r="Y1919" i="1"/>
  <c r="B1920" i="1"/>
  <c r="M1919" i="1"/>
  <c r="Z1919" i="1" s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A1967" i="1" l="1"/>
  <c r="M1967" i="1"/>
  <c r="Z1967" i="1" s="1"/>
  <c r="Y1967" i="1"/>
  <c r="E1967" i="1"/>
  <c r="F1967" i="1" s="1"/>
  <c r="P1967" i="1" s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7" i="4"/>
  <c r="C1964" i="7" l="1"/>
  <c r="A1965" i="7" s="1"/>
  <c r="B1964" i="7"/>
  <c r="D1964" i="7" s="1"/>
  <c r="A1968" i="4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N113" i="9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V114" i="9"/>
  <c r="W114" i="9"/>
  <c r="N114" i="9"/>
  <c r="Y114" i="9" s="1"/>
  <c r="S460" i="1"/>
  <c r="I117" i="9"/>
  <c r="L116" i="9"/>
  <c r="I116" i="9"/>
  <c r="J116" i="9"/>
  <c r="U113" i="9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Y120" i="9" s="1"/>
  <c r="O121" i="9"/>
  <c r="W121" i="9" s="1"/>
  <c r="L129" i="9"/>
  <c r="W120" i="9"/>
  <c r="U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182" i="7" l="1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M134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144" i="9" l="1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36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X136" i="9" l="1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Y135" i="9" l="1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Y142" i="9" s="1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B2186" i="7" l="1"/>
  <c r="D2186" i="7" s="1"/>
  <c r="C2186" i="7"/>
  <c r="A2187" i="7" s="1"/>
  <c r="V138" i="9"/>
  <c r="Y139" i="9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B2202" i="7" l="1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C2203" i="7" l="1"/>
  <c r="A2204" i="7" s="1"/>
  <c r="B2203" i="7"/>
  <c r="D2203" i="7" s="1"/>
  <c r="Y2207" i="1"/>
  <c r="B2208" i="1"/>
  <c r="A2207" i="1"/>
  <c r="A2207" i="4" s="1"/>
  <c r="S1341" i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C2204" i="7" l="1"/>
  <c r="A2205" i="7" s="1"/>
  <c r="B2204" i="7"/>
  <c r="D2204" i="7" s="1"/>
  <c r="Y2208" i="1"/>
  <c r="A2208" i="1"/>
  <c r="A2208" i="4" s="1"/>
  <c r="B2209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l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E187" i="9"/>
  <c r="E181" i="9"/>
  <c r="F181" i="9" s="1"/>
  <c r="E175" i="9"/>
  <c r="F175" i="9" s="1"/>
  <c r="E169" i="9"/>
  <c r="F169" i="9" s="1"/>
  <c r="E214" i="9"/>
  <c r="E184" i="9"/>
  <c r="F184" i="9" s="1"/>
  <c r="D196" i="9"/>
  <c r="D188" i="9"/>
  <c r="D217" i="9"/>
  <c r="D211" i="9"/>
  <c r="D205" i="9"/>
  <c r="D199" i="9"/>
  <c r="D193" i="9"/>
  <c r="D187" i="9"/>
  <c r="D181" i="9"/>
  <c r="D175" i="9"/>
  <c r="D169" i="9"/>
  <c r="D182" i="9"/>
  <c r="E210" i="9"/>
  <c r="E204" i="9"/>
  <c r="F204" i="9" s="1"/>
  <c r="E198" i="9"/>
  <c r="F198" i="9" s="1"/>
  <c r="E192" i="9"/>
  <c r="F192" i="9" s="1"/>
  <c r="E186" i="9"/>
  <c r="F186" i="9" s="1"/>
  <c r="E180" i="9"/>
  <c r="F180" i="9" s="1"/>
  <c r="E174" i="9"/>
  <c r="F174" i="9" s="1"/>
  <c r="E208" i="9"/>
  <c r="E190" i="9"/>
  <c r="E172" i="9"/>
  <c r="D184" i="9"/>
  <c r="E201" i="9"/>
  <c r="E183" i="9"/>
  <c r="D213" i="9"/>
  <c r="D189" i="9"/>
  <c r="D177" i="9"/>
  <c r="E200" i="9"/>
  <c r="D212" i="9"/>
  <c r="D176" i="9"/>
  <c r="D216" i="9"/>
  <c r="D204" i="9"/>
  <c r="D198" i="9"/>
  <c r="D192" i="9"/>
  <c r="D186" i="9"/>
  <c r="D180" i="9"/>
  <c r="D174" i="9"/>
  <c r="E220" i="9"/>
  <c r="F220" i="9" s="1"/>
  <c r="E202" i="9"/>
  <c r="F202" i="9" s="1"/>
  <c r="E196" i="9"/>
  <c r="F196" i="9" s="1"/>
  <c r="E178" i="9"/>
  <c r="F178" i="9" s="1"/>
  <c r="D220" i="9"/>
  <c r="D202" i="9"/>
  <c r="D190" i="9"/>
  <c r="D172" i="9"/>
  <c r="E213" i="9"/>
  <c r="E189" i="9"/>
  <c r="E171" i="9"/>
  <c r="F171" i="9" s="1"/>
  <c r="D219" i="9"/>
  <c r="D207" i="9"/>
  <c r="D183" i="9"/>
  <c r="D171" i="9"/>
  <c r="E218" i="9"/>
  <c r="E194" i="9"/>
  <c r="E188" i="9"/>
  <c r="F188" i="9" s="1"/>
  <c r="E176" i="9"/>
  <c r="E170" i="9"/>
  <c r="F170" i="9" s="1"/>
  <c r="D206" i="9"/>
  <c r="D170" i="9"/>
  <c r="E215" i="9"/>
  <c r="F215" i="9" s="1"/>
  <c r="E209" i="9"/>
  <c r="F209" i="9" s="1"/>
  <c r="E203" i="9"/>
  <c r="F203" i="9" s="1"/>
  <c r="E197" i="9"/>
  <c r="F197" i="9" s="1"/>
  <c r="E191" i="9"/>
  <c r="F191" i="9" s="1"/>
  <c r="E185" i="9"/>
  <c r="E179" i="9"/>
  <c r="E173" i="9"/>
  <c r="D178" i="9"/>
  <c r="E219" i="9"/>
  <c r="E195" i="9"/>
  <c r="E177" i="9"/>
  <c r="D195" i="9"/>
  <c r="E206" i="9"/>
  <c r="F206" i="9" s="1"/>
  <c r="E182" i="9"/>
  <c r="F182" i="9" s="1"/>
  <c r="D194" i="9"/>
  <c r="D215" i="9"/>
  <c r="D209" i="9"/>
  <c r="D203" i="9"/>
  <c r="D197" i="9"/>
  <c r="D191" i="9"/>
  <c r="D185" i="9"/>
  <c r="D179" i="9"/>
  <c r="D173" i="9"/>
  <c r="S1658" i="1"/>
  <c r="S1659" i="1" s="1"/>
  <c r="S1660" i="1" s="1"/>
  <c r="E221" i="9"/>
  <c r="D221" i="9"/>
  <c r="D224" i="9"/>
  <c r="E223" i="9"/>
  <c r="D223" i="9"/>
  <c r="E222" i="9"/>
  <c r="F222" i="9" s="1"/>
  <c r="D222" i="9"/>
  <c r="E226" i="9"/>
  <c r="D226" i="9"/>
  <c r="E225" i="9"/>
  <c r="D225" i="9"/>
  <c r="E224" i="9"/>
  <c r="F224" i="9" s="1"/>
  <c r="C2205" i="7"/>
  <c r="A2206" i="7" s="1"/>
  <c r="B2205" i="7"/>
  <c r="D2205" i="7" s="1"/>
  <c r="Y2209" i="1"/>
  <c r="A2209" i="1"/>
  <c r="A2209" i="4" s="1"/>
  <c r="B2210" i="1"/>
  <c r="S1661" i="1" l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D234" i="9"/>
  <c r="E232" i="9"/>
  <c r="D231" i="9"/>
  <c r="F187" i="9"/>
  <c r="F219" i="9"/>
  <c r="F213" i="9"/>
  <c r="F183" i="9"/>
  <c r="E237" i="9"/>
  <c r="F176" i="9"/>
  <c r="E193" i="9"/>
  <c r="F193" i="9" s="1"/>
  <c r="E243" i="9"/>
  <c r="F243" i="9" s="1"/>
  <c r="E227" i="9"/>
  <c r="F227" i="9" s="1"/>
  <c r="F173" i="9"/>
  <c r="E216" i="9"/>
  <c r="F216" i="9" s="1"/>
  <c r="D200" i="9"/>
  <c r="F200" i="9" s="1"/>
  <c r="E199" i="9"/>
  <c r="F199" i="9" s="1"/>
  <c r="F177" i="9"/>
  <c r="F195" i="9"/>
  <c r="E231" i="9"/>
  <c r="D229" i="9"/>
  <c r="E233" i="9"/>
  <c r="F233" i="9" s="1"/>
  <c r="E229" i="9"/>
  <c r="F229" i="9" s="1"/>
  <c r="F179" i="9"/>
  <c r="F194" i="9"/>
  <c r="D214" i="9"/>
  <c r="F214" i="9" s="1"/>
  <c r="D218" i="9"/>
  <c r="E205" i="9"/>
  <c r="F205" i="9" s="1"/>
  <c r="E234" i="9"/>
  <c r="F189" i="9"/>
  <c r="D239" i="9"/>
  <c r="E230" i="9"/>
  <c r="D232" i="9"/>
  <c r="E245" i="9"/>
  <c r="F185" i="9"/>
  <c r="E212" i="9"/>
  <c r="F212" i="9" s="1"/>
  <c r="D208" i="9"/>
  <c r="D210" i="9"/>
  <c r="F210" i="9" s="1"/>
  <c r="F172" i="9"/>
  <c r="D201" i="9"/>
  <c r="F201" i="9" s="1"/>
  <c r="E211" i="9"/>
  <c r="F211" i="9" s="1"/>
  <c r="F221" i="9"/>
  <c r="D243" i="9"/>
  <c r="D227" i="9"/>
  <c r="F225" i="9"/>
  <c r="E236" i="9"/>
  <c r="D238" i="9"/>
  <c r="D230" i="9"/>
  <c r="F218" i="9"/>
  <c r="F190" i="9"/>
  <c r="E207" i="9"/>
  <c r="F207" i="9" s="1"/>
  <c r="E217" i="9"/>
  <c r="F217" i="9" s="1"/>
  <c r="D233" i="9"/>
  <c r="E248" i="9"/>
  <c r="D244" i="9"/>
  <c r="D228" i="9"/>
  <c r="F208" i="9"/>
  <c r="E255" i="9"/>
  <c r="E256" i="9"/>
  <c r="E257" i="9"/>
  <c r="E246" i="9"/>
  <c r="F246" i="9" s="1"/>
  <c r="E241" i="9"/>
  <c r="F241" i="9" s="1"/>
  <c r="E252" i="9"/>
  <c r="E247" i="9"/>
  <c r="E258" i="9"/>
  <c r="E253" i="9"/>
  <c r="D250" i="9"/>
  <c r="D251" i="9"/>
  <c r="F251" i="9" s="1"/>
  <c r="D246" i="9"/>
  <c r="D235" i="9"/>
  <c r="D236" i="9"/>
  <c r="F236" i="9" s="1"/>
  <c r="D249" i="9"/>
  <c r="D255" i="9"/>
  <c r="F255" i="9" s="1"/>
  <c r="D256" i="9"/>
  <c r="D257" i="9"/>
  <c r="D252" i="9"/>
  <c r="D241" i="9"/>
  <c r="D242" i="9"/>
  <c r="D258" i="9"/>
  <c r="D247" i="9"/>
  <c r="D248" i="9"/>
  <c r="F248" i="9" s="1"/>
  <c r="E238" i="9"/>
  <c r="E239" i="9"/>
  <c r="F239" i="9" s="1"/>
  <c r="E228" i="9"/>
  <c r="F228" i="9" s="1"/>
  <c r="E242" i="9"/>
  <c r="E249" i="9"/>
  <c r="E250" i="9"/>
  <c r="E251" i="9"/>
  <c r="E240" i="9"/>
  <c r="E235" i="9"/>
  <c r="F235" i="9" s="1"/>
  <c r="D290" i="9"/>
  <c r="E303" i="9"/>
  <c r="E268" i="9"/>
  <c r="D287" i="9"/>
  <c r="E305" i="9"/>
  <c r="F258" i="9"/>
  <c r="D271" i="9"/>
  <c r="E283" i="9"/>
  <c r="D296" i="9"/>
  <c r="E262" i="9"/>
  <c r="E274" i="9"/>
  <c r="D293" i="9"/>
  <c r="E264" i="9"/>
  <c r="D277" i="9"/>
  <c r="E289" i="9"/>
  <c r="D302" i="9"/>
  <c r="E277" i="9"/>
  <c r="F277" i="9" s="1"/>
  <c r="D262" i="9"/>
  <c r="D299" i="9"/>
  <c r="E270" i="9"/>
  <c r="D283" i="9"/>
  <c r="F223" i="9"/>
  <c r="E295" i="9"/>
  <c r="E290" i="9"/>
  <c r="D281" i="9"/>
  <c r="E296" i="9"/>
  <c r="D268" i="9"/>
  <c r="E286" i="9"/>
  <c r="D305" i="9"/>
  <c r="D264" i="9"/>
  <c r="E276" i="9"/>
  <c r="D289" i="9"/>
  <c r="E301" i="9"/>
  <c r="E280" i="9"/>
  <c r="E302" i="9"/>
  <c r="E261" i="9"/>
  <c r="D274" i="9"/>
  <c r="E292" i="9"/>
  <c r="F257" i="9"/>
  <c r="D270" i="9"/>
  <c r="E282" i="9"/>
  <c r="D295" i="9"/>
  <c r="E307" i="9"/>
  <c r="E299" i="9"/>
  <c r="D265" i="9"/>
  <c r="D297" i="9"/>
  <c r="E267" i="9"/>
  <c r="D280" i="9"/>
  <c r="F226" i="9"/>
  <c r="E298" i="9"/>
  <c r="E263" i="9"/>
  <c r="D276" i="9"/>
  <c r="E288" i="9"/>
  <c r="D301" i="9"/>
  <c r="D254" i="9"/>
  <c r="D291" i="9"/>
  <c r="E314" i="9"/>
  <c r="E273" i="9"/>
  <c r="D286" i="9"/>
  <c r="F232" i="9"/>
  <c r="E304" i="9"/>
  <c r="E269" i="9"/>
  <c r="D282" i="9"/>
  <c r="E294" i="9"/>
  <c r="D307" i="9"/>
  <c r="D260" i="9"/>
  <c r="D261" i="9"/>
  <c r="E266" i="9"/>
  <c r="E279" i="9"/>
  <c r="D292" i="9"/>
  <c r="F238" i="9"/>
  <c r="E275" i="9"/>
  <c r="F275" i="9" s="1"/>
  <c r="D288" i="9"/>
  <c r="E300" i="9"/>
  <c r="D266" i="9"/>
  <c r="D303" i="9"/>
  <c r="E260" i="9"/>
  <c r="D267" i="9"/>
  <c r="E272" i="9"/>
  <c r="D273" i="9"/>
  <c r="E285" i="9"/>
  <c r="D298" i="9"/>
  <c r="D263" i="9"/>
  <c r="E281" i="9"/>
  <c r="F281" i="9" s="1"/>
  <c r="D294" i="9"/>
  <c r="F234" i="9"/>
  <c r="E306" i="9"/>
  <c r="E259" i="9"/>
  <c r="D272" i="9"/>
  <c r="E278" i="9"/>
  <c r="D279" i="9"/>
  <c r="E291" i="9"/>
  <c r="D304" i="9"/>
  <c r="F250" i="9"/>
  <c r="D269" i="9"/>
  <c r="E287" i="9"/>
  <c r="F287" i="9" s="1"/>
  <c r="D300" i="9"/>
  <c r="D253" i="9"/>
  <c r="F253" i="9" s="1"/>
  <c r="E265" i="9"/>
  <c r="D278" i="9"/>
  <c r="E284" i="9"/>
  <c r="D285" i="9"/>
  <c r="E297" i="9"/>
  <c r="F256" i="9"/>
  <c r="D275" i="9"/>
  <c r="E293" i="9"/>
  <c r="F293" i="9" s="1"/>
  <c r="D306" i="9"/>
  <c r="E318" i="9"/>
  <c r="E271" i="9"/>
  <c r="F271" i="9" s="1"/>
  <c r="D284" i="9"/>
  <c r="C2206" i="7"/>
  <c r="A2207" i="7" s="1"/>
  <c r="B2206" i="7"/>
  <c r="D2206" i="7" s="1"/>
  <c r="S1967" i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A2210" i="1"/>
  <c r="A2210" i="4" s="1"/>
  <c r="B2211" i="1"/>
  <c r="Y2210" i="1"/>
  <c r="E254" i="9" l="1"/>
  <c r="F254" i="9" s="1"/>
  <c r="E244" i="9"/>
  <c r="F244" i="9" s="1"/>
  <c r="F290" i="9"/>
  <c r="F230" i="9"/>
  <c r="F302" i="9"/>
  <c r="F265" i="9"/>
  <c r="F259" i="9"/>
  <c r="F260" i="9"/>
  <c r="F231" i="9"/>
  <c r="D240" i="9"/>
  <c r="F240" i="9" s="1"/>
  <c r="F288" i="9"/>
  <c r="F249" i="9"/>
  <c r="F247" i="9"/>
  <c r="D259" i="9"/>
  <c r="F242" i="9"/>
  <c r="F252" i="9"/>
  <c r="D245" i="9"/>
  <c r="F245" i="9" s="1"/>
  <c r="D237" i="9"/>
  <c r="F237" i="9" s="1"/>
  <c r="F274" i="9"/>
  <c r="F276" i="9"/>
  <c r="F305" i="9"/>
  <c r="E310" i="9"/>
  <c r="F297" i="9"/>
  <c r="F285" i="9"/>
  <c r="F261" i="9"/>
  <c r="E311" i="9"/>
  <c r="F279" i="9"/>
  <c r="F301" i="9"/>
  <c r="E343" i="9"/>
  <c r="F294" i="9"/>
  <c r="E315" i="9"/>
  <c r="F263" i="9"/>
  <c r="D320" i="9"/>
  <c r="D336" i="9"/>
  <c r="E324" i="9"/>
  <c r="D328" i="9"/>
  <c r="D338" i="9"/>
  <c r="E334" i="9"/>
  <c r="D317" i="9"/>
  <c r="F307" i="9"/>
  <c r="E333" i="9"/>
  <c r="D309" i="9"/>
  <c r="E340" i="9"/>
  <c r="D345" i="9"/>
  <c r="E341" i="9"/>
  <c r="F298" i="9"/>
  <c r="E323" i="9"/>
  <c r="F268" i="9"/>
  <c r="D341" i="9"/>
  <c r="D319" i="9"/>
  <c r="F269" i="9"/>
  <c r="D326" i="9"/>
  <c r="D321" i="9"/>
  <c r="D308" i="9"/>
  <c r="F262" i="9"/>
  <c r="D322" i="9"/>
  <c r="F306" i="9"/>
  <c r="F272" i="9"/>
  <c r="D339" i="9"/>
  <c r="D323" i="9"/>
  <c r="F282" i="9"/>
  <c r="F295" i="9"/>
  <c r="E309" i="9"/>
  <c r="D331" i="9"/>
  <c r="E322" i="9"/>
  <c r="D313" i="9"/>
  <c r="F266" i="9"/>
  <c r="F304" i="9"/>
  <c r="E313" i="9"/>
  <c r="E339" i="9"/>
  <c r="F339" i="9" s="1"/>
  <c r="D342" i="9"/>
  <c r="D315" i="9"/>
  <c r="F286" i="9"/>
  <c r="F289" i="9"/>
  <c r="F283" i="9"/>
  <c r="D312" i="9"/>
  <c r="D344" i="9"/>
  <c r="E335" i="9"/>
  <c r="E338" i="9"/>
  <c r="F338" i="9" s="1"/>
  <c r="E326" i="9"/>
  <c r="F291" i="9"/>
  <c r="F300" i="9"/>
  <c r="F267" i="9"/>
  <c r="F280" i="9"/>
  <c r="D340" i="9"/>
  <c r="D343" i="9"/>
  <c r="D316" i="9"/>
  <c r="E344" i="9"/>
  <c r="F284" i="9"/>
  <c r="E325" i="9"/>
  <c r="D325" i="9"/>
  <c r="E320" i="9"/>
  <c r="F320" i="9" s="1"/>
  <c r="D327" i="9"/>
  <c r="E329" i="9"/>
  <c r="D314" i="9"/>
  <c r="F314" i="9" s="1"/>
  <c r="E342" i="9"/>
  <c r="F342" i="9" s="1"/>
  <c r="F303" i="9"/>
  <c r="D335" i="9"/>
  <c r="D332" i="9"/>
  <c r="E345" i="9"/>
  <c r="E327" i="9"/>
  <c r="F270" i="9"/>
  <c r="E336" i="9"/>
  <c r="E330" i="9"/>
  <c r="E321" i="9"/>
  <c r="F321" i="9" s="1"/>
  <c r="E331" i="9"/>
  <c r="F331" i="9" s="1"/>
  <c r="F278" i="9"/>
  <c r="F273" i="9"/>
  <c r="D311" i="9"/>
  <c r="F311" i="9" s="1"/>
  <c r="D330" i="9"/>
  <c r="F264" i="9"/>
  <c r="E337" i="9"/>
  <c r="E328" i="9"/>
  <c r="F328" i="9" s="1"/>
  <c r="E312" i="9"/>
  <c r="F312" i="9" s="1"/>
  <c r="E308" i="9"/>
  <c r="F308" i="9" s="1"/>
  <c r="D310" i="9"/>
  <c r="F310" i="9" s="1"/>
  <c r="E332" i="9"/>
  <c r="F332" i="9" s="1"/>
  <c r="E316" i="9"/>
  <c r="F316" i="9" s="1"/>
  <c r="D334" i="9"/>
  <c r="D329" i="9"/>
  <c r="E319" i="9"/>
  <c r="F319" i="9" s="1"/>
  <c r="D333" i="9"/>
  <c r="F299" i="9"/>
  <c r="F292" i="9"/>
  <c r="F296" i="9"/>
  <c r="E317" i="9"/>
  <c r="F317" i="9" s="1"/>
  <c r="D324" i="9"/>
  <c r="D318" i="9"/>
  <c r="F318" i="9" s="1"/>
  <c r="D337" i="9"/>
  <c r="B2207" i="7"/>
  <c r="D2207" i="7" s="1"/>
  <c r="C2207" i="7"/>
  <c r="A2208" i="7" s="1"/>
  <c r="J343" i="9"/>
  <c r="S2253" i="1"/>
  <c r="S2254" i="1" s="1"/>
  <c r="A2211" i="1"/>
  <c r="A2211" i="4" s="1"/>
  <c r="B2212" i="1"/>
  <c r="Y2211" i="1"/>
  <c r="F327" i="9" l="1"/>
  <c r="F345" i="9"/>
  <c r="F309" i="9"/>
  <c r="F336" i="9"/>
  <c r="F322" i="9"/>
  <c r="E347" i="9"/>
  <c r="F347" i="9" s="1"/>
  <c r="F344" i="9"/>
  <c r="E348" i="9"/>
  <c r="F348" i="9" s="1"/>
  <c r="D351" i="9"/>
  <c r="F326" i="9"/>
  <c r="F341" i="9"/>
  <c r="F325" i="9"/>
  <c r="F334" i="9"/>
  <c r="D347" i="9"/>
  <c r="F313" i="9"/>
  <c r="F323" i="9"/>
  <c r="D348" i="9"/>
  <c r="D346" i="9"/>
  <c r="F335" i="9"/>
  <c r="E351" i="9"/>
  <c r="F351" i="9" s="1"/>
  <c r="F324" i="9"/>
  <c r="D350" i="9"/>
  <c r="F340" i="9"/>
  <c r="D349" i="9"/>
  <c r="E346" i="9"/>
  <c r="F315" i="9"/>
  <c r="F337" i="9"/>
  <c r="F330" i="9"/>
  <c r="F333" i="9"/>
  <c r="E349" i="9"/>
  <c r="E350" i="9"/>
  <c r="F343" i="9"/>
  <c r="F329" i="9"/>
  <c r="B2208" i="7"/>
  <c r="D2208" i="7" s="1"/>
  <c r="C2208" i="7"/>
  <c r="A2209" i="7" s="1"/>
  <c r="Y2212" i="1"/>
  <c r="A2212" i="1"/>
  <c r="A2212" i="4" s="1"/>
  <c r="B2213" i="1"/>
  <c r="F350" i="9" l="1"/>
  <c r="F349" i="9"/>
  <c r="F346" i="9"/>
  <c r="C2209" i="7"/>
  <c r="A2210" i="7" s="1"/>
  <c r="B2209" i="7"/>
  <c r="D2209" i="7" s="1"/>
  <c r="A2213" i="1"/>
  <c r="A2213" i="4" s="1"/>
  <c r="Y2213" i="1"/>
  <c r="B2214" i="1"/>
  <c r="C2210" i="7" l="1"/>
  <c r="A2211" i="7" s="1"/>
  <c r="B2210" i="7"/>
  <c r="D2210" i="7" s="1"/>
  <c r="Y2214" i="1"/>
  <c r="B2215" i="1"/>
  <c r="A2214" i="1"/>
  <c r="A2214" i="4" s="1"/>
  <c r="C2211" i="7" l="1"/>
  <c r="A2212" i="7" s="1"/>
  <c r="B2211" i="7"/>
  <c r="D2211" i="7" s="1"/>
  <c r="A2215" i="1"/>
  <c r="A2215" i="4" s="1"/>
  <c r="Y2215" i="1"/>
  <c r="B2216" i="1"/>
  <c r="C2212" i="7" l="1"/>
  <c r="A2213" i="7" s="1"/>
  <c r="B2212" i="7"/>
  <c r="D2212" i="7" s="1"/>
  <c r="Y2216" i="1"/>
  <c r="A2216" i="1"/>
  <c r="A2216" i="4" s="1"/>
  <c r="B2217" i="1"/>
  <c r="C2213" i="7" l="1"/>
  <c r="A2214" i="7" s="1"/>
  <c r="B2213" i="7"/>
  <c r="D2213" i="7" s="1"/>
  <c r="Y2217" i="1"/>
  <c r="B2218" i="1"/>
  <c r="A2217" i="1"/>
  <c r="A2217" i="4" s="1"/>
  <c r="C2214" i="7" l="1"/>
  <c r="A2215" i="7" s="1"/>
  <c r="B2214" i="7"/>
  <c r="D2214" i="7" s="1"/>
  <c r="A2218" i="1"/>
  <c r="A2218" i="4" s="1"/>
  <c r="B2219" i="1"/>
  <c r="Y2218" i="1"/>
  <c r="C2215" i="7" l="1"/>
  <c r="A2216" i="7" s="1"/>
  <c r="B2215" i="7"/>
  <c r="D2215" i="7" s="1"/>
  <c r="Y2219" i="1"/>
  <c r="B2220" i="1"/>
  <c r="A2219" i="1"/>
  <c r="A2219" i="4" s="1"/>
  <c r="C2216" i="7" l="1"/>
  <c r="A2217" i="7" s="1"/>
  <c r="B2216" i="7"/>
  <c r="D2216" i="7" s="1"/>
  <c r="Y2220" i="1"/>
  <c r="A2220" i="1"/>
  <c r="A2220" i="4" s="1"/>
  <c r="B2221" i="1"/>
  <c r="C2217" i="7" l="1"/>
  <c r="A2218" i="7" s="1"/>
  <c r="B2217" i="7"/>
  <c r="D2217" i="7" s="1"/>
  <c r="Y2221" i="1"/>
  <c r="B2222" i="1"/>
  <c r="A2221" i="1"/>
  <c r="A2221" i="4" s="1"/>
  <c r="C2218" i="7" l="1"/>
  <c r="A2219" i="7" s="1"/>
  <c r="B2218" i="7"/>
  <c r="D2218" i="7" s="1"/>
  <c r="Y2222" i="1"/>
  <c r="A2222" i="1"/>
  <c r="A2222" i="4" s="1"/>
  <c r="B2223" i="1"/>
  <c r="C2219" i="7" l="1"/>
  <c r="A2220" i="7" s="1"/>
  <c r="B2219" i="7"/>
  <c r="D2219" i="7" s="1"/>
  <c r="A2223" i="1"/>
  <c r="A2223" i="4" s="1"/>
  <c r="Y2223" i="1"/>
  <c r="B2224" i="1"/>
  <c r="C2220" i="7" l="1"/>
  <c r="A2221" i="7" s="1"/>
  <c r="B2220" i="7"/>
  <c r="D2220" i="7" s="1"/>
  <c r="A2224" i="1"/>
  <c r="A2224" i="4" s="1"/>
  <c r="Y2224" i="1"/>
  <c r="B2225" i="1"/>
  <c r="C2221" i="7" l="1"/>
  <c r="A2222" i="7" s="1"/>
  <c r="B2221" i="7"/>
  <c r="D2221" i="7" s="1"/>
  <c r="Y2225" i="1"/>
  <c r="B2226" i="1"/>
  <c r="A2225" i="1"/>
  <c r="A2225" i="4" s="1"/>
  <c r="C2222" i="7" l="1"/>
  <c r="A2223" i="7" s="1"/>
  <c r="B2222" i="7"/>
  <c r="D2222" i="7" s="1"/>
  <c r="A2226" i="1"/>
  <c r="A2226" i="4" s="1"/>
  <c r="Y2226" i="1"/>
  <c r="B2227" i="1"/>
  <c r="C2223" i="7" l="1"/>
  <c r="A2224" i="7" s="1"/>
  <c r="B2223" i="7"/>
  <c r="D2223" i="7" s="1"/>
  <c r="Y2227" i="1"/>
  <c r="I337" i="9" s="1"/>
  <c r="B2228" i="1"/>
  <c r="A2227" i="1"/>
  <c r="A2227" i="4" s="1"/>
  <c r="C2224" i="7" l="1"/>
  <c r="A2225" i="7" s="1"/>
  <c r="B2224" i="7"/>
  <c r="D2224" i="7" s="1"/>
  <c r="Q337" i="9"/>
  <c r="K337" i="9" s="1"/>
  <c r="M337" i="9"/>
  <c r="Y2228" i="1"/>
  <c r="B2229" i="1"/>
  <c r="A2228" i="1"/>
  <c r="A2228" i="4" s="1"/>
  <c r="C2225" i="7" l="1"/>
  <c r="A2226" i="7" s="1"/>
  <c r="B2225" i="7"/>
  <c r="D2225" i="7" s="1"/>
  <c r="A2229" i="1"/>
  <c r="A2229" i="4" s="1"/>
  <c r="Y2229" i="1"/>
  <c r="B2230" i="1"/>
  <c r="C2226" i="7" l="1"/>
  <c r="A2227" i="7" s="1"/>
  <c r="B2226" i="7"/>
  <c r="D2226" i="7" s="1"/>
  <c r="A2230" i="1"/>
  <c r="A2230" i="4" s="1"/>
  <c r="B2231" i="1"/>
  <c r="Y2230" i="1"/>
  <c r="C2227" i="7" l="1"/>
  <c r="A2228" i="7" s="1"/>
  <c r="B2227" i="7"/>
  <c r="D2227" i="7" s="1"/>
  <c r="A2231" i="1"/>
  <c r="A2231" i="4" s="1"/>
  <c r="B2232" i="1"/>
  <c r="Y2231" i="1"/>
  <c r="C2228" i="7" l="1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A349" i="9"/>
  <c r="L349" i="9"/>
  <c r="L344" i="9"/>
  <c r="J346" i="9"/>
  <c r="I347" i="9"/>
  <c r="J351" i="9"/>
  <c r="L351" i="9"/>
  <c r="I349" i="9"/>
  <c r="L347" i="9"/>
  <c r="J348" i="9"/>
  <c r="A350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H350" i="9" s="1"/>
  <c r="I348" i="9"/>
  <c r="A351" i="9"/>
  <c r="H349" i="9" l="1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A348" i="9"/>
  <c r="A347" i="9"/>
  <c r="H346" i="9"/>
  <c r="A346" i="9"/>
  <c r="B345" i="9"/>
  <c r="H345" i="9"/>
  <c r="A345" i="9"/>
  <c r="A344" i="9"/>
  <c r="A343" i="9"/>
  <c r="B343" i="9"/>
  <c r="H343" i="9"/>
  <c r="H344" i="9"/>
  <c r="H342" i="9"/>
  <c r="H215" i="9"/>
  <c r="A342" i="9"/>
  <c r="B215" i="9"/>
  <c r="B349" i="9"/>
  <c r="A341" i="9"/>
  <c r="A340" i="9"/>
  <c r="A337" i="9"/>
  <c r="A338" i="9"/>
  <c r="A339" i="9"/>
  <c r="A188" i="9"/>
  <c r="A264" i="9"/>
  <c r="A196" i="9"/>
  <c r="A194" i="9"/>
  <c r="A221" i="9"/>
  <c r="A204" i="9"/>
  <c r="A284" i="9"/>
  <c r="A178" i="9"/>
  <c r="A172" i="9"/>
  <c r="A319" i="9"/>
  <c r="A158" i="9"/>
  <c r="A327" i="9"/>
  <c r="A285" i="9"/>
  <c r="A268" i="9"/>
  <c r="A200" i="9"/>
  <c r="A174" i="9"/>
  <c r="A216" i="9"/>
  <c r="A273" i="9"/>
  <c r="A229" i="9"/>
  <c r="A286" i="9"/>
  <c r="A272" i="9"/>
  <c r="A313" i="9"/>
  <c r="A287" i="9"/>
  <c r="A336" i="9"/>
  <c r="A213" i="9"/>
  <c r="A330" i="9"/>
  <c r="A187" i="9"/>
  <c r="A275" i="9"/>
  <c r="A218" i="9"/>
  <c r="A271" i="9"/>
  <c r="A276" i="9"/>
  <c r="A227" i="9"/>
  <c r="A294" i="9"/>
  <c r="A223" i="9"/>
  <c r="A210" i="9"/>
  <c r="A155" i="9"/>
  <c r="A201" i="9"/>
  <c r="A257" i="9"/>
  <c r="A317" i="9"/>
  <c r="A335" i="9"/>
  <c r="A233" i="9"/>
  <c r="A186" i="9"/>
  <c r="A329" i="9"/>
  <c r="A252" i="9"/>
  <c r="A288" i="9"/>
  <c r="A159" i="9"/>
  <c r="A228" i="9"/>
  <c r="A243" i="9"/>
  <c r="A199" i="9"/>
  <c r="A259" i="9"/>
  <c r="A315" i="9"/>
  <c r="A179" i="9"/>
  <c r="A282" i="9"/>
  <c r="A248" i="9"/>
  <c r="A302" i="9"/>
  <c r="A281" i="9"/>
  <c r="A151" i="9"/>
  <c r="A209" i="9"/>
  <c r="A230" i="9"/>
  <c r="A170" i="9"/>
  <c r="A171" i="9"/>
  <c r="A169" i="9"/>
  <c r="A291" i="9"/>
  <c r="A326" i="9"/>
  <c r="A332" i="9"/>
  <c r="A193" i="9"/>
  <c r="A310" i="9"/>
  <c r="A258" i="9"/>
  <c r="A192" i="9"/>
  <c r="A182" i="9"/>
  <c r="A321" i="9"/>
  <c r="A254" i="9"/>
  <c r="A289" i="9"/>
  <c r="A235" i="9"/>
  <c r="A312" i="9"/>
  <c r="A214" i="9"/>
  <c r="A304" i="9"/>
  <c r="A328" i="9"/>
  <c r="A231" i="9"/>
  <c r="A236" i="9"/>
  <c r="A206" i="9"/>
  <c r="A303" i="9"/>
  <c r="A274" i="9"/>
  <c r="A247" i="9"/>
  <c r="A197" i="9"/>
  <c r="A333" i="9"/>
  <c r="A160" i="9"/>
  <c r="A334" i="9"/>
  <c r="A154" i="9"/>
  <c r="A314" i="9"/>
  <c r="A224" i="9"/>
  <c r="A219" i="9"/>
  <c r="A316" i="9"/>
  <c r="A161" i="9"/>
  <c r="A244" i="9"/>
  <c r="A270" i="9"/>
  <c r="A266" i="9"/>
  <c r="A222" i="9"/>
  <c r="A280" i="9"/>
  <c r="A318" i="9"/>
  <c r="A322" i="9"/>
  <c r="A157" i="9"/>
  <c r="A175" i="9"/>
  <c r="A184" i="9"/>
  <c r="A166" i="9"/>
  <c r="A180" i="9"/>
  <c r="A163" i="9"/>
  <c r="A165" i="9"/>
  <c r="A202" i="9"/>
  <c r="A300" i="9"/>
  <c r="A267" i="9"/>
  <c r="A207" i="9"/>
  <c r="A153" i="9"/>
  <c r="A181" i="9"/>
  <c r="A323" i="9"/>
  <c r="A249" i="9"/>
  <c r="A156" i="9"/>
  <c r="A307" i="9"/>
  <c r="A203" i="9"/>
  <c r="A176" i="9"/>
  <c r="A277" i="9"/>
  <c r="A152" i="9"/>
  <c r="A290" i="9"/>
  <c r="A237" i="9"/>
  <c r="A168" i="9"/>
  <c r="A311" i="9"/>
  <c r="A308" i="9"/>
  <c r="A164" i="9"/>
  <c r="A205" i="9"/>
  <c r="A215" i="9"/>
  <c r="A305" i="9"/>
  <c r="A226" i="9"/>
  <c r="A292" i="9"/>
  <c r="A261" i="9"/>
  <c r="A198" i="9"/>
  <c r="A162" i="9"/>
  <c r="A191" i="9"/>
  <c r="A212" i="9"/>
  <c r="A217" i="9"/>
  <c r="A183" i="9"/>
  <c r="A293" i="9"/>
  <c r="A245" i="9"/>
  <c r="A297" i="9"/>
  <c r="A295" i="9"/>
  <c r="A220" i="9"/>
  <c r="A283" i="9"/>
  <c r="A255" i="9"/>
  <c r="A296" i="9"/>
  <c r="A278" i="9"/>
  <c r="A262" i="9"/>
  <c r="A241" i="9"/>
  <c r="A279" i="9"/>
  <c r="A299" i="9"/>
  <c r="A246" i="9"/>
  <c r="A324" i="9"/>
  <c r="A260" i="9"/>
  <c r="A306" i="9"/>
  <c r="A256" i="9"/>
  <c r="A240" i="9"/>
  <c r="A234" i="9"/>
  <c r="A189" i="9"/>
  <c r="A185" i="9"/>
  <c r="A238" i="9"/>
  <c r="A239" i="9"/>
  <c r="A242" i="9"/>
  <c r="A195" i="9"/>
  <c r="A320" i="9"/>
  <c r="A208" i="9"/>
  <c r="A325" i="9"/>
  <c r="A250" i="9"/>
  <c r="A211" i="9"/>
  <c r="A177" i="9"/>
  <c r="A301" i="9"/>
  <c r="A331" i="9"/>
  <c r="A298" i="9"/>
  <c r="A269" i="9"/>
  <c r="A173" i="9"/>
  <c r="A309" i="9"/>
  <c r="A232" i="9"/>
  <c r="A253" i="9"/>
  <c r="A263" i="9"/>
  <c r="A265" i="9"/>
  <c r="A251" i="9"/>
  <c r="A225" i="9"/>
  <c r="A190" i="9"/>
  <c r="A167" i="9"/>
  <c r="Q349" i="9"/>
  <c r="K349" i="9" s="1"/>
  <c r="M349" i="9"/>
  <c r="Q346" i="9"/>
  <c r="K346" i="9" s="1"/>
  <c r="M346" i="9"/>
  <c r="Q347" i="9"/>
  <c r="K347" i="9" s="1"/>
  <c r="M347" i="9"/>
  <c r="B347" i="9"/>
  <c r="B346" i="9"/>
  <c r="H339" i="9"/>
  <c r="H341" i="9"/>
  <c r="H340" i="9"/>
  <c r="H319" i="9"/>
  <c r="H244" i="9"/>
  <c r="H258" i="9"/>
  <c r="H187" i="9"/>
  <c r="H260" i="9"/>
  <c r="H169" i="9"/>
  <c r="H273" i="9"/>
  <c r="H229" i="9"/>
  <c r="H304" i="9"/>
  <c r="H161" i="9"/>
  <c r="H243" i="9"/>
  <c r="H221" i="9"/>
  <c r="H245" i="9"/>
  <c r="H264" i="9"/>
  <c r="H179" i="9"/>
  <c r="H286" i="9"/>
  <c r="H201" i="9"/>
  <c r="H165" i="9"/>
  <c r="H241" i="9"/>
  <c r="H259" i="9"/>
  <c r="H333" i="9"/>
  <c r="H326" i="9"/>
  <c r="H197" i="9"/>
  <c r="H312" i="9"/>
  <c r="H235" i="9"/>
  <c r="H217" i="9"/>
  <c r="H225" i="9"/>
  <c r="H305" i="9"/>
  <c r="H267" i="9"/>
  <c r="H281" i="9"/>
  <c r="H211" i="9"/>
  <c r="H309" i="9"/>
  <c r="H290" i="9"/>
  <c r="H208" i="9"/>
  <c r="H338" i="9"/>
  <c r="H167" i="9"/>
  <c r="H296" i="9"/>
  <c r="H158" i="9"/>
  <c r="H210" i="9"/>
  <c r="H311" i="9"/>
  <c r="H184" i="9"/>
  <c r="H199" i="9"/>
  <c r="H160" i="9"/>
  <c r="H168" i="9"/>
  <c r="H295" i="9"/>
  <c r="H298" i="9"/>
  <c r="H308" i="9"/>
  <c r="H153" i="9"/>
  <c r="H279" i="9"/>
  <c r="H180" i="9"/>
  <c r="H291" i="9"/>
  <c r="H335" i="9"/>
  <c r="H282" i="9"/>
  <c r="H164" i="9"/>
  <c r="H186" i="9"/>
  <c r="H178" i="9"/>
  <c r="H236" i="9"/>
  <c r="H163" i="9"/>
  <c r="H294" i="9"/>
  <c r="H190" i="9"/>
  <c r="H293" i="9"/>
  <c r="H276" i="9"/>
  <c r="H172" i="9"/>
  <c r="H246" i="9"/>
  <c r="H223" i="9"/>
  <c r="H332" i="9"/>
  <c r="H162" i="9"/>
  <c r="H252" i="9"/>
  <c r="H314" i="9"/>
  <c r="H275" i="9"/>
  <c r="H207" i="9"/>
  <c r="H283" i="9"/>
  <c r="H222" i="9"/>
  <c r="H198" i="9"/>
  <c r="H270" i="9"/>
  <c r="H205" i="9"/>
  <c r="H299" i="9"/>
  <c r="H183" i="9"/>
  <c r="H322" i="9"/>
  <c r="H154" i="9"/>
  <c r="H204" i="9"/>
  <c r="H337" i="9"/>
  <c r="H329" i="9"/>
  <c r="H166" i="9"/>
  <c r="H216" i="9"/>
  <c r="H251" i="9"/>
  <c r="H177" i="9"/>
  <c r="H209" i="9"/>
  <c r="H297" i="9"/>
  <c r="H228" i="9"/>
  <c r="H301" i="9"/>
  <c r="H274" i="9"/>
  <c r="H255" i="9"/>
  <c r="H240" i="9"/>
  <c r="H214" i="9"/>
  <c r="H324" i="9"/>
  <c r="H266" i="9"/>
  <c r="H176" i="9"/>
  <c r="H321" i="9"/>
  <c r="H327" i="9"/>
  <c r="H330" i="9"/>
  <c r="H303" i="9"/>
  <c r="H156" i="9"/>
  <c r="H195" i="9"/>
  <c r="H269" i="9"/>
  <c r="H271" i="9"/>
  <c r="H256" i="9"/>
  <c r="H302" i="9"/>
  <c r="H313" i="9"/>
  <c r="H242" i="9"/>
  <c r="H170" i="9"/>
  <c r="H233" i="9"/>
  <c r="H231" i="9"/>
  <c r="H247" i="9"/>
  <c r="H268" i="9"/>
  <c r="H213" i="9"/>
  <c r="H315" i="9"/>
  <c r="H193" i="9"/>
  <c r="H277" i="9"/>
  <c r="H253" i="9"/>
  <c r="H212" i="9"/>
  <c r="H318" i="9"/>
  <c r="H323" i="9"/>
  <c r="H200" i="9"/>
  <c r="H317" i="9"/>
  <c r="H238" i="9"/>
  <c r="H250" i="9"/>
  <c r="H226" i="9"/>
  <c r="H254" i="9"/>
  <c r="H189" i="9"/>
  <c r="H196" i="9"/>
  <c r="H218" i="9"/>
  <c r="H285" i="9"/>
  <c r="H278" i="9"/>
  <c r="H248" i="9"/>
  <c r="H263" i="9"/>
  <c r="H249" i="9"/>
  <c r="H182" i="9"/>
  <c r="H159" i="9"/>
  <c r="H325" i="9"/>
  <c r="H152" i="9"/>
  <c r="H320" i="9"/>
  <c r="H289" i="9"/>
  <c r="H234" i="9"/>
  <c r="H157" i="9"/>
  <c r="H284" i="9"/>
  <c r="H237" i="9"/>
  <c r="H155" i="9"/>
  <c r="H171" i="9"/>
  <c r="H292" i="9"/>
  <c r="H220" i="9"/>
  <c r="H224" i="9"/>
  <c r="H192" i="9"/>
  <c r="H181" i="9"/>
  <c r="H310" i="9"/>
  <c r="H257" i="9"/>
  <c r="H202" i="9"/>
  <c r="H174" i="9"/>
  <c r="H306" i="9"/>
  <c r="H219" i="9"/>
  <c r="H261" i="9"/>
  <c r="H151" i="9"/>
  <c r="H191" i="9"/>
  <c r="H175" i="9"/>
  <c r="H227" i="9"/>
  <c r="H188" i="9"/>
  <c r="H185" i="9"/>
  <c r="H300" i="9"/>
  <c r="H206" i="9"/>
  <c r="H287" i="9"/>
  <c r="H288" i="9"/>
  <c r="H280" i="9"/>
  <c r="H265" i="9"/>
  <c r="H307" i="9"/>
  <c r="H272" i="9"/>
  <c r="H203" i="9"/>
  <c r="H194" i="9"/>
  <c r="H232" i="9"/>
  <c r="H328" i="9"/>
  <c r="H262" i="9"/>
  <c r="H239" i="9"/>
  <c r="H230" i="9"/>
  <c r="H173" i="9"/>
  <c r="H331" i="9"/>
  <c r="H316" i="9"/>
  <c r="H336" i="9"/>
  <c r="H334" i="9"/>
  <c r="M348" i="9"/>
  <c r="Q348" i="9"/>
  <c r="K348" i="9" s="1"/>
  <c r="B351" i="9"/>
  <c r="B344" i="9"/>
  <c r="B350" i="9"/>
  <c r="M350" i="9"/>
  <c r="Q350" i="9"/>
  <c r="K350" i="9" s="1"/>
  <c r="B348" i="9"/>
  <c r="B341" i="9"/>
  <c r="B338" i="9"/>
  <c r="B339" i="9"/>
  <c r="B340" i="9"/>
  <c r="B242" i="9"/>
  <c r="B337" i="9"/>
  <c r="B256" i="9"/>
  <c r="B303" i="9"/>
  <c r="B218" i="9"/>
  <c r="B174" i="9"/>
  <c r="B336" i="9"/>
  <c r="B200" i="9"/>
  <c r="B204" i="9"/>
  <c r="B223" i="9"/>
  <c r="B210" i="9"/>
  <c r="B294" i="9"/>
  <c r="B153" i="9"/>
  <c r="B285" i="9"/>
  <c r="B309" i="9"/>
  <c r="B308" i="9"/>
  <c r="B286" i="9"/>
  <c r="B272" i="9"/>
  <c r="B192" i="9"/>
  <c r="B176" i="9"/>
  <c r="B298" i="9"/>
  <c r="B154" i="9"/>
  <c r="B157" i="9"/>
  <c r="B216" i="9"/>
  <c r="B241" i="9"/>
  <c r="B247" i="9"/>
  <c r="B222" i="9"/>
  <c r="B196" i="9"/>
  <c r="B249" i="9"/>
  <c r="B325" i="9"/>
  <c r="B240" i="9"/>
  <c r="B296" i="9"/>
  <c r="B232" i="9"/>
  <c r="B234" i="9"/>
  <c r="B279" i="9"/>
  <c r="B211" i="9"/>
  <c r="B267" i="9"/>
  <c r="B281" i="9"/>
  <c r="B321" i="9"/>
  <c r="B213" i="9"/>
  <c r="B243" i="9"/>
  <c r="B265" i="9"/>
  <c r="B251" i="9"/>
  <c r="B237" i="9"/>
  <c r="B187" i="9"/>
  <c r="B160" i="9"/>
  <c r="B324" i="9"/>
  <c r="B201" i="9"/>
  <c r="B268" i="9"/>
  <c r="B291" i="9"/>
  <c r="B300" i="9"/>
  <c r="B269" i="9"/>
  <c r="B195" i="9"/>
  <c r="B214" i="9"/>
  <c r="B197" i="9"/>
  <c r="B170" i="9"/>
  <c r="B151" i="9"/>
  <c r="B270" i="9"/>
  <c r="B158" i="9"/>
  <c r="B329" i="9"/>
  <c r="B292" i="9"/>
  <c r="B318" i="9"/>
  <c r="B236" i="9"/>
  <c r="B280" i="9"/>
  <c r="B161" i="9"/>
  <c r="B193" i="9"/>
  <c r="B276" i="9"/>
  <c r="B301" i="9"/>
  <c r="B177" i="9"/>
  <c r="B320" i="9"/>
  <c r="B159" i="9"/>
  <c r="B175" i="9"/>
  <c r="B202" i="9"/>
  <c r="B225" i="9"/>
  <c r="B327" i="9"/>
  <c r="B239" i="9"/>
  <c r="B171" i="9"/>
  <c r="B262" i="9"/>
  <c r="B228" i="9"/>
  <c r="B275" i="9"/>
  <c r="B164" i="9"/>
  <c r="B186" i="9"/>
  <c r="B245" i="9"/>
  <c r="B322" i="9"/>
  <c r="B230" i="9"/>
  <c r="B212" i="9"/>
  <c r="B326" i="9"/>
  <c r="B335" i="9"/>
  <c r="B315" i="9"/>
  <c r="B263" i="9"/>
  <c r="B165" i="9"/>
  <c r="B295" i="9"/>
  <c r="B314" i="9"/>
  <c r="B307" i="9"/>
  <c r="B203" i="9"/>
  <c r="B219" i="9"/>
  <c r="B238" i="9"/>
  <c r="B306" i="9"/>
  <c r="B319" i="9"/>
  <c r="B183" i="9"/>
  <c r="B328" i="9"/>
  <c r="B333" i="9"/>
  <c r="B189" i="9"/>
  <c r="B323" i="9"/>
  <c r="B156" i="9"/>
  <c r="B206" i="9"/>
  <c r="B284" i="9"/>
  <c r="B166" i="9"/>
  <c r="B233" i="9"/>
  <c r="B226" i="9"/>
  <c r="B311" i="9"/>
  <c r="B260" i="9"/>
  <c r="B163" i="9"/>
  <c r="B208" i="9"/>
  <c r="B231" i="9"/>
  <c r="B334" i="9"/>
  <c r="B258" i="9"/>
  <c r="B288" i="9"/>
  <c r="B184" i="9"/>
  <c r="B278" i="9"/>
  <c r="B250" i="9"/>
  <c r="B289" i="9"/>
  <c r="B178" i="9"/>
  <c r="B304" i="9"/>
  <c r="B198" i="9"/>
  <c r="B209" i="9"/>
  <c r="B155" i="9"/>
  <c r="B305" i="9"/>
  <c r="B316" i="9"/>
  <c r="B180" i="9"/>
  <c r="B259" i="9"/>
  <c r="B331" i="9"/>
  <c r="B162" i="9"/>
  <c r="B274" i="9"/>
  <c r="B227" i="9"/>
  <c r="B257" i="9"/>
  <c r="B264" i="9"/>
  <c r="B224" i="9"/>
  <c r="B299" i="9"/>
  <c r="B271" i="9"/>
  <c r="B221" i="9"/>
  <c r="B190" i="9"/>
  <c r="B172" i="9"/>
  <c r="B199" i="9"/>
  <c r="B167" i="9"/>
  <c r="B332" i="9"/>
  <c r="B273" i="9"/>
  <c r="B266" i="9"/>
  <c r="B168" i="9"/>
  <c r="B220" i="9"/>
  <c r="B277" i="9"/>
  <c r="B282" i="9"/>
  <c r="B185" i="9"/>
  <c r="B255" i="9"/>
  <c r="B317" i="9"/>
  <c r="B181" i="9"/>
  <c r="B290" i="9"/>
  <c r="B229" i="9"/>
  <c r="B191" i="9"/>
  <c r="B254" i="9"/>
  <c r="B207" i="9"/>
  <c r="B173" i="9"/>
  <c r="B188" i="9"/>
  <c r="B297" i="9"/>
  <c r="B169" i="9"/>
  <c r="B248" i="9"/>
  <c r="B283" i="9"/>
  <c r="B310" i="9"/>
  <c r="B246" i="9"/>
  <c r="B252" i="9"/>
  <c r="B194" i="9"/>
  <c r="B235" i="9"/>
  <c r="B244" i="9"/>
  <c r="B182" i="9"/>
  <c r="B253" i="9"/>
  <c r="B261" i="9"/>
  <c r="B330" i="9"/>
  <c r="B313" i="9"/>
  <c r="B217" i="9"/>
  <c r="B287" i="9"/>
  <c r="B179" i="9"/>
  <c r="B302" i="9"/>
  <c r="B205" i="9"/>
  <c r="B312" i="9"/>
  <c r="B152" i="9"/>
  <c r="B293" i="9"/>
  <c r="B342" i="9"/>
  <c r="C2230" i="7" l="1"/>
  <c r="A2231" i="7" s="1"/>
  <c r="B2230" i="7"/>
  <c r="D2230" i="7" s="1"/>
  <c r="A2235" i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5" i="4"/>
  <c r="C2232" i="7" l="1"/>
  <c r="A2233" i="7" s="1"/>
  <c r="B2232" i="7"/>
  <c r="D2232" i="7" s="1"/>
  <c r="B2237" i="1"/>
  <c r="B2233" i="7" l="1"/>
  <c r="D2233" i="7" s="1"/>
  <c r="C2233" i="7"/>
  <c r="A2234" i="7" s="1"/>
  <c r="A2236" i="4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H78" i="9"/>
  <c r="O154" i="9"/>
  <c r="H53" i="9"/>
  <c r="B78" i="9"/>
  <c r="B53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H94" i="9"/>
  <c r="H6" i="9"/>
  <c r="H21" i="9"/>
  <c r="H70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H101" i="9"/>
  <c r="H8" i="9"/>
  <c r="H143" i="9"/>
  <c r="H145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H81" i="9"/>
  <c r="H118" i="9"/>
  <c r="H65" i="9"/>
  <c r="H7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H129" i="9"/>
  <c r="H110" i="9"/>
  <c r="H148" i="9"/>
  <c r="H74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H83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H39" i="9"/>
  <c r="H20" i="9"/>
  <c r="H116" i="9"/>
  <c r="H91" i="9"/>
  <c r="H67" i="9"/>
  <c r="H97" i="9"/>
  <c r="H56" i="9"/>
  <c r="H114" i="9"/>
  <c r="H107" i="9"/>
  <c r="H38" i="9"/>
  <c r="H106" i="9"/>
  <c r="H98" i="9"/>
  <c r="O323" i="9"/>
  <c r="H134" i="9"/>
  <c r="H130" i="9"/>
  <c r="H4" i="9"/>
  <c r="H42" i="9"/>
  <c r="H137" i="9"/>
  <c r="H126" i="9"/>
  <c r="H11" i="9"/>
  <c r="H49" i="9"/>
  <c r="H119" i="9"/>
  <c r="H62" i="9"/>
  <c r="O188" i="9"/>
  <c r="H10" i="9"/>
  <c r="H17" i="9"/>
  <c r="H140" i="9"/>
  <c r="H5" i="9"/>
  <c r="H96" i="9"/>
  <c r="H54" i="9"/>
  <c r="H104" i="9"/>
  <c r="H90" i="9"/>
  <c r="O190" i="9"/>
  <c r="O211" i="9"/>
  <c r="O214" i="9"/>
  <c r="H9" i="9"/>
  <c r="H120" i="9"/>
  <c r="H64" i="9"/>
  <c r="H22" i="9"/>
  <c r="H102" i="9"/>
  <c r="H16" i="9"/>
  <c r="H103" i="9"/>
  <c r="H125" i="9"/>
  <c r="H108" i="9"/>
  <c r="H29" i="9"/>
  <c r="H51" i="9"/>
  <c r="H76" i="9"/>
  <c r="O299" i="9"/>
  <c r="H115" i="9"/>
  <c r="H50" i="9"/>
  <c r="H121" i="9"/>
  <c r="H24" i="9"/>
  <c r="H89" i="9"/>
  <c r="H85" i="9"/>
  <c r="H100" i="9"/>
  <c r="H93" i="9"/>
  <c r="O168" i="9"/>
  <c r="O304" i="9"/>
  <c r="H60" i="9"/>
  <c r="H141" i="9"/>
  <c r="H52" i="9"/>
  <c r="H43" i="9"/>
  <c r="H92" i="9"/>
  <c r="H44" i="9"/>
  <c r="H128" i="9"/>
  <c r="H7" i="9"/>
  <c r="H113" i="9"/>
  <c r="H13" i="9"/>
  <c r="H18" i="9"/>
  <c r="H37" i="9"/>
  <c r="H144" i="9"/>
  <c r="H32" i="9"/>
  <c r="H112" i="9"/>
  <c r="H109" i="9"/>
  <c r="H111" i="9"/>
  <c r="H12" i="9"/>
  <c r="H127" i="9"/>
  <c r="H31" i="9"/>
  <c r="H122" i="9"/>
  <c r="H46" i="9"/>
  <c r="H33" i="9"/>
  <c r="H117" i="9"/>
  <c r="H47" i="9"/>
  <c r="H68" i="9"/>
  <c r="H26" i="9"/>
  <c r="H35" i="9"/>
  <c r="H123" i="9"/>
  <c r="H138" i="9"/>
  <c r="H87" i="9"/>
  <c r="H66" i="9"/>
  <c r="H105" i="9"/>
  <c r="H14" i="9"/>
  <c r="H28" i="9"/>
  <c r="H80" i="9"/>
  <c r="H41" i="9"/>
  <c r="H72" i="9"/>
  <c r="H36" i="9"/>
  <c r="H99" i="9"/>
  <c r="H124" i="9"/>
  <c r="H133" i="9"/>
  <c r="H136" i="9"/>
  <c r="H19" i="9"/>
  <c r="H30" i="9"/>
  <c r="H86" i="9"/>
  <c r="H27" i="9"/>
  <c r="H84" i="9"/>
  <c r="H95" i="9"/>
  <c r="O170" i="9"/>
  <c r="O212" i="9"/>
  <c r="H25" i="9"/>
  <c r="H88" i="9"/>
  <c r="H61" i="9"/>
  <c r="H139" i="9"/>
  <c r="H132" i="9"/>
  <c r="H146" i="9"/>
  <c r="H55" i="9"/>
  <c r="H135" i="9"/>
  <c r="H15" i="9"/>
  <c r="H77" i="9"/>
  <c r="O224" i="9"/>
  <c r="O221" i="9"/>
  <c r="O186" i="9"/>
  <c r="H40" i="9"/>
  <c r="H59" i="9"/>
  <c r="H142" i="9"/>
  <c r="H23" i="9"/>
  <c r="H75" i="9"/>
  <c r="H45" i="9"/>
  <c r="H131" i="9"/>
  <c r="H150" i="9"/>
  <c r="H79" i="9"/>
  <c r="O207" i="9"/>
  <c r="H149" i="9"/>
  <c r="H58" i="9"/>
  <c r="H73" i="9"/>
  <c r="H82" i="9"/>
  <c r="H48" i="9"/>
  <c r="H34" i="9"/>
  <c r="H147" i="9"/>
  <c r="H63" i="9"/>
  <c r="H57" i="9"/>
  <c r="H69" i="9"/>
  <c r="A143" i="9"/>
  <c r="A125" i="9"/>
  <c r="A52" i="9"/>
  <c r="A48" i="9"/>
  <c r="A88" i="9"/>
  <c r="A34" i="9"/>
  <c r="A65" i="9"/>
  <c r="A16" i="9"/>
  <c r="A109" i="9"/>
  <c r="A71" i="9"/>
  <c r="A93" i="9"/>
  <c r="A138" i="9"/>
  <c r="A55" i="9"/>
  <c r="A130" i="9"/>
  <c r="A70" i="9"/>
  <c r="A43" i="9"/>
  <c r="A113" i="9"/>
  <c r="A80" i="9"/>
  <c r="A23" i="9"/>
  <c r="A124" i="9"/>
  <c r="A141" i="9"/>
  <c r="A60" i="9"/>
  <c r="A76" i="9"/>
  <c r="A94" i="9"/>
  <c r="A73" i="9"/>
  <c r="A26" i="9"/>
  <c r="A119" i="9"/>
  <c r="A50" i="9"/>
  <c r="A86" i="9"/>
  <c r="A82" i="9"/>
  <c r="A122" i="9"/>
  <c r="A120" i="9"/>
  <c r="A131" i="9"/>
  <c r="A127" i="9"/>
  <c r="A19" i="9"/>
  <c r="A20" i="9"/>
  <c r="A117" i="9"/>
  <c r="A95" i="9"/>
  <c r="A116" i="9"/>
  <c r="A92" i="9"/>
  <c r="A39" i="9"/>
  <c r="A103" i="9"/>
  <c r="A66" i="9"/>
  <c r="A150" i="9"/>
  <c r="A29" i="9"/>
  <c r="A62" i="9"/>
  <c r="A46" i="9"/>
  <c r="A147" i="9"/>
  <c r="A68" i="9"/>
  <c r="A79" i="9"/>
  <c r="A17" i="9"/>
  <c r="A51" i="9"/>
  <c r="A54" i="9"/>
  <c r="A44" i="9"/>
  <c r="A129" i="9"/>
  <c r="A37" i="9"/>
  <c r="A75" i="9"/>
  <c r="A47" i="9"/>
  <c r="A63" i="9"/>
  <c r="A115" i="9"/>
  <c r="A107" i="9"/>
  <c r="A142" i="9"/>
  <c r="A77" i="9"/>
  <c r="A102" i="9"/>
  <c r="A21" i="9"/>
  <c r="A40" i="9"/>
  <c r="A128" i="9"/>
  <c r="A97" i="9"/>
  <c r="A59" i="9"/>
  <c r="A49" i="9"/>
  <c r="A106" i="9"/>
  <c r="A123" i="9"/>
  <c r="A58" i="9"/>
  <c r="A110" i="9"/>
  <c r="A132" i="9"/>
  <c r="A108" i="9"/>
  <c r="A42" i="9"/>
  <c r="A35" i="9"/>
  <c r="A33" i="9"/>
  <c r="A114" i="9"/>
  <c r="A61" i="9"/>
  <c r="A30" i="9"/>
  <c r="A72" i="9"/>
  <c r="A74" i="9"/>
  <c r="A98" i="9"/>
  <c r="A99" i="9"/>
  <c r="A56" i="9"/>
  <c r="A136" i="9"/>
  <c r="A96" i="9"/>
  <c r="A24" i="9"/>
  <c r="A145" i="9"/>
  <c r="A53" i="9"/>
  <c r="A67" i="9"/>
  <c r="A31" i="9"/>
  <c r="A87" i="9"/>
  <c r="A91" i="9"/>
  <c r="A149" i="9"/>
  <c r="A57" i="9"/>
  <c r="A133" i="9"/>
  <c r="A101" i="9"/>
  <c r="A111" i="9"/>
  <c r="A135" i="9"/>
  <c r="A112" i="9"/>
  <c r="A89" i="9"/>
  <c r="A36" i="9"/>
  <c r="A32" i="9"/>
  <c r="A15" i="9"/>
  <c r="A81" i="9"/>
  <c r="A28" i="9"/>
  <c r="A83" i="9"/>
  <c r="A25" i="9"/>
  <c r="A45" i="9"/>
  <c r="A140" i="9"/>
  <c r="A100" i="9"/>
  <c r="A84" i="9"/>
  <c r="A137" i="9"/>
  <c r="A14" i="9"/>
  <c r="A13" i="9"/>
  <c r="A11" i="9"/>
  <c r="A41" i="9"/>
  <c r="A118" i="9"/>
  <c r="A9" i="9"/>
  <c r="A12" i="9"/>
  <c r="A146" i="9"/>
  <c r="A139" i="9"/>
  <c r="A10" i="9"/>
  <c r="A64" i="9"/>
  <c r="A148" i="9"/>
  <c r="A5" i="9"/>
  <c r="A3" i="9"/>
  <c r="A4" i="9"/>
  <c r="A90" i="9"/>
  <c r="A104" i="9"/>
  <c r="A8" i="9"/>
  <c r="A7" i="9"/>
  <c r="A18" i="9"/>
  <c r="A134" i="9"/>
  <c r="A38" i="9"/>
  <c r="A105" i="9"/>
  <c r="A27" i="9"/>
  <c r="A78" i="9"/>
  <c r="A144" i="9"/>
  <c r="A85" i="9"/>
  <c r="A126" i="9"/>
  <c r="A69" i="9"/>
  <c r="A6" i="9"/>
  <c r="A22" i="9"/>
  <c r="A121" i="9"/>
  <c r="B99" i="9"/>
  <c r="B107" i="9"/>
  <c r="B64" i="9"/>
  <c r="B79" i="9"/>
  <c r="B136" i="9"/>
  <c r="B140" i="9"/>
  <c r="B84" i="9"/>
  <c r="B34" i="9"/>
  <c r="B45" i="9"/>
  <c r="B14" i="9"/>
  <c r="B41" i="9"/>
  <c r="B11" i="9"/>
  <c r="B104" i="9"/>
  <c r="B138" i="9"/>
  <c r="B116" i="9"/>
  <c r="B131" i="9"/>
  <c r="B56" i="9"/>
  <c r="B90" i="9"/>
  <c r="B65" i="9"/>
  <c r="B129" i="9"/>
  <c r="B87" i="9"/>
  <c r="B127" i="9"/>
  <c r="B88" i="9"/>
  <c r="B35" i="9"/>
  <c r="B21" i="9"/>
  <c r="B16" i="9"/>
  <c r="B80" i="9"/>
  <c r="B32" i="9"/>
  <c r="B77" i="9"/>
  <c r="B46" i="9"/>
  <c r="B130" i="9"/>
  <c r="B50" i="9"/>
  <c r="B119" i="9"/>
  <c r="B72" i="9"/>
  <c r="B95" i="9"/>
  <c r="B141" i="9"/>
  <c r="B15" i="9"/>
  <c r="B19" i="9"/>
  <c r="B61" i="9"/>
  <c r="B132" i="9"/>
  <c r="B71" i="9"/>
  <c r="B117" i="9"/>
  <c r="B43" i="9"/>
  <c r="B22" i="9"/>
  <c r="B38" i="9"/>
  <c r="B54" i="9"/>
  <c r="B120" i="9"/>
  <c r="B93" i="9"/>
  <c r="B115" i="9"/>
  <c r="B112" i="9"/>
  <c r="B28" i="9"/>
  <c r="B36" i="9"/>
  <c r="B23" i="9"/>
  <c r="B123" i="9"/>
  <c r="B96" i="9"/>
  <c r="B118" i="9"/>
  <c r="B89" i="9"/>
  <c r="B139" i="9"/>
  <c r="B111" i="9"/>
  <c r="B81" i="9"/>
  <c r="B47" i="9"/>
  <c r="B121" i="9"/>
  <c r="B135" i="9"/>
  <c r="B128" i="9"/>
  <c r="B44" i="9"/>
  <c r="B8" i="9"/>
  <c r="B6" i="9"/>
  <c r="B29" i="9"/>
  <c r="B20" i="9"/>
  <c r="B26" i="9"/>
  <c r="B108" i="9"/>
  <c r="B109" i="9"/>
  <c r="B146" i="9"/>
  <c r="B62" i="9"/>
  <c r="B142" i="9"/>
  <c r="B137" i="9"/>
  <c r="B17" i="9"/>
  <c r="B5" i="9"/>
  <c r="B12" i="9"/>
  <c r="B13" i="9"/>
  <c r="B30" i="9"/>
  <c r="B37" i="9"/>
  <c r="B49" i="9"/>
  <c r="B102" i="9"/>
  <c r="B97" i="9"/>
  <c r="B86" i="9"/>
  <c r="B101" i="9"/>
  <c r="B66" i="9"/>
  <c r="B27" i="9"/>
  <c r="B18" i="9"/>
  <c r="B9" i="9"/>
  <c r="B68" i="9"/>
  <c r="B51" i="9"/>
  <c r="B103" i="9"/>
  <c r="B125" i="9"/>
  <c r="B82" i="9"/>
  <c r="B73" i="9"/>
  <c r="B114" i="9"/>
  <c r="B94" i="9"/>
  <c r="B25" i="9"/>
  <c r="B3" i="9"/>
  <c r="B134" i="9"/>
  <c r="B60" i="9"/>
  <c r="B74" i="9"/>
  <c r="B113" i="9"/>
  <c r="B149" i="9"/>
  <c r="B85" i="9"/>
  <c r="B150" i="9"/>
  <c r="B57" i="9"/>
  <c r="B124" i="9"/>
  <c r="B33" i="9"/>
  <c r="B42" i="9"/>
  <c r="B4" i="9"/>
  <c r="B31" i="9"/>
  <c r="B24" i="9"/>
  <c r="B69" i="9"/>
  <c r="B91" i="9"/>
  <c r="B126" i="9"/>
  <c r="B105" i="9"/>
  <c r="B145" i="9"/>
  <c r="B63" i="9"/>
  <c r="B106" i="9"/>
  <c r="B110" i="9"/>
  <c r="B7" i="9"/>
  <c r="B10" i="9"/>
  <c r="B147" i="9"/>
  <c r="B48" i="9"/>
  <c r="B133" i="9"/>
  <c r="B70" i="9"/>
  <c r="B143" i="9"/>
  <c r="B122" i="9"/>
  <c r="B98" i="9"/>
  <c r="B55" i="9"/>
  <c r="B92" i="9"/>
  <c r="B148" i="9"/>
  <c r="B83" i="9"/>
  <c r="B52" i="9"/>
  <c r="B67" i="9"/>
  <c r="B75" i="9"/>
  <c r="B39" i="9"/>
  <c r="B100" i="9"/>
  <c r="B76" i="9"/>
  <c r="B144" i="9"/>
  <c r="B58" i="9"/>
  <c r="B59" i="9"/>
  <c r="B40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A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N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N295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N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N222" i="9"/>
  <c r="X222" i="9"/>
  <c r="N335" i="9"/>
  <c r="W335" i="9"/>
  <c r="X335" i="9"/>
  <c r="X183" i="9"/>
  <c r="W183" i="9"/>
  <c r="N183" i="9"/>
  <c r="N296" i="9"/>
  <c r="W296" i="9"/>
  <c r="X296" i="9"/>
  <c r="N178" i="9"/>
  <c r="W178" i="9"/>
  <c r="X178" i="9"/>
  <c r="N240" i="9"/>
  <c r="W240" i="9"/>
  <c r="X240" i="9"/>
  <c r="X319" i="9"/>
  <c r="W319" i="9"/>
  <c r="N319" i="9"/>
  <c r="N303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N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N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N23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N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N238" i="9"/>
  <c r="X238" i="9"/>
  <c r="W238" i="9"/>
  <c r="N173" i="9"/>
  <c r="X173" i="9"/>
  <c r="W173" i="9"/>
  <c r="X279" i="9"/>
  <c r="W279" i="9"/>
  <c r="N279" i="9"/>
  <c r="W219" i="9"/>
  <c r="N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N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B1" i="9"/>
  <c r="X326" i="9"/>
  <c r="W326" i="9"/>
  <c r="N326" i="9"/>
  <c r="N221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N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N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H1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303" i="9"/>
  <c r="Y296" i="9"/>
  <c r="Y197" i="9"/>
  <c r="Y314" i="9"/>
  <c r="Y308" i="9"/>
  <c r="Y187" i="9"/>
  <c r="Y220" i="9"/>
  <c r="Y291" i="9"/>
  <c r="Y302" i="9"/>
  <c r="Y166" i="9"/>
  <c r="Y210" i="9"/>
  <c r="Y295" i="9"/>
  <c r="Y285" i="9"/>
  <c r="Y313" i="9"/>
  <c r="Y270" i="9"/>
  <c r="Y310" i="9"/>
  <c r="Y279" i="9"/>
  <c r="Y250" i="9"/>
  <c r="Y249" i="9"/>
  <c r="Y297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32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199" i="9"/>
  <c r="Y332" i="9"/>
  <c r="Y266" i="9"/>
  <c r="Y22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22" i="9"/>
  <c r="Y292" i="9"/>
  <c r="Y299" i="9"/>
  <c r="Y307" i="9"/>
  <c r="Y248" i="9"/>
  <c r="Y290" i="9"/>
  <c r="Y271" i="9"/>
  <c r="Y269" i="9"/>
  <c r="Y21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198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Y221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238" i="9"/>
  <c r="Y321" i="9"/>
  <c r="Y245" i="9"/>
  <c r="Y179" i="9"/>
  <c r="Y231" i="9"/>
  <c r="Y251" i="9"/>
  <c r="Y257" i="9"/>
  <c r="Y241" i="9"/>
  <c r="Y319" i="9"/>
  <c r="Y183" i="9"/>
  <c r="Y168" i="9"/>
  <c r="Y156" i="9"/>
  <c r="Y298" i="9"/>
  <c r="Y247" i="9"/>
  <c r="C2248" i="7" l="1"/>
  <c r="A2249" i="7" s="1"/>
  <c r="B2248" i="7"/>
  <c r="D2248" i="7" s="1"/>
  <c r="Y2253" i="1"/>
  <c r="B2254" i="1"/>
  <c r="A2253" i="1"/>
  <c r="A2253" i="4" s="1"/>
  <c r="Y2252" i="1"/>
  <c r="A2252" i="1"/>
  <c r="A2252" i="4" s="1"/>
  <c r="U185" i="9"/>
  <c r="N184" i="9"/>
  <c r="Y184" i="9" s="1"/>
  <c r="I344" i="9" l="1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M344" i="9" l="1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U192" i="9" l="1"/>
  <c r="U193" i="9" s="1"/>
  <c r="U194" i="9" s="1"/>
  <c r="U195" i="9" s="1"/>
  <c r="U196" i="9" s="1"/>
  <c r="U197" i="9" s="1"/>
  <c r="U198" i="9" s="1"/>
  <c r="U199" i="9" s="1"/>
  <c r="U200" i="9" s="1"/>
  <c r="U201" i="9" s="1"/>
  <c r="U202" i="9" s="1"/>
  <c r="U203" i="9" s="1"/>
  <c r="U204" i="9" s="1"/>
  <c r="U205" i="9" s="1"/>
  <c r="N191" i="9"/>
  <c r="Y191" i="9" s="1"/>
  <c r="N203" i="9"/>
  <c r="Y203" i="9" s="1"/>
  <c r="C2251" i="7"/>
  <c r="A2252" i="7" s="1"/>
  <c r="B2251" i="7"/>
  <c r="D2251" i="7" s="1"/>
  <c r="N204" i="9"/>
  <c r="Y204" i="9" s="1"/>
  <c r="U206" i="9" l="1"/>
  <c r="N205" i="9"/>
  <c r="Y205" i="9" s="1"/>
  <c r="C2252" i="7"/>
  <c r="A2253" i="7" s="1"/>
  <c r="B2252" i="7"/>
  <c r="D2252" i="7" s="1"/>
  <c r="U207" i="9"/>
  <c r="N206" i="9"/>
  <c r="Y206" i="9" s="1"/>
  <c r="N216" i="9"/>
  <c r="Y216" i="9" s="1"/>
  <c r="C2253" i="7" l="1"/>
  <c r="A2254" i="7" s="1"/>
  <c r="B2253" i="7"/>
  <c r="D2253" i="7" s="1"/>
  <c r="U208" i="9"/>
  <c r="U209" i="9" s="1"/>
  <c r="N207" i="9"/>
  <c r="Y207" i="9" s="1"/>
  <c r="N217" i="9"/>
  <c r="Y217" i="9" s="1"/>
  <c r="N274" i="9"/>
  <c r="Y274" i="9" s="1"/>
  <c r="U210" i="9" l="1"/>
  <c r="U211" i="9" s="1"/>
  <c r="N209" i="9"/>
  <c r="Y209" i="9" s="1"/>
  <c r="B2254" i="7"/>
  <c r="D2254" i="7" s="1"/>
  <c r="C2254" i="7"/>
  <c r="A2255" i="7" s="1"/>
  <c r="N218" i="9"/>
  <c r="Y218" i="9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U217" i="9" s="1"/>
  <c r="U218" i="9" s="1"/>
  <c r="U219" i="9" s="1"/>
  <c r="U220" i="9" s="1"/>
  <c r="U221" i="9" s="1"/>
  <c r="U222" i="9" s="1"/>
  <c r="U223" i="9" s="1"/>
  <c r="U224" i="9" s="1"/>
  <c r="N213" i="9"/>
  <c r="Y213" i="9" s="1"/>
  <c r="B2256" i="7"/>
  <c r="D2256" i="7" s="1"/>
  <c r="C2256" i="7"/>
  <c r="A2257" i="7" s="1"/>
  <c r="N277" i="9"/>
  <c r="Y277" i="9" s="1"/>
  <c r="U225" i="9" l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N224" i="9"/>
  <c r="Y224" i="9" s="1"/>
  <c r="N278" i="9"/>
  <c r="Y278" i="9" s="1"/>
  <c r="C2257" i="7"/>
  <c r="A2258" i="7" s="1"/>
  <c r="B2257" i="7"/>
  <c r="D2257" i="7" s="1"/>
  <c r="U288" i="9" l="1"/>
  <c r="N287" i="9"/>
  <c r="Y287" i="9" s="1"/>
  <c r="C2258" i="7"/>
  <c r="A2259" i="7" s="1"/>
  <c r="B2258" i="7"/>
  <c r="D2258" i="7" s="1"/>
  <c r="U289" i="9" l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88" i="9"/>
  <c r="Y288" i="9" s="1"/>
  <c r="B2259" i="7"/>
  <c r="D2259" i="7" s="1"/>
  <c r="C2259" i="7"/>
  <c r="A2260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<sst xmlns="http://schemas.openxmlformats.org/spreadsheetml/2006/main" count="23607" uniqueCount="5113">
  <si>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</si>
  <si>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</si>
  <si>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</si>
  <si>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</si>
  <si>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</si>
  <si>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</si>
  <si>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</si>
  <si>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</si>
  <si>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</si>
  <si>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</si>
  <si>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</si>
  <si>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</si>
  <si>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</si>
  <si>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</si>
  <si>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</si>
  <si>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</si>
  <si>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</si>
  <si>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</si>
  <si>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</si>
  <si>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</si>
  <si>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</si>
  <si>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</si>
  <si>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</si>
  <si>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</si>
  <si>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</si>
  <si>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</si>
  <si>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</si>
  <si>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</si>
  <si>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</si>
  <si>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</si>
  <si>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</si>
  <si>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</si>
  <si>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</si>
  <si>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</si>
  <si>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</si>
  <si>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</si>
  <si>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</si>
  <si>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</si>
  <si>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</si>
  <si>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</si>
  <si>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</si>
  <si>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</si>
  <si>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</si>
  <si>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</si>
  <si>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</si>
  <si>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</si>
  <si>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</si>
  <si>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</si>
  <si>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</si>
  <si>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</si>
  <si>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</si>
  <si>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</si>
  <si>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</si>
  <si>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</si>
  <si>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</si>
  <si>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</si>
  <si>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</si>
  <si>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</si>
  <si>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</si>
  <si>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</si>
  <si>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</si>
  <si>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</si>
  <si>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</si>
  <si>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</si>
  <si>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</si>
  <si>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</si>
  <si>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</si>
  <si>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</si>
  <si>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</si>
  <si>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</si>
  <si>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</si>
  <si>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</si>
  <si>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</si>
  <si>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</si>
  <si>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</si>
  <si>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</si>
  <si>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</si>
  <si>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</si>
  <si>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</si>
  <si>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</si>
  <si>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</si>
  <si>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</si>
  <si>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</si>
  <si>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</si>
  <si>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</si>
  <si>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</si>
  <si>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</si>
  <si>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</si>
  <si>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</si>
  <si>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</si>
  <si>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</si>
  <si>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</si>
  <si>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</si>
  <si>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</si>
  <si>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</si>
  <si>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</si>
  <si>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</si>
  <si>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</si>
  <si>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</si>
  <si>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</si>
  <si>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</si>
  <si>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</si>
  <si>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</si>
  <si>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</si>
  <si>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</si>
  <si>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</si>
  <si>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</si>
  <si>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</si>
  <si>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</si>
  <si>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</si>
  <si>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</si>
  <si>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</si>
  <si>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</si>
  <si>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</si>
  <si>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</si>
  <si>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</si>
  <si>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</si>
  <si>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</si>
  <si>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</si>
  <si>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</si>
  <si>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</si>
  <si>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</si>
  <si>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</si>
  <si>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</si>
  <si>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</si>
  <si>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</si>
  <si>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</si>
  <si>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</si>
  <si>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</si>
  <si>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</si>
  <si>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</si>
  <si>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</si>
  <si>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</si>
  <si>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</si>
  <si>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</si>
  <si>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</si>
  <si>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</si>
  <si>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</si>
  <si>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</si>
  <si>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</si>
  <si>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</si>
  <si>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</si>
  <si>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</si>
  <si>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</si>
  <si>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</si>
  <si>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</si>
  <si>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</si>
  <si>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</si>
  <si>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</si>
  <si>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</si>
  <si>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</si>
  <si>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</si>
  <si>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</si>
  <si>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</si>
  <si>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</si>
  <si>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</si>
  <si>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</si>
  <si>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</si>
  <si>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</si>
  <si>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</si>
  <si>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</si>
  <si>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</si>
  <si>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</si>
  <si>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</si>
  <si>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</si>
  <si>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</si>
  <si>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</si>
  <si>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</si>
  <si>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</si>
  <si>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</si>
  <si>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</si>
  <si>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</si>
  <si>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</si>
  <si>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</si>
  <si>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</si>
  <si>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</si>
  <si>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</si>
  <si>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</si>
  <si>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</si>
  <si>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</si>
  <si>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</si>
  <si>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</si>
  <si>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</si>
  <si>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</si>
  <si>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</si>
  <si>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</si>
  <si>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</si>
  <si>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</si>
  <si>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</si>
  <si>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</si>
  <si>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</si>
  <si>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</si>
  <si>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</si>
  <si>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</si>
  <si>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</si>
  <si>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</si>
  <si>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</si>
  <si>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</si>
  <si>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</si>
  <si>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</si>
  <si>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</si>
  <si>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</si>
  <si>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</si>
  <si>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</si>
  <si>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</si>
  <si>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</si>
  <si>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</si>
  <si>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</si>
  <si>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</si>
  <si>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</si>
  <si>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</si>
  <si>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</si>
  <si>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</si>
  <si>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</si>
  <si>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</si>
  <si>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</si>
  <si>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</si>
  <si>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</si>
  <si>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</si>
  <si>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</si>
  <si>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</si>
  <si>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</si>
  <si>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</si>
  <si>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</si>
  <si>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</si>
  <si>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</si>
  <si>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</si>
  <si>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</si>
  <si>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</si>
  <si>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</si>
  <si>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</si>
  <si>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</si>
  <si>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</si>
  <si>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</si>
  <si>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</si>
  <si>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</si>
  <si>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</si>
  <si>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</si>
  <si>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</si>
  <si>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</si>
  <si>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</si>
  <si>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</si>
  <si>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</si>
  <si>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</si>
  <si>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</si>
  <si>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</si>
  <si>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</si>
  <si>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</si>
  <si>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</si>
  <si>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</si>
  <si>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</si>
  <si>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</si>
  <si>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</si>
  <si>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</si>
  <si>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</si>
  <si>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</si>
  <si>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</si>
  <si>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</si>
  <si>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</si>
  <si>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</si>
  <si>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</si>
  <si>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</si>
  <si>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</si>
  <si>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</si>
  <si>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</si>
  <si>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</si>
  <si>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</si>
  <si>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</si>
  <si>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</si>
  <si>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</si>
  <si>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</si>
  <si>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</si>
  <si>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</si>
  <si>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</si>
  <si>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</si>
  <si>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</si>
  <si>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</si>
  <si>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</si>
  <si>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</si>
  <si>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</si>
  <si>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</si>
  <si>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</si>
  <si>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</si>
  <si>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</si>
  <si>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</si>
  <si>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</si>
  <si>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</si>
  <si>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</si>
  <si>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</si>
  <si>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</si>
  <si>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</si>
  <si>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</si>
  <si>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</si>
  <si>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</si>
  <si>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</si>
  <si>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</si>
  <si>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</si>
  <si>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</si>
  <si>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</si>
  <si>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</si>
  <si>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</si>
  <si>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</si>
  <si>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</si>
  <si>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</si>
  <si>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</si>
  <si>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</si>
  <si>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</si>
  <si>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</si>
  <si>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</si>
  <si>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</si>
  <si>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</si>
  <si>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</si>
  <si>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</si>
  <si>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</si>
  <si>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</si>
  <si>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</si>
  <si>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</si>
  <si>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</si>
  <si>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</si>
  <si>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</si>
  <si>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</si>
  <si>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</si>
  <si>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</si>
  <si>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</si>
  <si>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</si>
  <si>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</si>
  <si>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</si>
  <si>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</si>
  <si>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</si>
  <si>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</si>
  <si>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</si>
  <si>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</si>
  <si>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</si>
  <si>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</si>
  <si>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</si>
  <si>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</si>
  <si>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</si>
  <si>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</si>
  <si>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</si>
  <si>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</si>
  <si>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</si>
  <si>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</si>
  <si>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</si>
  <si>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</si>
  <si>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</si>
  <si>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</si>
  <si>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</si>
  <si>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</si>
  <si>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</si>
  <si>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</si>
  <si>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</si>
  <si>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</si>
  <si>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</si>
  <si>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</si>
  <si>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</si>
  <si>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</si>
  <si>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</si>
  <si>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</si>
  <si>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</si>
  <si>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</si>
  <si>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</si>
  <si>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</si>
  <si>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</si>
  <si>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</si>
  <si>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</si>
  <si>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</si>
  <si>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</si>
  <si>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</si>
  <si>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</si>
  <si>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</si>
  <si>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</si>
  <si>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</si>
  <si>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</si>
  <si>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</si>
  <si>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</si>
  <si>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</si>
  <si>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</si>
  <si>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</si>
  <si>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</si>
  <si>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</si>
  <si>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</si>
  <si>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</si>
  <si>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</si>
  <si>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</si>
  <si>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</si>
  <si>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</si>
  <si>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</si>
  <si>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</si>
  <si>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</si>
  <si>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</si>
  <si>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</si>
  <si>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</si>
  <si>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</si>
  <si>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</si>
  <si>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</si>
  <si>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</si>
  <si>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</si>
  <si>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</si>
  <si>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</si>
  <si>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</si>
  <si>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</si>
  <si>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</si>
  <si>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</si>
  <si>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</si>
  <si>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</si>
  <si>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</si>
  <si>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</si>
  <si>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</si>
  <si>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</si>
  <si>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</si>
  <si>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</si>
  <si>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</si>
  <si>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</si>
  <si>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</si>
  <si>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</si>
  <si>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</si>
  <si>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</si>
  <si>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</si>
  <si>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</si>
  <si>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</si>
  <si>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</si>
  <si>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</si>
  <si>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</si>
  <si>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</si>
  <si>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</si>
  <si>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</si>
  <si>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</si>
  <si>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</si>
  <si>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</si>
  <si>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</si>
  <si>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</si>
  <si>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</si>
  <si>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</si>
  <si>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</si>
  <si>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</si>
  <si>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</si>
  <si>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</si>
  <si>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</si>
  <si>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</si>
  <si>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</si>
  <si>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</si>
  <si>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</si>
  <si>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</si>
  <si>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</si>
  <si>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</si>
  <si>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</si>
  <si>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</si>
  <si>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</si>
  <si>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</si>
  <si>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</si>
  <si>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</si>
  <si>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</si>
  <si>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</si>
  <si>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</si>
  <si>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</si>
  <si>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</si>
  <si>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</si>
  <si>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</si>
  <si>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</si>
  <si>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</si>
  <si>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</si>
  <si>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</si>
  <si>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</si>
  <si>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</si>
  <si>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</si>
  <si>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</si>
  <si>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</si>
  <si>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</si>
  <si>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</si>
  <si>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</si>
  <si>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</si>
  <si>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</si>
  <si>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</si>
  <si>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</si>
  <si>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</si>
  <si>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</si>
  <si>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</si>
  <si>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</si>
  <si>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</si>
  <si>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</si>
  <si>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</si>
  <si>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</si>
  <si>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</si>
  <si>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</si>
  <si>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</si>
  <si>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</si>
  <si>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</si>
  <si>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</si>
  <si>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</si>
  <si>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</si>
  <si>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</si>
  <si>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</si>
  <si>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</si>
  <si>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</si>
  <si>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</si>
  <si>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</si>
  <si>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</si>
  <si>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</si>
  <si>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</si>
  <si>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</si>
  <si>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</si>
  <si>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</si>
  <si>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</si>
  <si>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</si>
  <si>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</si>
  <si>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</si>
  <si>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</si>
  <si>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</si>
  <si>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</si>
  <si>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</si>
  <si>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</si>
  <si>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</si>
  <si>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</si>
  <si>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</si>
  <si>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</si>
  <si>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</si>
  <si>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</si>
  <si>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</si>
  <si>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</si>
  <si>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</si>
  <si>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</si>
  <si>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</si>
  <si>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</si>
  <si>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</si>
  <si>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</si>
  <si>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</si>
  <si>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</si>
  <si>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</si>
  <si>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</si>
  <si>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</si>
  <si>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</si>
  <si>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</si>
  <si>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</si>
  <si>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</si>
  <si>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</si>
  <si>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</si>
  <si>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</si>
  <si>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</si>
  <si>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</si>
  <si>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</si>
  <si>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</si>
  <si>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</si>
  <si>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</si>
  <si>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</si>
  <si>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</si>
  <si>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</si>
  <si>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</si>
  <si>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</si>
  <si>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</si>
  <si>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</si>
  <si>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</si>
  <si>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</si>
  <si>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</si>
  <si>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</si>
  <si>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</si>
  <si>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</si>
  <si>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</si>
  <si>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</si>
  <si>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</si>
  <si>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</si>
  <si>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</si>
  <si>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</si>
  <si>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</si>
  <si>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</si>
  <si>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</si>
  <si>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</si>
  <si>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</si>
  <si>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</si>
  <si>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</si>
  <si>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</si>
  <si>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</si>
  <si>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</si>
  <si>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</si>
  <si>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</si>
  <si>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</si>
  <si>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</si>
  <si>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</si>
  <si>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</si>
  <si>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</si>
  <si>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</si>
  <si>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</si>
  <si>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</si>
  <si>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</si>
  <si>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</si>
  <si>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</si>
  <si>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</si>
  <si>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</si>
  <si>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</si>
  <si>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</si>
  <si>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</si>
  <si>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</si>
  <si>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</si>
  <si>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</si>
  <si>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</si>
  <si>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</si>
  <si>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</si>
  <si>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</si>
  <si>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</si>
  <si>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</si>
  <si>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</si>
  <si>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</si>
  <si>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</si>
  <si>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</si>
  <si>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</si>
  <si>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</si>
  <si>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</si>
  <si>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</si>
  <si>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</si>
  <si>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</si>
  <si>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</si>
  <si>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</si>
  <si>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</si>
  <si>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</si>
  <si>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</si>
  <si>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</si>
  <si>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</si>
  <si>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</si>
  <si>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</si>
  <si>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</si>
  <si>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</si>
  <si>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</si>
  <si>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</si>
  <si>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</si>
  <si>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</si>
  <si>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</si>
  <si>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</si>
  <si>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</si>
  <si>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</si>
  <si>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</si>
  <si>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</si>
  <si>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</si>
  <si>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</si>
  <si>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</si>
  <si>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</si>
  <si>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</si>
  <si>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</si>
  <si>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</si>
  <si>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</si>
  <si>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</si>
  <si>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</si>
  <si>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</si>
  <si>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</si>
  <si>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</si>
  <si>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</si>
  <si>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</si>
  <si>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</si>
  <si>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</si>
  <si>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</si>
  <si>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</si>
  <si>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</si>
  <si>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</si>
  <si>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</si>
  <si>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</si>
  <si>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</si>
  <si>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</si>
  <si>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</si>
  <si>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</si>
  <si>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</si>
  <si>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</si>
  <si>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</si>
  <si>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</si>
  <si>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</si>
  <si>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</si>
  <si>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</si>
  <si>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</si>
  <si>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</si>
  <si>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</si>
  <si>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</si>
  <si>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</si>
  <si>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</si>
  <si>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</si>
  <si>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</si>
  <si>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</si>
  <si>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</si>
  <si>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</si>
  <si>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</si>
  <si>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</si>
  <si>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</si>
  <si>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</si>
  <si>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</si>
  <si>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</si>
  <si>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</si>
  <si>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</si>
  <si>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</si>
  <si>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</si>
  <si>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</si>
  <si>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</si>
  <si>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</si>
  <si>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</si>
  <si>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</si>
  <si>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</si>
  <si>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</si>
  <si>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</si>
  <si>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</si>
  <si>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</si>
  <si>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</si>
  <si>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</si>
  <si>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</si>
  <si>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</si>
  <si>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</si>
  <si>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</si>
  <si>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</si>
  <si>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</si>
  <si>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</si>
  <si>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</si>
  <si>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</si>
  <si>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</si>
  <si>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</si>
  <si>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</si>
  <si>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</si>
  <si>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</si>
  <si>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</si>
  <si>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</si>
  <si>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</si>
  <si>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</si>
  <si>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</si>
  <si>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</si>
  <si>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</si>
  <si>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</si>
  <si>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</si>
  <si>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</si>
  <si>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</si>
  <si>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</si>
  <si>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</si>
  <si>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</si>
  <si>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</si>
  <si>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</si>
  <si>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</si>
  <si>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</si>
  <si>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</si>
  <si>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</si>
  <si>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</si>
  <si>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</si>
  <si>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</si>
  <si>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</si>
  <si>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</si>
  <si>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</si>
  <si>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</si>
  <si>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</si>
  <si>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</si>
  <si>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</si>
  <si>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</si>
  <si>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</si>
  <si>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</si>
  <si>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</si>
  <si>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</si>
  <si>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</si>
  <si>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</si>
  <si>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</si>
  <si>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</si>
  <si>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</si>
  <si>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</si>
  <si>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</si>
  <si>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</si>
  <si>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</si>
  <si>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</si>
  <si>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</si>
  <si>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</si>
  <si>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</si>
  <si>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</si>
  <si>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</si>
  <si>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</si>
  <si>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</si>
  <si>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</si>
  <si>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</si>
  <si>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</si>
  <si>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</si>
  <si>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</si>
  <si>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</si>
  <si>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</si>
  <si>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</si>
  <si>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</si>
  <si>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</si>
  <si>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</si>
  <si>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</si>
  <si>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</si>
  <si>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</si>
  <si>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</si>
  <si>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</si>
  <si>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</si>
  <si>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</si>
  <si>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</si>
  <si>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</si>
  <si>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</si>
  <si>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</si>
  <si>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</si>
  <si>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</si>
  <si>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</si>
  <si>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</si>
  <si>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</si>
  <si>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</si>
  <si>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</si>
  <si>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</si>
  <si>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</si>
  <si>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</si>
  <si>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</si>
  <si>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</si>
  <si>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</si>
  <si>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</si>
  <si>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</si>
  <si>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</si>
  <si>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</si>
  <si>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</si>
  <si>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</si>
  <si>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</si>
  <si>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</si>
  <si>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</si>
  <si>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</si>
  <si>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</si>
  <si>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</si>
  <si>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</si>
  <si>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</si>
  <si>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</si>
  <si>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</si>
  <si>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</si>
  <si>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</si>
  <si>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</si>
  <si>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</si>
  <si>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</si>
  <si>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</si>
  <si>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</si>
  <si>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</si>
  <si>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</si>
  <si>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</si>
  <si>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</si>
  <si>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</si>
  <si>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</si>
  <si>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</si>
  <si>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</si>
  <si>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</si>
  <si>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</si>
  <si>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</si>
  <si>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</si>
  <si>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</si>
  <si>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</si>
  <si>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</si>
  <si>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</si>
  <si>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</si>
  <si>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</si>
  <si>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</si>
  <si>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</si>
  <si>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</si>
  <si>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</si>
  <si>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</si>
  <si>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</si>
  <si>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</si>
  <si>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</si>
  <si>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</si>
  <si>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</si>
  <si>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</si>
  <si>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</si>
  <si>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</si>
  <si>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</si>
  <si>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</si>
  <si>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</si>
  <si>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</si>
  <si>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</si>
  <si>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</si>
  <si>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</si>
  <si>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</si>
  <si>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</si>
  <si>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</si>
  <si>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</si>
  <si>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</si>
  <si>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</si>
  <si>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</si>
  <si>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</si>
  <si>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</si>
  <si>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</si>
  <si>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</si>
  <si>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</si>
  <si>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</si>
  <si>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</si>
  <si>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</si>
  <si>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</si>
  <si>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</si>
  <si>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</si>
  <si>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</si>
  <si>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</si>
  <si>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</si>
  <si>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</si>
  <si>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</si>
  <si>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</si>
  <si>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</si>
  <si>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</si>
  <si>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</si>
  <si>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</si>
  <si>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</si>
  <si>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</si>
  <si>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</si>
  <si>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</si>
  <si>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</si>
  <si>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</si>
  <si>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</si>
  <si>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</si>
  <si>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</si>
  <si>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</si>
  <si>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</si>
  <si>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</si>
  <si>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</si>
  <si>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</si>
  <si>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</si>
  <si>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</si>
  <si>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</si>
  <si>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</si>
  <si>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</si>
  <si>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</si>
  <si>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</si>
  <si>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</si>
  <si>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</si>
  <si>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</si>
  <si>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</si>
  <si>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</si>
  <si>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</si>
  <si>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</si>
  <si>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</si>
  <si>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</si>
  <si>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</si>
  <si>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</si>
  <si>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</si>
  <si>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</si>
  <si>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</si>
  <si>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</si>
  <si>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</si>
  <si>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</si>
  <si>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</si>
  <si>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</si>
  <si>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</si>
  <si>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</si>
  <si>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</si>
  <si>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</si>
  <si>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</si>
  <si>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</si>
  <si>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</si>
  <si>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</si>
  <si>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</si>
  <si>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</si>
  <si>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</si>
  <si>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</si>
  <si>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</si>
  <si>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</si>
  <si>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</si>
  <si>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</si>
  <si>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</si>
  <si>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</si>
  <si>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</si>
  <si>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</si>
  <si>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</si>
  <si>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</si>
  <si>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</si>
  <si>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</si>
  <si>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</si>
  <si>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</si>
  <si>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</si>
  <si>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</si>
  <si>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</si>
  <si>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</si>
  <si>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</si>
  <si>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</si>
  <si>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</si>
  <si>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</si>
  <si>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</si>
  <si>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</si>
  <si>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</si>
  <si>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</si>
  <si>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</si>
  <si>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</si>
  <si>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</si>
  <si>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</si>
  <si>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</si>
  <si>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</si>
  <si>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</si>
  <si>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</si>
  <si>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</si>
  <si>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</si>
  <si>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</si>
  <si>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</si>
  <si>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</si>
  <si>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</si>
  <si>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</si>
  <si>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</si>
  <si>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</si>
  <si>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</si>
  <si>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</si>
  <si>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</si>
  <si>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</si>
  <si>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</si>
  <si>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</si>
  <si>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</si>
  <si>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</si>
  <si>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</si>
  <si>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</si>
  <si>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</si>
  <si>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</si>
  <si>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</si>
  <si>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</si>
  <si>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</si>
  <si>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</si>
  <si>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</si>
  <si>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</si>
  <si>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</si>
  <si>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</si>
  <si>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</si>
  <si>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</si>
  <si>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</si>
  <si>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</si>
  <si>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</si>
  <si>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</si>
  <si>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</si>
  <si>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</si>
  <si>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</si>
  <si>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</si>
  <si>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</si>
  <si>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</si>
  <si>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</si>
  <si>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</si>
  <si>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</si>
  <si>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</si>
  <si>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</si>
  <si>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</si>
  <si>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</si>
  <si>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</si>
  <si>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</si>
  <si>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</si>
  <si>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</si>
  <si>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</si>
  <si>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</si>
  <si>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</si>
  <si>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</si>
  <si>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</si>
  <si>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</si>
  <si>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</si>
  <si>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</si>
  <si>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</si>
  <si>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</si>
  <si>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</si>
  <si>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</si>
  <si>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</si>
  <si>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</si>
  <si>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</si>
  <si>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</si>
  <si>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</si>
  <si>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</si>
  <si>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</si>
  <si>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</si>
  <si>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</si>
  <si>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</si>
  <si>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</si>
  <si>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</si>
  <si>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</si>
  <si>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</si>
  <si>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</si>
  <si>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</si>
  <si>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</si>
  <si>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</si>
  <si>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</si>
  <si>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</si>
  <si>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</si>
  <si>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</si>
  <si>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</si>
  <si>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</si>
  <si>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</si>
  <si>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</si>
  <si>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</si>
  <si>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</si>
  <si>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</si>
  <si>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</si>
  <si>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</si>
  <si>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</si>
  <si>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</si>
  <si>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</si>
  <si>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</si>
  <si>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</si>
  <si>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</si>
  <si>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</si>
  <si>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</si>
  <si>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</si>
  <si>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</si>
  <si>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</si>
  <si>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</si>
  <si>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</si>
  <si>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</si>
  <si>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</si>
  <si>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</si>
  <si>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</si>
  <si>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</si>
  <si>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</si>
  <si>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</si>
  <si>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</si>
  <si>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</si>
  <si>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</si>
  <si>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</si>
  <si>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</si>
  <si>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</si>
  <si>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</si>
  <si>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</si>
  <si>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</si>
  <si>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</si>
  <si>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</si>
  <si>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</si>
  <si>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</si>
  <si>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</si>
  <si>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</si>
  <si>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</si>
  <si>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</si>
  <si>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</si>
  <si>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</si>
  <si>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</si>
  <si>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</si>
  <si>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</si>
  <si>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</si>
  <si>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</si>
  <si>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</si>
  <si>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</si>
  <si>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</si>
  <si>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</si>
  <si>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</si>
  <si>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</si>
  <si>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</si>
  <si>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</si>
  <si>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</si>
  <si>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</si>
  <si>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</si>
  <si>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</si>
  <si>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</si>
  <si>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</si>
  <si>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</si>
  <si>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</si>
  <si>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</si>
  <si>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</si>
  <si>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</si>
  <si>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</si>
  <si>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</si>
  <si>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</si>
  <si>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</si>
  <si>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</si>
  <si>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</si>
  <si>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</si>
  <si>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</si>
  <si>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</si>
  <si>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</si>
  <si>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</si>
  <si>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</si>
  <si>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</si>
  <si>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</si>
  <si>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</si>
  <si>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</si>
  <si>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</si>
  <si>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</si>
  <si>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</si>
  <si>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</si>
  <si>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</si>
  <si>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</si>
  <si>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</si>
  <si>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</si>
  <si>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</si>
  <si>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</si>
  <si>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</si>
  <si>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</si>
  <si>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</si>
  <si>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</si>
  <si>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</si>
  <si>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</si>
  <si>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</si>
  <si>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</si>
  <si>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</si>
  <si>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</si>
  <si>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</si>
  <si>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</si>
  <si>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</si>
  <si>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</si>
  <si>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</si>
  <si>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</si>
  <si>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</si>
  <si>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</si>
  <si>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</si>
  <si>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</si>
  <si>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</si>
  <si>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</si>
  <si>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</si>
  <si>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</si>
  <si>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</si>
  <si>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</si>
  <si>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</si>
  <si>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</si>
  <si>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</si>
  <si>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</si>
  <si>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</si>
  <si>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</si>
  <si>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</si>
  <si>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</si>
  <si>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</si>
  <si>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</si>
  <si>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</si>
  <si>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</si>
  <si>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</si>
  <si>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</si>
  <si>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</si>
  <si>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</si>
  <si>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</si>
  <si>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</si>
  <si>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</si>
  <si>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</si>
  <si>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</si>
  <si>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</si>
  <si>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</si>
  <si>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</si>
  <si>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</si>
  <si>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</si>
  <si>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</si>
  <si>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</si>
  <si>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</si>
  <si>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</si>
  <si>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</si>
  <si>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</si>
  <si>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</si>
  <si>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</si>
  <si>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</si>
  <si>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</si>
  <si>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</si>
  <si>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</si>
  <si>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</si>
  <si>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</si>
  <si>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</si>
  <si>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</si>
  <si>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</si>
  <si>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</si>
  <si>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</si>
  <si>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</si>
  <si>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</si>
  <si>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</si>
  <si>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</si>
  <si>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</si>
  <si>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</si>
  <si>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</si>
  <si>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</si>
  <si>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</si>
  <si>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</si>
  <si>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</si>
  <si>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</si>
  <si>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</si>
  <si>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</si>
  <si>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</si>
  <si>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</si>
  <si>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</si>
  <si>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</si>
  <si>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</si>
  <si>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</si>
  <si>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</si>
  <si>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</si>
  <si>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</si>
  <si>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</si>
  <si>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</si>
  <si>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</si>
  <si>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</si>
  <si>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</si>
  <si>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</si>
  <si>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</si>
  <si>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</si>
  <si>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</si>
  <si>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</si>
  <si>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</si>
  <si>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</si>
  <si>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</si>
  <si>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</si>
  <si>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</si>
  <si>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</si>
  <si>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</si>
  <si>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</si>
  <si>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</si>
  <si>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</si>
  <si>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</si>
  <si>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</si>
  <si>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</si>
  <si>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</si>
  <si>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</si>
  <si>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</si>
  <si>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</si>
  <si>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</si>
  <si>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</si>
  <si>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</si>
  <si>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</si>
  <si>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</si>
  <si>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</si>
  <si>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</si>
  <si>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</si>
  <si>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</si>
  <si>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</si>
  <si>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</si>
  <si>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</si>
  <si>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</si>
  <si>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</si>
  <si>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</si>
  <si>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</si>
  <si>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</si>
  <si>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</si>
  <si>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</si>
  <si>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</si>
  <si>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</si>
  <si>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</si>
  <si>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</si>
  <si>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</si>
  <si>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</si>
  <si>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</si>
  <si>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</si>
  <si>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</si>
  <si>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</si>
  <si>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</si>
  <si>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</si>
  <si>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</si>
  <si>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</si>
  <si>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</si>
  <si>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</si>
  <si>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</si>
  <si>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</si>
  <si>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</si>
  <si>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</si>
  <si>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</si>
  <si>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</si>
  <si>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</si>
  <si>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</si>
  <si>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</si>
  <si>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</si>
  <si>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</si>
  <si>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</si>
  <si>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</si>
  <si>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</si>
  <si>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</si>
  <si>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</si>
  <si>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</si>
  <si>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</si>
  <si>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</si>
  <si>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</si>
  <si>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</si>
  <si>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</si>
  <si>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</si>
  <si>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</si>
  <si>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</si>
  <si>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</si>
  <si>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</si>
  <si>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</si>
  <si>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</si>
  <si>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</si>
  <si>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</si>
  <si>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</si>
  <si>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</si>
  <si>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</si>
  <si>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</si>
  <si>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</si>
  <si>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</si>
  <si>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</si>
  <si>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</si>
  <si>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</si>
  <si>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</si>
  <si>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</si>
  <si>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</si>
  <si>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</si>
  <si>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</si>
  <si>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</si>
  <si>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</si>
  <si>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</si>
  <si>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</si>
  <si>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</si>
  <si>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</si>
  <si>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</si>
  <si>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</si>
  <si>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</si>
  <si>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</si>
  <si>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</si>
  <si>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</si>
  <si>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</si>
  <si>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</si>
  <si>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</si>
  <si>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</si>
  <si>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</si>
  <si>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</si>
  <si>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</si>
  <si>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</si>
  <si>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</si>
  <si>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</si>
  <si>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</si>
  <si>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</si>
  <si>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</si>
  <si>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</si>
  <si>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</si>
  <si>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</si>
  <si>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</si>
  <si>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</si>
  <si>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</si>
  <si>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</si>
  <si>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</si>
  <si>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</si>
  <si>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</si>
  <si>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</si>
  <si>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</si>
  <si>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</si>
  <si>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</si>
  <si>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</si>
  <si>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</si>
  <si>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</si>
  <si>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</si>
  <si>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</si>
  <si>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</si>
  <si>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</si>
  <si>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</si>
  <si>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</si>
  <si>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</si>
  <si>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</si>
  <si>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</si>
  <si>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</si>
  <si>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</si>
  <si>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</si>
  <si>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</si>
  <si>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</si>
  <si>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</si>
  <si>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</si>
  <si>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</si>
  <si>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</si>
  <si>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</si>
  <si>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</si>
  <si>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</si>
  <si>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</si>
  <si>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</si>
  <si>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</si>
  <si>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</si>
  <si>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</si>
  <si>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</si>
  <si>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</si>
  <si>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</si>
  <si>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</si>
  <si>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</si>
  <si>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</si>
  <si>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</si>
  <si>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</si>
  <si>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</si>
  <si>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</si>
  <si>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</si>
  <si>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</si>
  <si>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</si>
  <si>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</si>
  <si>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</si>
  <si>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</si>
  <si>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</si>
  <si>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</si>
  <si>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</si>
  <si>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</si>
  <si>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</si>
  <si>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</si>
  <si>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</si>
  <si>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</si>
  <si>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</si>
  <si>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</si>
  <si>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</si>
  <si>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</si>
  <si>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</si>
  <si>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</si>
  <si>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</si>
  <si>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</si>
  <si>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</si>
  <si>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</si>
  <si>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</si>
  <si>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</si>
  <si>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</si>
  <si>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</si>
  <si>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</si>
  <si>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</si>
  <si>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</si>
  <si>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</si>
  <si>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</si>
  <si>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</si>
  <si>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</si>
  <si>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</si>
  <si>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</si>
  <si>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</si>
  <si>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</si>
  <si>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</si>
  <si>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</si>
  <si>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</si>
  <si>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</si>
  <si>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</si>
  <si>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</si>
  <si>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</si>
  <si>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</si>
  <si>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</si>
  <si>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</si>
  <si>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</si>
  <si>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</si>
  <si>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</si>
  <si>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</si>
  <si>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</si>
  <si>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</si>
  <si>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</si>
  <si>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</si>
  <si>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</si>
  <si>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</si>
  <si>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</si>
  <si>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</si>
  <si>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</si>
  <si>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</si>
  <si>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</si>
  <si>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</si>
  <si>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</si>
  <si>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</si>
  <si>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</si>
  <si>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</si>
  <si>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</si>
  <si>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</si>
  <si>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</si>
  <si>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</si>
  <si>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</si>
  <si>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</si>
  <si>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</si>
  <si>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</si>
  <si>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</si>
  <si>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</si>
  <si>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</si>
  <si>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</si>
  <si>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</si>
  <si>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</si>
  <si>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</si>
  <si>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</si>
  <si>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</si>
  <si>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</si>
  <si>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</si>
  <si>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</si>
  <si>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</si>
  <si>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</si>
  <si>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</si>
  <si>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</si>
  <si>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</si>
  <si>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</si>
  <si>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</si>
  <si>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</si>
  <si>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</si>
  <si>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</si>
  <si>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</si>
  <si>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</si>
  <si>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</si>
  <si>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</si>
  <si>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</si>
  <si>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</si>
  <si>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</si>
  <si>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</si>
  <si>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</si>
  <si>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</si>
  <si>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</si>
  <si>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</si>
  <si>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</si>
  <si>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</si>
  <si>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</si>
  <si>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</si>
  <si>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</si>
  <si>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</si>
  <si>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</si>
  <si>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</si>
  <si>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</si>
  <si>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</si>
  <si>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</si>
  <si>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</si>
  <si>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</si>
  <si>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</si>
  <si>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</si>
  <si>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</si>
  <si>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</si>
  <si>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</si>
  <si>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</si>
  <si>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</si>
  <si>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</si>
  <si>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</si>
  <si>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</si>
  <si>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</si>
  <si>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</si>
  <si>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</si>
  <si>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</si>
  <si>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</si>
  <si>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</si>
  <si>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</si>
  <si>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</si>
  <si>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</si>
  <si>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</si>
  <si>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</si>
  <si>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</si>
  <si>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</si>
  <si>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</si>
  <si>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</si>
  <si>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</si>
  <si>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</si>
  <si>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</si>
  <si>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</si>
  <si>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</si>
  <si>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</si>
  <si>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</si>
  <si>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</si>
  <si>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</si>
  <si>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</si>
  <si>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</si>
  <si>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</si>
  <si>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</si>
  <si>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</si>
  <si>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</si>
  <si>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</si>
  <si>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</si>
  <si>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</si>
  <si>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</si>
  <si>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</si>
  <si>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</si>
  <si>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</si>
  <si>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</si>
  <si>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</si>
  <si>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</si>
  <si>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</si>
  <si>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</si>
  <si>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</si>
  <si>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</si>
  <si>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</si>
  <si>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</si>
  <si>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</si>
  <si>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</si>
  <si>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</si>
  <si>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</si>
  <si>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</si>
  <si>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</si>
  <si>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</si>
  <si>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</si>
  <si>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</si>
  <si>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</si>
  <si>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</si>
  <si>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</si>
  <si>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</si>
  <si>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</si>
  <si>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</si>
  <si>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</si>
  <si>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</si>
  <si>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</si>
  <si>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</si>
  <si>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</si>
  <si>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</si>
  <si>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</si>
  <si>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</si>
  <si>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</si>
  <si>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</si>
  <si>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</si>
  <si>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</si>
  <si>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</si>
  <si>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</si>
  <si>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</si>
  <si>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</si>
  <si>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</si>
  <si>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</si>
  <si>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</si>
  <si>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</si>
  <si>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</si>
  <si>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</si>
  <si>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</si>
  <si>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</si>
  <si>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</si>
  <si>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</si>
  <si>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</si>
  <si>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</si>
  <si>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</si>
  <si>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</si>
  <si>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</si>
  <si>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</si>
  <si>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</si>
  <si>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</si>
  <si>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</si>
  <si>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</si>
  <si>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</si>
  <si>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</si>
  <si>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</si>
  <si>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</si>
  <si>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</si>
  <si>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</si>
  <si>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</si>
  <si>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</si>
  <si>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</si>
  <si>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</si>
  <si>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</si>
  <si>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</si>
  <si>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</si>
  <si>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</si>
  <si>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</si>
  <si>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</si>
  <si>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</si>
  <si>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</si>
  <si>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</si>
  <si>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</si>
  <si>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</si>
  <si>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</si>
  <si>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</si>
  <si>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</si>
  <si>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</si>
  <si>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</si>
  <si>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</si>
  <si>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</si>
  <si>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</si>
  <si>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</si>
  <si>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</si>
  <si>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</si>
  <si>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</si>
  <si>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</si>
  <si>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</si>
  <si>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</si>
  <si>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</si>
  <si>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</si>
  <si>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</si>
  <si>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</si>
  <si>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</si>
  <si>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</si>
  <si>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</si>
  <si>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</si>
  <si>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</si>
  <si>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</si>
  <si>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</si>
  <si>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</si>
  <si>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</si>
  <si>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</si>
  <si>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</si>
  <si>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</si>
  <si>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</si>
  <si>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</si>
  <si>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</si>
  <si>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</si>
  <si>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</si>
  <si>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</si>
  <si>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</si>
  <si>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</si>
  <si>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</si>
  <si>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</si>
  <si>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</si>
  <si>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</si>
  <si>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</si>
  <si>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</si>
  <si>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</si>
  <si>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</si>
  <si>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</si>
  <si>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</si>
  <si>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</si>
  <si>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</si>
  <si>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</si>
  <si>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</si>
  <si>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</si>
  <si>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</si>
  <si>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</si>
  <si>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</si>
  <si>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</si>
  <si>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</si>
  <si>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</si>
  <si>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</si>
  <si>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</si>
  <si>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</si>
  <si>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</si>
  <si>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</si>
  <si>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</si>
  <si>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</si>
  <si>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</si>
  <si>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</si>
  <si>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</si>
  <si>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</si>
  <si>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</si>
  <si>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</si>
  <si>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</si>
  <si>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</si>
  <si>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</si>
  <si>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</si>
  <si>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</si>
  <si>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</si>
  <si>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</si>
  <si>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</si>
  <si>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</si>
  <si>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</si>
  <si>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</si>
  <si>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</si>
  <si>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</si>
  <si>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</si>
  <si>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</si>
  <si>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</si>
  <si>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</si>
  <si>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</si>
  <si>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</si>
  <si>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</si>
  <si>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</si>
  <si>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</si>
  <si>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</si>
  <si>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</si>
  <si>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</si>
  <si>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</si>
  <si>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</si>
  <si>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</si>
  <si>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</si>
  <si>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</si>
  <si>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</si>
  <si>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</si>
  <si>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</si>
  <si>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</si>
  <si>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</si>
  <si>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</si>
  <si>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</si>
  <si>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</si>
  <si>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</si>
  <si>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</si>
  <si>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</si>
  <si>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</si>
  <si>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</si>
  <si>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</si>
  <si>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</si>
  <si>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</si>
  <si>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</si>
  <si>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</si>
  <si>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</si>
  <si>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</si>
  <si>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</si>
  <si>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</si>
  <si>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</si>
  <si>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</si>
  <si>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</si>
  <si>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</si>
  <si>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</si>
  <si>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</si>
  <si>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</si>
  <si>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</si>
  <si>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</si>
  <si>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</si>
  <si>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</si>
  <si>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</si>
  <si>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</si>
  <si>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</si>
  <si>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</si>
  <si>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</si>
  <si>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</si>
  <si>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</si>
  <si>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</si>
  <si>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</si>
  <si>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</si>
  <si>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</si>
  <si>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</si>
  <si>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</si>
  <si>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</si>
  <si>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</si>
  <si>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</si>
  <si>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</si>
  <si>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</si>
  <si>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</si>
  <si>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</si>
  <si>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</si>
  <si>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</si>
  <si>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</si>
  <si>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</si>
  <si>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</si>
  <si>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</si>
  <si>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</si>
  <si>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</si>
  <si>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</si>
  <si>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</si>
  <si>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</si>
  <si>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</si>
  <si>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</si>
  <si>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</si>
  <si>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</si>
  <si>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</si>
  <si>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</si>
  <si>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</si>
  <si>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</si>
  <si>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</si>
  <si>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</si>
  <si>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</si>
  <si>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</si>
  <si>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</si>
  <si>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</si>
  <si>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</si>
  <si>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</si>
  <si>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</si>
  <si>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</si>
  <si>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</si>
  <si>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</si>
  <si>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</si>
  <si>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</si>
  <si>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</si>
  <si>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</si>
  <si>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</si>
  <si>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</si>
  <si>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</si>
  <si>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</si>
  <si>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</si>
  <si>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</si>
  <si>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</si>
  <si>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</si>
  <si>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</si>
  <si>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</si>
  <si>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</si>
  <si>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</si>
  <si>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</si>
  <si>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</si>
  <si>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</si>
  <si>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</si>
  <si>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</si>
  <si>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</si>
  <si>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</si>
  <si>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</si>
  <si>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</si>
  <si>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</si>
  <si>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</si>
  <si>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</si>
  <si>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</si>
  <si>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</si>
  <si>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</si>
  <si>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</si>
  <si>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</si>
  <si>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</si>
  <si>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</si>
  <si>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</si>
  <si>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</si>
  <si>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</si>
  <si>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</si>
  <si>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</si>
  <si>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</si>
  <si>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</si>
  <si>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</si>
  <si>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</si>
  <si>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</si>
  <si>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</si>
  <si>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</si>
  <si>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</si>
  <si>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</si>
  <si>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</si>
  <si>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</si>
  <si>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</si>
  <si>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</si>
  <si>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</si>
  <si>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</si>
  <si>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</si>
  <si>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</si>
  <si>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</si>
  <si>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</si>
  <si>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</si>
  <si>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</si>
  <si>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</si>
  <si>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</si>
  <si>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</si>
  <si>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</si>
  <si>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</si>
  <si>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</si>
  <si>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</si>
  <si>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</si>
  <si>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</si>
  <si>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</si>
  <si>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</si>
  <si>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</si>
  <si>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</si>
  <si>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</si>
  <si>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</si>
  <si>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</si>
  <si>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</si>
  <si>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</si>
  <si>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</si>
  <si>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</si>
  <si>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</si>
  <si>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</si>
  <si>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</si>
  <si>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</si>
  <si>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</si>
  <si>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</si>
  <si>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</si>
  <si>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</si>
  <si>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</si>
  <si>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</si>
  <si>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</si>
  <si>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</si>
  <si>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</si>
  <si>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</si>
  <si>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</si>
  <si>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</si>
  <si>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</si>
  <si>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</si>
  <si>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</si>
  <si>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</si>
  <si>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</si>
  <si>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</si>
  <si>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</si>
  <si>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</si>
  <si>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</si>
  <si>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</si>
  <si>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</si>
  <si>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</si>
  <si>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</si>
  <si>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</si>
  <si>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</si>
  <si>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</si>
  <si>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</si>
  <si>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</si>
  <si>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</si>
  <si>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</si>
  <si>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</si>
  <si>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</si>
  <si>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</si>
  <si>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</si>
  <si>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</si>
  <si>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</si>
  <si>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</si>
  <si>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</si>
  <si>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</si>
  <si>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</si>
  <si>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</si>
  <si>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</si>
  <si>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</si>
  <si>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</si>
  <si>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</si>
  <si>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</si>
  <si>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</si>
  <si>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</si>
  <si>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</si>
  <si>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</si>
  <si>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</si>
  <si>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</si>
  <si>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</si>
  <si>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</si>
  <si>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</si>
  <si>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</si>
  <si>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</si>
  <si>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</si>
  <si>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</si>
  <si>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</si>
  <si>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</si>
  <si>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</si>
  <si>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</si>
  <si>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</si>
  <si>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</si>
  <si>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</si>
  <si>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</si>
  <si>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</si>
  <si>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</si>
  <si>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</si>
  <si>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</si>
  <si>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</si>
  <si>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</si>
  <si>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</si>
  <si>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</si>
  <si>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</si>
  <si>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</si>
  <si>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</si>
  <si>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</si>
  <si>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</si>
  <si>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</si>
  <si>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</si>
  <si>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</si>
  <si>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</si>
  <si>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</si>
  <si>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</si>
  <si>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</si>
  <si>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</si>
  <si>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</si>
  <si>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</si>
  <si>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</si>
  <si>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</si>
  <si>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</si>
  <si>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</si>
  <si>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</si>
  <si>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</si>
  <si>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</si>
  <si>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</si>
  <si>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</si>
  <si>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</si>
  <si>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</si>
  <si>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</si>
  <si>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</si>
  <si>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</si>
  <si>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</si>
  <si>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</si>
  <si>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</si>
  <si>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</si>
  <si>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</si>
  <si>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</si>
  <si>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</si>
  <si>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</si>
  <si>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</si>
  <si>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</si>
  <si>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</si>
  <si>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</si>
  <si>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</si>
  <si>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</si>
  <si>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</si>
  <si>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</si>
  <si>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</si>
  <si>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</si>
  <si>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</si>
  <si>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</si>
  <si>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</si>
  <si>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</si>
  <si>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</si>
  <si>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</si>
  <si>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</si>
  <si>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</si>
  <si>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</si>
  <si>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</si>
  <si>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</si>
  <si>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</si>
  <si>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</si>
  <si>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</si>
  <si>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</si>
  <si>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</si>
  <si>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</si>
  <si>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</si>
  <si>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</si>
  <si>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</si>
  <si>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</si>
  <si>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</si>
  <si>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</si>
  <si>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</si>
  <si>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</si>
  <si>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</si>
  <si>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</si>
  <si>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</si>
  <si>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</si>
  <si>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</si>
  <si>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</si>
  <si>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</si>
  <si>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</si>
  <si>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</si>
  <si>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</si>
  <si>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</si>
  <si>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</si>
  <si>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</si>
  <si>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</si>
  <si>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</si>
  <si>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</si>
  <si>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</si>
  <si>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</si>
  <si>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</si>
  <si>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</si>
  <si>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</si>
  <si>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</si>
  <si>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</si>
  <si>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</si>
  <si>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</si>
  <si>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</si>
  <si>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</si>
  <si>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</si>
  <si>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</si>
  <si>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</si>
  <si>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</si>
  <si>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</si>
  <si>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</si>
  <si>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</si>
  <si>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</si>
  <si>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</si>
  <si>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</si>
  <si>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</si>
  <si>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</si>
  <si>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</si>
  <si>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</si>
  <si>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</si>
  <si>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</si>
  <si>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</si>
  <si>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</si>
  <si>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</si>
  <si>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</si>
  <si>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</si>
  <si>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</si>
  <si>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</si>
  <si>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</si>
  <si>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</si>
  <si>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</si>
  <si>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</si>
  <si>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</si>
  <si>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</si>
  <si>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</si>
  <si>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</si>
  <si>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</si>
  <si>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</si>
  <si>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</si>
  <si>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</si>
  <si>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</si>
  <si>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</si>
  <si>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</si>
  <si>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</si>
  <si>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</si>
  <si>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</si>
  <si>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</si>
  <si>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</si>
  <si>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</si>
  <si>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</si>
  <si>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</si>
  <si>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</si>
  <si>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</si>
  <si>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</si>
  <si>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</si>
  <si>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</si>
  <si>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</si>
  <si>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</si>
  <si>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</si>
  <si>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</si>
  <si>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</si>
  <si>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</si>
  <si>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</si>
  <si>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</si>
  <si>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</si>
  <si>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</si>
  <si>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</si>
  <si>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</si>
  <si>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</si>
  <si>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</si>
  <si>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</si>
  <si>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</si>
  <si>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</si>
  <si>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</si>
  <si>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</si>
  <si>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</si>
  <si>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</si>
  <si>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</si>
  <si>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</si>
  <si>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</si>
  <si>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</si>
  <si>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</si>
  <si>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</si>
  <si>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</si>
  <si>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</si>
  <si>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</si>
  <si>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</si>
  <si>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</si>
  <si>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</si>
  <si>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</si>
  <si>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</si>
  <si>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</si>
  <si>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</si>
  <si>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</si>
  <si>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</si>
  <si>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</si>
  <si>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</si>
  <si>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</si>
  <si>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</si>
  <si>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</si>
  <si>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</si>
  <si>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</si>
  <si>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</si>
  <si>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</si>
  <si>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</si>
  <si>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</si>
  <si>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</si>
  <si>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</si>
  <si>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</si>
  <si>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</si>
  <si>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</si>
  <si>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</si>
  <si>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</si>
  <si>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</si>
  <si>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</si>
  <si>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</si>
  <si>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</si>
  <si>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</si>
  <si>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</si>
  <si>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</si>
  <si>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</si>
  <si>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</si>
  <si>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</si>
  <si>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</si>
  <si>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</si>
  <si>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</si>
  <si>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</si>
  <si>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</si>
  <si>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</si>
  <si>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</si>
  <si>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</si>
  <si>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</si>
  <si>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</si>
  <si>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</si>
  <si>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</si>
  <si>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</si>
  <si>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</si>
  <si>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</si>
  <si>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</si>
  <si>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</si>
  <si>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</si>
  <si>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</si>
  <si>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</si>
  <si>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</si>
  <si>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</si>
  <si>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</si>
  <si>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</si>
  <si>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</si>
  <si>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</si>
  <si>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</si>
  <si>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</si>
  <si>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</si>
  <si>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</si>
  <si>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</si>
  <si>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</si>
  <si>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</si>
  <si>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</si>
  <si>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</si>
  <si>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</si>
  <si>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</si>
  <si>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</si>
  <si>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</si>
  <si>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</si>
  <si>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</si>
  <si>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</si>
  <si>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</si>
  <si>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</si>
  <si>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</si>
  <si>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</si>
  <si>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</si>
  <si>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</si>
  <si>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</si>
  <si>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</si>
  <si>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</si>
  <si>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</si>
  <si>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</si>
  <si>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</si>
  <si>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</si>
  <si>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</si>
  <si>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</si>
  <si>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</si>
  <si>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</si>
  <si>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</si>
  <si>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</si>
  <si>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</si>
  <si>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</si>
  <si>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</si>
  <si>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</si>
  <si>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</si>
  <si>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</si>
  <si>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</si>
  <si>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</si>
  <si>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</si>
  <si>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</si>
  <si>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</si>
  <si>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</si>
  <si>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</si>
  <si>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</si>
  <si>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</si>
  <si>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</si>
  <si>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</si>
  <si>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</si>
  <si>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</si>
  <si>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</si>
  <si>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</si>
  <si>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</si>
  <si>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</si>
  <si>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</si>
  <si>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</si>
  <si>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</si>
  <si>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</si>
  <si>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</si>
  <si>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</si>
  <si>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</si>
  <si>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</si>
  <si>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</si>
  <si>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</si>
  <si>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</si>
  <si>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</si>
  <si>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</si>
  <si>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</si>
  <si>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</si>
  <si>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</si>
  <si>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</si>
  <si>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</si>
  <si>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</si>
  <si>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</si>
  <si>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</si>
  <si>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</si>
  <si>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</si>
  <si>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</si>
  <si>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</si>
  <si>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</si>
  <si>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</si>
  <si>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</si>
  <si>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</si>
  <si>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</si>
  <si>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</si>
  <si>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</si>
  <si>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</si>
  <si>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</si>
  <si>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</si>
  <si>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</si>
  <si>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</si>
  <si>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</si>
  <si>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</si>
  <si>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</si>
  <si>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</si>
  <si>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</si>
  <si>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</si>
  <si>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</si>
  <si>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</si>
  <si>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</si>
  <si>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</si>
  <si>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</si>
  <si>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</si>
  <si>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</si>
  <si>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</si>
  <si>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</si>
  <si>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</si>
  <si>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</si>
  <si>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</si>
  <si>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</si>
  <si>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</si>
  <si>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</si>
  <si>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</si>
  <si>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</si>
  <si>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</si>
  <si>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</si>
  <si>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</si>
  <si>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</si>
  <si>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</si>
  <si>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</si>
  <si>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</si>
  <si>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</si>
  <si>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</si>
  <si>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</si>
  <si>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</si>
  <si>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</si>
  <si>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</si>
  <si>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</si>
  <si>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</si>
  <si>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</si>
  <si>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</si>
  <si>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</si>
  <si>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</si>
  <si>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</si>
  <si>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</si>
  <si>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</si>
  <si>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</si>
  <si>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</si>
  <si>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</si>
  <si>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</si>
  <si>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</si>
  <si>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</si>
  <si>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</si>
  <si>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</si>
  <si>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</si>
  <si>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</si>
  <si>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</si>
  <si>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</si>
  <si>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</si>
  <si>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</si>
  <si>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</si>
  <si>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</si>
  <si>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</si>
  <si>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</si>
  <si>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</si>
  <si>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</si>
  <si>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</si>
  <si>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</si>
  <si>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</si>
  <si>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</si>
  <si>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</si>
  <si>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</si>
  <si>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</si>
  <si>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</si>
  <si>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</si>
  <si>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</si>
  <si>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</si>
  <si>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</si>
  <si>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</si>
  <si>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</si>
  <si>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</si>
  <si>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</si>
  <si>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</si>
  <si>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</si>
  <si>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</si>
  <si>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</si>
  <si>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</si>
  <si>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</si>
  <si>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</si>
  <si>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</si>
  <si>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</si>
  <si>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</si>
  <si>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</si>
  <si>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</si>
  <si>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</si>
  <si>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</si>
  <si>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</si>
  <si>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</si>
  <si>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</si>
  <si>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</si>
  <si>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</si>
  <si>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</si>
  <si>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</si>
  <si>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</si>
  <si>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</si>
  <si>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</si>
  <si>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</si>
  <si>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</si>
  <si>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</si>
  <si>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</si>
  <si>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</si>
  <si>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</si>
  <si>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</si>
  <si>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</si>
  <si>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</si>
  <si>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</si>
  <si>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</si>
  <si>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</si>
  <si>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</si>
  <si>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</si>
  <si>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</si>
  <si>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</si>
  <si>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</si>
  <si>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</si>
  <si>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</si>
  <si>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</si>
  <si>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</si>
  <si>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</si>
  <si>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</si>
  <si>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</si>
  <si>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</si>
  <si>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</si>
  <si>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</si>
  <si>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</si>
  <si>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</si>
  <si>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</si>
  <si>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</si>
  <si>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</si>
  <si>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</si>
  <si>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</si>
  <si>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</si>
  <si>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</si>
  <si>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</si>
  <si>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</si>
  <si>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</si>
  <si>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</si>
  <si>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</si>
  <si>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</si>
  <si>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</si>
  <si>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</si>
  <si>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</si>
  <si>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</si>
  <si>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</si>
  <si>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</si>
  <si>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</si>
  <si>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</si>
  <si>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</si>
  <si>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</si>
  <si>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</si>
  <si>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</si>
  <si>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</si>
  <si>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</si>
  <si>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</si>
  <si>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</si>
  <si>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</si>
  <si>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</si>
  <si>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</si>
  <si>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</si>
  <si>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</si>
  <si>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</si>
  <si>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</si>
  <si>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</si>
  <si>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</si>
  <si>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</si>
  <si>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</si>
  <si>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</si>
  <si>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</si>
  <si>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</si>
  <si>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</si>
  <si>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</si>
  <si>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</si>
  <si>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</si>
  <si>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</si>
  <si>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</si>
  <si>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</si>
  <si>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</si>
  <si>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</si>
  <si>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</si>
  <si>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</si>
  <si>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</si>
  <si>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</si>
  <si>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</si>
  <si>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</si>
  <si>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</si>
  <si>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</si>
  <si>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</si>
  <si>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</si>
  <si>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</si>
  <si>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</si>
  <si>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</si>
  <si>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</si>
  <si>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</si>
  <si>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</si>
  <si>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</si>
  <si>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</si>
  <si>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</si>
  <si>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</si>
  <si>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</si>
  <si>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</si>
  <si>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</si>
  <si>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</si>
  <si>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</si>
  <si>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</si>
  <si>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</si>
  <si>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</si>
  <si>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</si>
  <si>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</si>
  <si>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</si>
  <si>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</si>
  <si>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</si>
  <si>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</si>
  <si>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</si>
  <si>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</si>
  <si>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</si>
  <si>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</si>
  <si>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</si>
  <si>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</si>
  <si>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</si>
  <si>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</si>
  <si>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</si>
  <si>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</si>
  <si>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</si>
  <si>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</si>
  <si>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</si>
  <si>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</si>
  <si>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</si>
  <si>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</si>
  <si>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</si>
  <si>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</si>
  <si>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</si>
  <si>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</si>
  <si>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</si>
  <si>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</si>
  <si>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</si>
  <si>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</si>
  <si>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</si>
  <si>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</si>
  <si>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</si>
  <si>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</si>
  <si>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</si>
  <si>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</si>
  <si>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</si>
  <si>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</si>
  <si>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</si>
  <si>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</si>
  <si>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</si>
  <si>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</si>
  <si>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</si>
  <si>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</si>
  <si>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</si>
  <si>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</si>
  <si>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</si>
  <si>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</si>
  <si>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</si>
  <si>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</si>
  <si>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</si>
  <si>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</si>
  <si>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</si>
  <si>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</si>
  <si>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</si>
  <si>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</si>
  <si>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</si>
  <si>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</si>
  <si>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</si>
  <si>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</si>
  <si>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</si>
  <si>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</si>
  <si>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</si>
  <si>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</si>
  <si>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</si>
  <si>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</si>
  <si>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</si>
  <si>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</si>
  <si>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</si>
  <si>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</si>
  <si>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</si>
  <si>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</si>
  <si>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</si>
  <si>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</si>
  <si>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</si>
  <si>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</si>
  <si>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</si>
  <si>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</si>
  <si>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</si>
  <si>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</si>
  <si>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</si>
  <si>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</si>
  <si>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</si>
  <si>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</si>
  <si>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</si>
  <si>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</si>
  <si>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</si>
  <si>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</si>
  <si>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</si>
  <si>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</si>
  <si>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</si>
  <si>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</si>
  <si>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</si>
  <si>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</si>
  <si>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</si>
  <si>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</si>
  <si>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</si>
  <si>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</si>
  <si>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</si>
  <si>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</si>
  <si>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</si>
  <si>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</si>
  <si>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</si>
  <si>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</si>
  <si>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</si>
  <si>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</si>
  <si>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</si>
  <si>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</si>
  <si>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</si>
  <si>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</si>
  <si>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</si>
  <si>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</si>
  <si>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</si>
  <si>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</si>
  <si>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</si>
  <si>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</si>
  <si>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</si>
  <si>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</si>
  <si>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</si>
  <si>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</si>
  <si>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</si>
  <si>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</si>
  <si>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</si>
  <si>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</si>
  <si>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</si>
  <si>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</si>
  <si>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</si>
  <si>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</si>
  <si>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</si>
  <si>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</si>
  <si>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</si>
  <si>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</si>
  <si>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</si>
  <si>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</si>
  <si>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</si>
  <si>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</si>
  <si>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</si>
  <si>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</si>
  <si>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</si>
  <si>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</si>
  <si>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</si>
  <si>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</si>
  <si>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</si>
  <si>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</si>
  <si>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</si>
  <si>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</si>
  <si>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</si>
  <si>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</si>
  <si>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</si>
  <si>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</si>
  <si>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</si>
  <si>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</si>
  <si>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</si>
  <si>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</si>
  <si>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</si>
  <si>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</si>
  <si>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</si>
  <si>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</si>
  <si>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</si>
  <si>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</si>
  <si>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</si>
  <si>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</si>
  <si>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</si>
  <si>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</si>
  <si>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</si>
  <si>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</si>
  <si>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</si>
  <si>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</si>
  <si>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</si>
  <si>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</si>
  <si>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</si>
  <si>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</si>
  <si>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</si>
  <si>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</si>
  <si>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</si>
  <si>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</si>
  <si>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</si>
  <si>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</si>
  <si>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</si>
  <si>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</si>
  <si>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</si>
  <si>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</si>
  <si>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</si>
  <si>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</si>
  <si>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</si>
  <si>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</si>
  <si>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</si>
  <si>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</si>
  <si>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</si>
  <si>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</si>
  <si>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</si>
  <si>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</si>
  <si>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</si>
  <si>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</si>
  <si>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</si>
  <si>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</si>
  <si>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</si>
  <si>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</si>
  <si>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</si>
  <si>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</si>
  <si>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</si>
  <si>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</si>
  <si>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</si>
  <si>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</si>
  <si>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</si>
  <si>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</si>
  <si>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</si>
  <si>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</si>
  <si>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</si>
  <si>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</si>
  <si>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</si>
  <si>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</si>
  <si>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</si>
  <si>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</si>
  <si>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</si>
  <si>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</si>
  <si>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</si>
  <si>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</si>
  <si>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</si>
  <si>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</si>
  <si>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</si>
  <si>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</si>
  <si>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</si>
  <si>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</si>
  <si>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</si>
  <si>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</si>
  <si>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</si>
  <si>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</si>
  <si>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</si>
  <si>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</si>
  <si>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</si>
  <si>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</si>
  <si>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</si>
  <si>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</si>
  <si>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</si>
  <si>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</si>
  <si>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</si>
  <si>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</si>
  <si>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</si>
  <si>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</si>
  <si>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</si>
  <si>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</si>
  <si>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</si>
  <si>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</si>
  <si>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</si>
  <si>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</si>
  <si>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</si>
  <si>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</si>
  <si>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</si>
  <si>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</si>
  <si>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</si>
  <si>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</si>
  <si>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</si>
  <si>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</si>
  <si>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</si>
  <si>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</si>
  <si>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</si>
  <si>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</si>
  <si>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</si>
  <si>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</si>
  <si>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</si>
  <si>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</si>
  <si>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</si>
  <si>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</si>
  <si>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</si>
  <si>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</si>
  <si>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</si>
  <si>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</si>
  <si>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</si>
  <si>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</si>
  <si>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</si>
  <si>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</si>
  <si>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</si>
  <si>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</si>
  <si>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</si>
  <si>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</si>
  <si>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</si>
  <si>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</si>
  <si>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</si>
  <si>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</si>
  <si>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</si>
  <si>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</si>
  <si>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</si>
  <si>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</si>
  <si>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</si>
  <si>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</si>
  <si>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</si>
  <si>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</si>
  <si>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</si>
  <si>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</si>
  <si>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</si>
  <si>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</si>
  <si>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</si>
  <si>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</si>
  <si>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</si>
  <si>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</si>
  <si>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</si>
  <si>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</si>
  <si>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</si>
  <si>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</si>
  <si>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</si>
  <si>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</si>
  <si>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</si>
  <si>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</si>
  <si>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</si>
  <si>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</si>
  <si>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</si>
  <si>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</si>
  <si>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</si>
  <si>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</si>
  <si>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</si>
  <si>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</si>
  <si>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</si>
  <si>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</si>
  <si>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</si>
  <si>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</si>
  <si>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</si>
  <si>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</si>
  <si>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</si>
  <si>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</si>
  <si>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</si>
  <si>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</si>
  <si>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</si>
  <si>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</si>
  <si>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</si>
  <si>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</si>
  <si>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</si>
  <si>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</si>
  <si>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</si>
  <si>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</si>
  <si>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</si>
  <si>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</si>
  <si>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</si>
  <si>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</si>
  <si>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</si>
  <si>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</si>
  <si>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</si>
  <si>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</si>
  <si>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</si>
  <si>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</si>
  <si>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</si>
  <si>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</si>
  <si>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</si>
  <si>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</si>
  <si>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</si>
  <si>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</si>
  <si>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</si>
  <si>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</si>
  <si>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</si>
  <si>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</si>
  <si>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</si>
  <si>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</si>
  <si>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</si>
  <si>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</si>
  <si>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</si>
  <si>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</si>
  <si>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</si>
  <si>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</si>
  <si>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</si>
  <si>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</si>
  <si>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</si>
  <si>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</si>
  <si>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</si>
  <si>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</si>
  <si>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</si>
  <si>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</si>
  <si>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</si>
  <si>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</si>
  <si>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</si>
  <si>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</si>
  <si>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</si>
  <si>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</si>
  <si>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</si>
  <si>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</si>
  <si>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</si>
  <si>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</si>
  <si>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</si>
  <si>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</si>
  <si>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</si>
  <si>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</si>
  <si>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</si>
  <si>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</si>
  <si>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</si>
  <si>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</si>
  <si>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</si>
  <si>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</si>
  <si>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</si>
  <si>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</si>
  <si>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</si>
  <si>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</si>
  <si>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</si>
  <si>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</si>
  <si>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</si>
  <si>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</si>
  <si>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</si>
  <si>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</si>
  <si>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</si>
  <si>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</si>
  <si>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</si>
  <si>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</si>
  <si>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</si>
  <si>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</si>
  <si>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</si>
  <si>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</si>
  <si>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</si>
  <si>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</si>
  <si>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</si>
  <si>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</si>
  <si>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</si>
  <si>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</si>
  <si>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</si>
  <si>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</si>
  <si>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</si>
  <si>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</si>
  <si>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</si>
  <si>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</si>
  <si>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</si>
  <si>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</si>
  <si>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</si>
  <si>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</si>
  <si>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</si>
  <si>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</si>
  <si>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</si>
  <si>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</si>
  <si>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</si>
  <si>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</si>
  <si>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</si>
  <si>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</si>
  <si>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</si>
  <si>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</si>
  <si>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</si>
  <si>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</si>
  <si>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</si>
  <si>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</si>
  <si>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</si>
  <si>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</si>
  <si>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</si>
  <si>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</si>
  <si>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</si>
  <si>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</si>
  <si>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</si>
  <si>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</si>
  <si>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</si>
  <si>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</si>
  <si>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</si>
  <si>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</si>
  <si>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</si>
  <si>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</si>
  <si>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</si>
  <si>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</si>
  <si>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</si>
  <si>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</si>
  <si>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</si>
  <si>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</si>
  <si>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</si>
  <si>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</si>
  <si>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</si>
  <si>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</si>
  <si>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</si>
  <si>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</si>
  <si>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</si>
  <si>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</si>
  <si>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</si>
  <si>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</si>
  <si>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</si>
  <si>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</si>
  <si>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</si>
  <si>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</si>
  <si>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</si>
  <si>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</si>
  <si>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</si>
  <si>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</si>
  <si>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</si>
  <si>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</si>
  <si>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</si>
  <si>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</si>
  <si>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</si>
  <si>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</si>
  <si>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</si>
  <si>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</si>
  <si>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</si>
  <si>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</si>
  <si>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</si>
  <si>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</si>
  <si>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</si>
  <si>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</si>
  <si>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</si>
  <si>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</si>
  <si>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</si>
  <si>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</si>
  <si>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</si>
  <si>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</si>
  <si>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</si>
  <si>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</si>
  <si>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</si>
  <si>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</si>
  <si>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</si>
  <si>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</si>
  <si>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</si>
  <si>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</si>
  <si>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</si>
  <si>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</si>
  <si>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</si>
  <si>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</si>
  <si>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</si>
  <si>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</si>
  <si>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</si>
  <si>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</si>
  <si>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</si>
  <si>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</si>
  <si>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</si>
  <si>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</si>
  <si>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</si>
  <si>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</si>
  <si>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</si>
  <si>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</si>
  <si>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</si>
  <si>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</si>
  <si>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</si>
  <si>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</si>
  <si>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</si>
  <si>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</si>
  <si>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</si>
  <si>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</si>
  <si>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</si>
  <si>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</si>
  <si>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</si>
  <si>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</si>
  <si>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</si>
  <si>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</si>
  <si>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</si>
  <si>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</si>
  <si>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</si>
  <si>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</si>
  <si>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</si>
  <si>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</si>
  <si>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</si>
  <si>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</si>
  <si>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</si>
  <si>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</si>
  <si>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</si>
  <si>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</si>
  <si>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</si>
  <si>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</si>
  <si>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</si>
  <si>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</si>
  <si>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</si>
  <si>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</si>
  <si>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</si>
  <si>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</si>
  <si>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</si>
  <si>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</si>
  <si>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</si>
  <si>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</si>
  <si>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</si>
  <si>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</si>
  <si>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</si>
  <si>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</si>
  <si>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</si>
  <si>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</si>
  <si>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</si>
  <si>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</si>
  <si>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</si>
  <si>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</si>
  <si>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</si>
  <si>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</si>
  <si>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</si>
  <si>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</si>
  <si>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</si>
  <si>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</si>
  <si>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</si>
  <si>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</si>
  <si>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</si>
  <si>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</si>
  <si>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</si>
  <si>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</si>
  <si>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</si>
  <si>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</si>
  <si>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</si>
  <si>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</si>
  <si>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</si>
  <si>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</si>
  <si>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</si>
  <si>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</si>
  <si>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</si>
  <si>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</si>
  <si>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</si>
  <si>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</si>
  <si>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</si>
  <si>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</si>
  <si>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</si>
  <si>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</si>
  <si>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</si>
  <si>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</si>
  <si>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</si>
  <si>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</si>
  <si>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</si>
  <si>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</si>
  <si>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</si>
  <si>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</si>
  <si>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</si>
  <si>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</si>
  <si>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</si>
  <si>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</si>
  <si>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</si>
  <si>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</si>
  <si>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</si>
  <si>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</si>
  <si>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</si>
  <si>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</si>
  <si>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</si>
  <si>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</si>
  <si>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</si>
  <si>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</si>
  <si>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</si>
  <si>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</si>
  <si>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</si>
  <si>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</si>
  <si>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</si>
  <si>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</si>
  <si>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</si>
  <si>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</si>
  <si>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</si>
  <si>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</si>
  <si>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</si>
  <si>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</si>
  <si>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</si>
  <si>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</si>
  <si>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</si>
  <si>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</si>
  <si>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</si>
  <si>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</si>
  <si>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</si>
  <si>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</si>
  <si>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</si>
  <si>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</si>
  <si>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</si>
  <si>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</si>
  <si>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</si>
  <si>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</si>
  <si>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</si>
  <si>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</si>
  <si>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</si>
  <si>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</si>
  <si>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</si>
  <si>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</si>
  <si>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</si>
  <si>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</si>
  <si>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</si>
  <si>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</si>
  <si>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</si>
  <si>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</si>
  <si>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</si>
  <si>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</si>
  <si>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</si>
  <si>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</si>
  <si>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</si>
  <si>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</si>
  <si>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</si>
  <si>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</si>
  <si>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</si>
  <si>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</si>
  <si>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</si>
  <si>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</si>
  <si>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</si>
  <si>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</si>
  <si>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</si>
  <si>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</si>
  <si>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</si>
  <si>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</si>
  <si>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</si>
  <si>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</si>
  <si>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</si>
  <si>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</si>
  <si>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</si>
  <si>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</si>
  <si>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</si>
  <si>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</si>
  <si>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</si>
  <si>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</si>
  <si>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</si>
  <si>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</si>
  <si>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</si>
  <si>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</si>
  <si>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</si>
  <si>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</si>
  <si>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</si>
  <si>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</si>
  <si>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</si>
  <si>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</si>
  <si>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</si>
  <si>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</si>
  <si>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</si>
  <si>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</si>
  <si>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</si>
  <si>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</si>
  <si>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</si>
  <si>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</si>
  <si>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</si>
  <si>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</si>
  <si>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</si>
  <si>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</si>
  <si>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</si>
  <si>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</si>
  <si>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</si>
  <si>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</si>
  <si>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</si>
  <si>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</si>
  <si>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</si>
  <si>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</si>
  <si>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</si>
  <si>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</si>
  <si>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</si>
  <si>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</si>
  <si>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</si>
  <si>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</si>
  <si>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</si>
  <si>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</si>
  <si>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</si>
  <si>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</si>
  <si>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</si>
  <si>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</si>
  <si>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</si>
  <si>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</si>
  <si>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</si>
  <si>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</si>
  <si>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</si>
  <si>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</si>
  <si>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</si>
  <si>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</si>
  <si>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</si>
  <si>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</si>
  <si>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</si>
  <si>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</si>
  <si>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</si>
  <si>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</si>
  <si>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</si>
  <si>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</si>
  <si>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</si>
  <si>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</si>
  <si>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</si>
  <si>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</si>
  <si>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</si>
  <si>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</si>
  <si>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</si>
  <si>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</si>
  <si>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</si>
  <si>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</si>
  <si>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</si>
  <si>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</si>
  <si>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</si>
  <si>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</si>
  <si>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</si>
  <si>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</si>
  <si>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</si>
  <si>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</si>
  <si>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</si>
  <si>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</si>
  <si>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</si>
  <si>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</si>
  <si>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</si>
  <si>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</si>
  <si>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</si>
  <si>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</si>
  <si>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</si>
  <si>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</si>
  <si>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</si>
  <si>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</si>
  <si>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</si>
  <si>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</si>
  <si>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</si>
  <si>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</si>
  <si>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</si>
  <si>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</si>
  <si>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</si>
  <si>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</si>
  <si>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</si>
  <si>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</si>
  <si>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</si>
  <si>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</si>
  <si>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</si>
  <si>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</si>
  <si>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</si>
  <si>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</si>
  <si>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</si>
  <si>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</si>
  <si>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</si>
  <si>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</si>
  <si>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</si>
  <si>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</si>
  <si>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</si>
  <si>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</si>
  <si>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</si>
  <si>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</si>
  <si>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</si>
  <si>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</si>
  <si>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</si>
  <si>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</si>
  <si>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</si>
  <si>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</si>
  <si>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</si>
  <si>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</si>
  <si>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</si>
  <si>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</si>
  <si>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</si>
  <si>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</si>
  <si>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</si>
  <si>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</si>
  <si>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</si>
  <si>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</si>
  <si>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</si>
  <si>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</si>
  <si>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</si>
  <si>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</si>
  <si>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</si>
  <si>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</si>
  <si>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</si>
  <si>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</si>
  <si>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</si>
  <si>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</si>
  <si>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</si>
  <si>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</si>
  <si>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</si>
  <si>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</si>
  <si>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</si>
  <si>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</si>
  <si>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</si>
  <si>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</si>
  <si>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</si>
  <si>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</si>
  <si>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</si>
  <si>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</si>
  <si>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</si>
  <si>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</si>
  <si>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</si>
  <si>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</si>
  <si>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</si>
  <si>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</si>
  <si>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</si>
  <si>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</si>
  <si>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</si>
  <si>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</si>
  <si>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</si>
  <si>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</si>
  <si>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</si>
  <si>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</si>
  <si>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</si>
  <si>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</si>
  <si>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</si>
  <si>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</si>
  <si>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</si>
  <si>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</si>
  <si>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</si>
  <si>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</si>
  <si>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</si>
  <si>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</si>
  <si>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</si>
  <si>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</si>
  <si>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</si>
  <si>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</si>
  <si>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</si>
  <si>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</si>
  <si>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</si>
  <si>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</si>
  <si>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</si>
  <si>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</si>
  <si>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</si>
  <si>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</si>
  <si>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</si>
  <si>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</si>
  <si>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</si>
  <si>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</si>
  <si>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</si>
  <si>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</si>
  <si>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</si>
  <si>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</si>
  <si>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</si>
  <si>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</si>
  <si>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</si>
  <si>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</si>
  <si>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</si>
  <si>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</si>
  <si>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</si>
  <si>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</si>
  <si>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</si>
  <si>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</si>
  <si>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</si>
  <si>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</si>
  <si>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</si>
  <si>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</si>
  <si>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</si>
  <si>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</si>
  <si>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</si>
  <si>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</si>
  <si>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</si>
  <si>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</si>
  <si>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</si>
  <si>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</si>
  <si>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</si>
  <si>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</si>
  <si>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</si>
  <si>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</si>
  <si>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</si>
  <si>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</si>
  <si>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</si>
  <si>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</si>
  <si>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</si>
  <si>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</si>
  <si>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</si>
  <si>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</si>
  <si>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</si>
  <si>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</si>
  <si>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</si>
  <si>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</si>
  <si>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</si>
  <si>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</si>
  <si>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</si>
  <si>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</si>
  <si>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</si>
  <si>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</si>
  <si>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</si>
  <si>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</si>
  <si>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</si>
  <si>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</si>
  <si>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</si>
  <si>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</si>
  <si>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</si>
  <si>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</si>
  <si>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</si>
  <si>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</si>
  <si>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</si>
  <si>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</si>
  <si>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</si>
  <si>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</si>
  <si>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</si>
  <si>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</si>
  <si>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</si>
  <si>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</si>
  <si>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</si>
  <si>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</si>
  <si>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</si>
  <si>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</si>
  <si>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</si>
  <si>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</si>
  <si>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</si>
  <si>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</si>
  <si>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</si>
  <si>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</si>
  <si>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</si>
  <si>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</si>
  <si>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</si>
  <si>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</si>
  <si>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</si>
  <si>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</si>
  <si>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</si>
  <si>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</si>
  <si>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</si>
  <si>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</si>
  <si>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</si>
  <si>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</si>
  <si>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</si>
  <si>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</si>
  <si>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</si>
  <si>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</si>
  <si>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</si>
  <si>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</si>
  <si>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</si>
  <si>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</si>
  <si>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</si>
  <si>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</si>
  <si>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</si>
  <si>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</si>
  <si>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</si>
  <si>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</si>
  <si>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</si>
  <si>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</si>
  <si>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</si>
  <si>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</si>
  <si>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</si>
  <si>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</si>
  <si>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</si>
  <si>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</si>
  <si>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</si>
  <si>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</si>
  <si>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</si>
  <si>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</si>
  <si>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</si>
  <si>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</si>
  <si>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</si>
  <si>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</si>
  <si>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</si>
  <si>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</si>
  <si>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</si>
  <si>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</si>
  <si>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</si>
  <si>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</si>
  <si>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</si>
  <si>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</si>
  <si>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</si>
  <si>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</si>
  <si>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</si>
  <si>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</si>
  <si>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</si>
  <si>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</si>
  <si>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</si>
  <si>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</si>
  <si>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</si>
  <si>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</si>
  <si>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</si>
  <si>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</si>
  <si>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</si>
  <si>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</si>
  <si>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</si>
  <si>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</si>
  <si>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</si>
  <si>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</si>
  <si>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</si>
  <si>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</si>
  <si>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</si>
  <si>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</si>
  <si>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</si>
  <si>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</si>
  <si>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</si>
  <si>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</si>
  <si>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</si>
  <si>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</si>
  <si>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</si>
  <si>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</si>
  <si>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</si>
  <si>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</si>
  <si>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</si>
  <si>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</si>
  <si>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</si>
  <si>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</si>
  <si>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</si>
  <si>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</si>
  <si>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</si>
  <si>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</si>
  <si>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</si>
  <si>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</si>
  <si>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</si>
  <si>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</si>
  <si>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</si>
  <si>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</si>
  <si>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</si>
  <si>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</si>
  <si>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</si>
  <si>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</si>
  <si>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</si>
  <si>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</si>
  <si>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</si>
  <si>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</si>
  <si>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</si>
  <si>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</si>
  <si>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</si>
  <si>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</si>
  <si>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</si>
  <si>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</si>
  <si>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</si>
  <si>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</si>
  <si>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</si>
  <si>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</si>
  <si>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</si>
  <si>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</si>
  <si>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</si>
  <si>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</si>
  <si>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</si>
  <si>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</si>
  <si>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</si>
  <si>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</si>
  <si>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</si>
  <si>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</si>
  <si>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</si>
  <si>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</si>
  <si>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</si>
  <si>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</si>
  <si>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</si>
  <si>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</si>
  <si>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</si>
  <si>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</si>
  <si>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</si>
  <si>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</si>
  <si>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</si>
  <si>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</si>
  <si>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</si>
  <si>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</si>
  <si>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</si>
  <si>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</si>
  <si>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</si>
  <si>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</si>
  <si>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</si>
  <si>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</si>
  <si>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</si>
  <si>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</si>
  <si>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</si>
  <si>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</si>
  <si>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</si>
  <si>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</si>
  <si>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</si>
  <si>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</si>
  <si>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</si>
  <si>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</si>
  <si>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</si>
  <si>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</si>
  <si>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</si>
  <si>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</si>
  <si>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</si>
  <si>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</si>
  <si>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</si>
  <si>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</si>
  <si>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</si>
  <si>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</si>
  <si>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</si>
  <si>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</si>
  <si>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</si>
  <si>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</si>
  <si>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</si>
  <si>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</si>
  <si>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</si>
  <si>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</si>
  <si>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</si>
  <si>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</si>
  <si>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</si>
  <si>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</si>
  <si>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</si>
  <si>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</si>
  <si>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</si>
  <si>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</si>
  <si>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</si>
  <si>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</si>
  <si>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</si>
  <si>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</si>
  <si>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</si>
  <si>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</si>
  <si>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</si>
  <si>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</si>
  <si>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</si>
  <si>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</si>
  <si>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</si>
  <si>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</si>
  <si>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</si>
  <si>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</si>
  <si>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</si>
  <si>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</si>
  <si>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</si>
  <si>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</si>
  <si>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</si>
  <si>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</si>
  <si>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</si>
  <si>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</si>
  <si>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</si>
  <si>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</si>
  <si>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</si>
  <si>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</si>
  <si>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</si>
  <si>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</si>
  <si>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</si>
  <si>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</si>
  <si>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</si>
  <si>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</si>
  <si>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</si>
  <si>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</si>
  <si>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</si>
  <si>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</si>
  <si>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</si>
  <si>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</si>
  <si>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</si>
  <si>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</si>
  <si>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</si>
  <si>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</si>
  <si>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</si>
  <si>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</si>
  <si>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</si>
  <si>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</si>
  <si>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</si>
  <si>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</si>
  <si>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</si>
  <si>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</si>
  <si>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</si>
  <si>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</si>
  <si>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</si>
  <si>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</si>
  <si>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</si>
  <si>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</si>
  <si>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</si>
  <si>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</si>
  <si>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</si>
  <si>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</si>
  <si>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</si>
  <si>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</si>
  <si>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</si>
  <si>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</si>
  <si>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</si>
  <si>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</si>
  <si>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</si>
  <si>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</si>
  <si>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</si>
  <si>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</si>
  <si>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</si>
  <si>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</si>
  <si>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</si>
  <si>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</si>
  <si>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</si>
  <si>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</si>
  <si>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</si>
  <si>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</si>
  <si>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</si>
  <si>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</si>
  <si>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</si>
  <si>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</si>
  <si>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</si>
  <si>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</si>
  <si>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</si>
  <si>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</si>
  <si>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</si>
  <si>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</si>
  <si>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</si>
  <si>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</si>
  <si>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</si>
  <si>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</si>
  <si>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</si>
  <si>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</si>
  <si>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</si>
  <si>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</si>
  <si>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</si>
  <si>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</si>
  <si>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</si>
  <si>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</si>
  <si>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</si>
  <si>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</si>
  <si>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</si>
  <si>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</si>
  <si>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</si>
  <si>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</si>
  <si>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</si>
  <si>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</si>
  <si>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</si>
  <si>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</si>
  <si>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</si>
  <si>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</si>
  <si>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</si>
  <si>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</si>
  <si>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</si>
  <si>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</si>
  <si>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</si>
  <si>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</si>
  <si>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</si>
  <si>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</si>
  <si>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</si>
  <si>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</si>
  <si>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</si>
  <si>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</si>
  <si>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</si>
  <si>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</si>
  <si>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</si>
  <si>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</si>
  <si>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</si>
  <si>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</si>
  <si>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</si>
  <si>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</si>
  <si>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</si>
  <si>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</si>
  <si>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</si>
  <si>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</si>
  <si>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</si>
  <si>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</si>
  <si>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</si>
  <si>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</si>
  <si>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</si>
  <si>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</si>
  <si>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</si>
  <si>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</si>
  <si>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</si>
  <si>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</si>
  <si>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</si>
  <si>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</si>
  <si>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</si>
  <si>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</si>
  <si>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</si>
  <si>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</si>
  <si>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</si>
  <si>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</si>
  <si>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</si>
  <si>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</si>
  <si>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</si>
  <si>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</si>
  <si>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</si>
  <si>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</si>
  <si>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</si>
  <si>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</si>
  <si>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</si>
  <si>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</si>
  <si>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</si>
  <si>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</si>
  <si>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</si>
  <si>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</si>
  <si>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</si>
  <si>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</si>
  <si>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</si>
  <si>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</si>
  <si>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</si>
  <si>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</si>
  <si>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</si>
  <si>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</si>
  <si>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</si>
  <si>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</si>
  <si>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</si>
  <si>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</si>
  <si>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</si>
  <si>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</si>
  <si>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</si>
  <si>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</si>
  <si>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</si>
  <si>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</si>
  <si>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</si>
  <si>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</si>
  <si>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</si>
  <si>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</si>
  <si>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</si>
  <si>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</si>
  <si>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</si>
  <si>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</si>
  <si>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</si>
  <si>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</si>
  <si>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</si>
  <si>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</si>
  <si>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</si>
  <si>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</si>
  <si>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</si>
  <si>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</si>
  <si>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</si>
  <si>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</si>
  <si>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</si>
  <si>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</si>
  <si>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</si>
  <si>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</si>
  <si>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</si>
  <si>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</si>
  <si>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</si>
  <si>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</si>
  <si>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</si>
  <si>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</si>
  <si>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</si>
  <si>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</si>
  <si>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</si>
  <si>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</si>
  <si>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</si>
  <si>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</si>
  <si>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</si>
  <si>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</si>
  <si>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</si>
  <si>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</si>
  <si>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</si>
  <si>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</si>
  <si>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</si>
  <si>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</si>
  <si>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</si>
  <si>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</si>
  <si>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</si>
  <si>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</si>
  <si>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</si>
  <si>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</si>
  <si>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</si>
  <si>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</si>
  <si>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</si>
  <si>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</si>
  <si>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</si>
  <si>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</si>
  <si>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</si>
  <si>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</si>
  <si>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</si>
  <si>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</si>
  <si>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</si>
  <si>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</si>
  <si>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</si>
  <si>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</si>
  <si>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</si>
  <si>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</si>
  <si>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</si>
  <si>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</si>
  <si>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</si>
  <si>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</si>
  <si>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</si>
  <si>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</si>
  <si>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</si>
  <si>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</si>
  <si>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</si>
  <si>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</si>
  <si>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</si>
  <si>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</si>
  <si>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</si>
  <si>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</si>
  <si>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</si>
  <si>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</si>
  <si>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</si>
  <si>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</si>
  <si>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</si>
  <si>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</si>
  <si>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</si>
  <si>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</si>
  <si>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</si>
  <si>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</si>
  <si>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</si>
  <si>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</si>
  <si>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</si>
  <si>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</si>
  <si>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</si>
  <si>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</si>
  <si>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</si>
  <si>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</si>
  <si>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</si>
  <si>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</si>
  <si>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</si>
  <si>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</si>
  <si>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</si>
  <si>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</si>
  <si>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</si>
  <si>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</si>
  <si>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</si>
  <si>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</si>
  <si>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</si>
  <si>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</si>
  <si>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</si>
  <si>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</si>
  <si>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</si>
  <si>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</si>
  <si>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</si>
  <si>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</si>
  <si>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</si>
  <si>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</si>
  <si>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</si>
  <si>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</si>
  <si>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</si>
  <si>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</si>
  <si>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</si>
  <si>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</si>
  <si>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</si>
  <si>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</si>
  <si>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</si>
  <si>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</si>
  <si>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</si>
  <si>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</si>
  <si>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</si>
  <si>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</si>
  <si>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</si>
  <si>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</si>
  <si>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</si>
  <si>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</si>
  <si>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</si>
  <si>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</si>
  <si>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</si>
  <si>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</si>
  <si>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</si>
  <si>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</si>
  <si>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</si>
  <si>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</si>
  <si>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</si>
  <si>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</si>
  <si>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</si>
  <si>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</si>
  <si>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</si>
  <si>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</si>
  <si>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</si>
  <si>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</si>
  <si>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</si>
  <si>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</si>
  <si>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</si>
  <si>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</si>
  <si>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</si>
  <si>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</si>
  <si>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</si>
  <si>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</si>
  <si>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</si>
  <si>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</si>
  <si>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</si>
  <si>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</si>
  <si>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</si>
  <si>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</si>
  <si>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</si>
  <si>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</si>
  <si>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</si>
  <si>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</si>
  <si>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</si>
  <si>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</si>
  <si>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</si>
  <si>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</si>
  <si>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</si>
  <si>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</si>
  <si>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</si>
  <si>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</si>
  <si>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</si>
  <si>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</si>
  <si>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</si>
  <si>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</si>
  <si>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</si>
  <si>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</si>
  <si>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</si>
  <si>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</si>
  <si>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</si>
  <si>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</si>
  <si>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</si>
  <si>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</si>
  <si>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</si>
  <si>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</si>
  <si>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</si>
  <si>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</si>
  <si>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</si>
  <si>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</si>
  <si>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</si>
  <si>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</si>
  <si>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</si>
  <si>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</si>
  <si>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</si>
  <si>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</si>
  <si>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</si>
  <si>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</si>
  <si>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</si>
  <si>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</si>
  <si>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</si>
  <si>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</si>
  <si>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</si>
  <si>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</si>
  <si>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</si>
  <si>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</si>
  <si>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</si>
  <si>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</si>
  <si>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</si>
  <si>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</si>
  <si>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</si>
  <si>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</si>
  <si>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</si>
  <si>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</si>
  <si>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</si>
  <si>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</si>
  <si>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</si>
  <si>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</si>
  <si>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</si>
  <si>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</si>
  <si>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</si>
  <si>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</si>
  <si>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</si>
  <si>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</si>
  <si>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</si>
  <si>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</si>
  <si>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</si>
  <si>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</si>
  <si>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</si>
  <si>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</si>
  <si>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</si>
  <si>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</si>
  <si>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</si>
  <si>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</si>
  <si>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</si>
  <si>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</si>
  <si>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</si>
  <si>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</si>
  <si>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</si>
  <si>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</si>
  <si>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</si>
  <si>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</si>
  <si>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</si>
  <si>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</si>
  <si>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</si>
  <si>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</si>
  <si>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</si>
  <si>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</si>
  <si>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</si>
  <si>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</si>
  <si>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</si>
  <si>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</si>
  <si>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</si>
  <si>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</si>
  <si>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</si>
  <si>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</si>
  <si>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</si>
  <si>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</si>
  <si>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</si>
  <si>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</si>
  <si>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</si>
  <si>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</si>
  <si>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</si>
  <si>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</si>
  <si>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</si>
  <si>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</si>
  <si>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</si>
  <si>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</si>
  <si>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</si>
  <si>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</si>
  <si>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</si>
  <si>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</si>
  <si>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</si>
  <si>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</si>
  <si>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</si>
  <si>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</si>
  <si>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</si>
  <si>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</si>
  <si>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</si>
  <si>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</si>
  <si>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</si>
  <si>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</si>
  <si>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</si>
  <si>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</si>
  <si>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</si>
  <si>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</si>
  <si>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</si>
  <si>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</si>
  <si>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</si>
  <si>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</si>
  <si>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</si>
  <si>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</si>
  <si>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</si>
  <si>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</si>
  <si>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</si>
  <si>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</si>
  <si>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</si>
  <si>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</si>
  <si>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</si>
  <si>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</si>
  <si>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</si>
  <si>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</si>
  <si>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</si>
  <si>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</si>
  <si>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</si>
  <si>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</si>
  <si>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</si>
  <si>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</si>
  <si>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</si>
  <si>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</si>
  <si>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</si>
  <si>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</si>
  <si>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</si>
  <si>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</si>
  <si>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</si>
  <si>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</si>
  <si>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</si>
  <si>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</si>
  <si>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</si>
  <si>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</si>
  <si>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</si>
  <si>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</si>
  <si>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</si>
  <si>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</si>
  <si>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</si>
  <si>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</si>
  <si>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</si>
  <si>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</si>
  <si>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</si>
  <si>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</si>
  <si>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</si>
  <si>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</si>
  <si>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</si>
  <si>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</si>
  <si>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</si>
  <si>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</si>
  <si>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</si>
  <si>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</si>
  <si>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</si>
  <si>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</si>
  <si>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</si>
  <si>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</si>
  <si>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</si>
  <si>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</si>
  <si>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</si>
  <si>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</si>
  <si>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</si>
  <si>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</si>
  <si>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</si>
  <si>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</si>
  <si>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</si>
  <si>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</si>
  <si>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</si>
  <si>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</si>
  <si>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</si>
  <si>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</si>
  <si>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</si>
  <si>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</si>
  <si>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</si>
  <si>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</si>
  <si>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</si>
  <si>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</si>
  <si>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</si>
  <si>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</si>
  <si>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</si>
  <si>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</si>
  <si>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</si>
  <si>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</si>
  <si>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</si>
  <si>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</si>
  <si>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</si>
  <si>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</si>
  <si>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</si>
  <si>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</si>
  <si>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</si>
  <si>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</si>
  <si>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</si>
  <si>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</si>
  <si>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</si>
  <si>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</si>
  <si>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</si>
  <si>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</si>
  <si>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</si>
  <si>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</si>
  <si>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</si>
  <si>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</si>
  <si>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</si>
  <si>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</si>
  <si>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</si>
  <si>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</si>
  <si>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</si>
  <si>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</si>
  <si>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</si>
  <si>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</si>
  <si>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</si>
  <si>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</si>
  <si>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</si>
  <si>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</si>
  <si>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</si>
  <si>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</si>
  <si>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</si>
  <si>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</si>
  <si>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</si>
  <si>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</si>
  <si>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</si>
  <si>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</si>
  <si>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</si>
  <si>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</si>
  <si>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</si>
  <si>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</si>
  <si>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</si>
  <si>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</si>
  <si>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</si>
  <si>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</si>
  <si>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</si>
  <si>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</si>
  <si>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</si>
  <si>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</si>
  <si>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</si>
  <si>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</si>
  <si>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</si>
  <si>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</si>
  <si>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</si>
  <si>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</si>
  <si>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</si>
  <si>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</si>
  <si>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</si>
  <si>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</si>
  <si>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</si>
  <si>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</si>
  <si>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</si>
  <si>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</si>
  <si>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</si>
  <si>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</si>
  <si>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</si>
  <si>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</si>
  <si>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</si>
  <si>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</si>
  <si>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</si>
  <si>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</si>
  <si>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</si>
  <si>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</si>
  <si>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</si>
  <si>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</si>
  <si>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</si>
  <si>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</si>
  <si>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</si>
  <si>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</si>
  <si>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</si>
  <si>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</si>
  <si>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</si>
  <si>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</si>
  <si>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</si>
  <si>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</si>
  <si>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</si>
  <si>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</si>
  <si>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</si>
  <si>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</si>
  <si>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</si>
  <si>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</si>
  <si>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</si>
  <si>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</si>
  <si>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</si>
  <si>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</si>
  <si>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</si>
  <si>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</si>
  <si>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</si>
  <si>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</si>
  <si>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</si>
  <si>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</si>
  <si>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</si>
  <si>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</si>
  <si>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</si>
  <si>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</si>
  <si>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</si>
  <si>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</si>
  <si>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</si>
  <si>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</si>
  <si>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</si>
  <si>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</si>
  <si>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</si>
  <si>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</si>
  <si>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</si>
  <si>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</si>
  <si>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</si>
  <si>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</si>
  <si>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</si>
  <si>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</si>
  <si>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</si>
  <si>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</si>
  <si>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</si>
  <si>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</si>
  <si>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</si>
  <si>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</si>
  <si>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</si>
  <si>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</si>
  <si>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</si>
  <si>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</si>
  <si>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</si>
  <si>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</si>
  <si>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</si>
  <si>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</si>
  <si>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</si>
  <si>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</si>
  <si>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</si>
  <si>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</si>
  <si>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</si>
  <si>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</si>
  <si>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</si>
  <si>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</si>
  <si>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</si>
  <si>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</si>
  <si>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</si>
  <si>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</si>
  <si>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</si>
  <si>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</si>
  <si>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</si>
  <si>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</si>
  <si>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</si>
  <si>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</si>
  <si>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</si>
  <si>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</si>
  <si>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</si>
  <si>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</si>
  <si>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</si>
  <si>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</si>
  <si>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</si>
  <si>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</si>
  <si>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</si>
  <si>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</si>
  <si>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</si>
  <si>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</si>
  <si>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</si>
  <si>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</si>
  <si>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</si>
  <si>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</si>
  <si>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</si>
  <si>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</si>
  <si>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</si>
  <si>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</si>
  <si>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</si>
  <si>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</si>
  <si>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</si>
  <si>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</si>
  <si>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</si>
  <si>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</si>
  <si>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</si>
  <si>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</si>
  <si>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</si>
  <si>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</si>
  <si>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</si>
  <si>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</si>
  <si>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</si>
  <si>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</si>
  <si>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</si>
  <si>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</si>
  <si>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</si>
  <si>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</si>
  <si>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</si>
  <si>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</si>
  <si>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</si>
  <si>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</si>
  <si>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</si>
  <si>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</si>
  <si>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</si>
  <si>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</si>
  <si>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</si>
  <si>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</si>
  <si>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</si>
  <si>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</si>
  <si>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</si>
  <si>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</si>
  <si>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</si>
  <si>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</si>
  <si>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</si>
  <si>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</si>
  <si>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</si>
  <si>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</si>
  <si>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</si>
  <si>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</si>
  <si>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</si>
  <si>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</si>
  <si>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</si>
  <si>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</si>
  <si>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</si>
  <si>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</si>
  <si>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</si>
  <si>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</si>
  <si>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</si>
  <si>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</si>
  <si>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</si>
  <si>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</si>
  <si>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</si>
  <si>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</si>
  <si>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</si>
  <si>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</si>
  <si>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</si>
  <si>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</si>
  <si>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</si>
  <si>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</si>
  <si>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</si>
  <si>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</si>
  <si>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</si>
  <si>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</si>
  <si>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</si>
  <si>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</si>
  <si>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</si>
  <si>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</si>
  <si>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</si>
  <si>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</si>
  <si>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</si>
  <si>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</si>
  <si>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</si>
  <si>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</si>
  <si>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</si>
  <si>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</si>
  <si>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</si>
  <si>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</si>
  <si>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</si>
  <si>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</si>
  <si>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</si>
  <si>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</si>
  <si>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</si>
  <si>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</si>
  <si>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</si>
  <si>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</si>
  <si>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</si>
  <si>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</si>
  <si>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</si>
  <si>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</si>
  <si>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</si>
  <si>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</si>
  <si>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</si>
  <si>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</si>
  <si>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</si>
  <si>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</si>
  <si>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</si>
  <si>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</si>
  <si>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</si>
  <si>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</si>
  <si>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</si>
  <si>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</si>
  <si>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</si>
  <si>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</si>
  <si>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</si>
  <si>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</si>
  <si>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</si>
  <si>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</si>
  <si>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</si>
  <si>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</si>
  <si>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</si>
  <si>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</si>
  <si>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</si>
  <si>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</si>
  <si>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</si>
  <si>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</si>
  <si>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</si>
  <si>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</si>
  <si>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</si>
  <si>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</si>
  <si>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</si>
  <si>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</si>
  <si>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</si>
  <si>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</si>
  <si>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</si>
  <si>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</si>
  <si>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</si>
  <si>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</si>
  <si>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</si>
  <si>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</si>
  <si>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</si>
  <si>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</si>
  <si>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</si>
  <si>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</si>
  <si>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</si>
  <si>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</si>
  <si>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</si>
  <si>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</si>
  <si>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</si>
  <si>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</si>
  <si>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</si>
  <si>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</si>
  <si>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</si>
  <si>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</si>
  <si>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</si>
  <si>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</si>
  <si>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</si>
  <si>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</si>
  <si>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</si>
  <si>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</si>
  <si>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</si>
  <si>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</si>
  <si>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</si>
  <si>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</si>
  <si>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</si>
  <si>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</si>
  <si>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</si>
  <si>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</si>
  <si>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</si>
  <si>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</si>
  <si>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</si>
  <si>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</si>
  <si>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</si>
  <si>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</si>
  <si>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</si>
  <si>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</si>
  <si>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</si>
  <si>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</si>
  <si>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</si>
  <si>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</si>
  <si>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</si>
  <si>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</si>
  <si>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</si>
  <si>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</si>
  <si>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</si>
  <si>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</si>
  <si>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</si>
  <si>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</si>
  <si>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</si>
  <si>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</si>
  <si>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</si>
  <si>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</si>
  <si>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</si>
  <si>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</si>
  <si>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</si>
  <si>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</si>
  <si>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</si>
  <si>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</si>
  <si>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</si>
  <si>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</si>
  <si>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</si>
  <si>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</si>
  <si>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</si>
  <si>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</si>
  <si>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</si>
  <si>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</si>
  <si>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</si>
  <si>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</si>
  <si>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</si>
  <si>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</si>
  <si>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</si>
  <si>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</si>
  <si>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</si>
  <si>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</si>
  <si>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</si>
  <si>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</si>
  <si>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</si>
  <si>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</si>
  <si>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</si>
  <si>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</si>
  <si>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</si>
  <si>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</si>
  <si>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</si>
  <si>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</si>
  <si>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</si>
  <si>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</si>
  <si>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</si>
  <si>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</si>
  <si>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</si>
  <si>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</si>
  <si>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</si>
  <si>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</si>
  <si>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</si>
  <si>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</si>
  <si>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</si>
  <si>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</si>
  <si>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</si>
  <si>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</si>
  <si>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</si>
  <si>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</si>
  <si>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</si>
  <si>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</si>
  <si>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</si>
  <si>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</si>
  <si>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</si>
  <si>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</si>
  <si>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</si>
  <si>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</si>
  <si>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</si>
  <si>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</si>
  <si>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</si>
  <si>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</si>
  <si>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</si>
  <si>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</si>
  <si>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</si>
  <si>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</si>
  <si>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</si>
  <si>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</si>
  <si>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</si>
  <si>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</si>
  <si>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</si>
  <si>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</si>
  <si>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</si>
  <si>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</si>
  <si>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</si>
  <si>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</si>
  <si>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</si>
  <si>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</si>
  <si>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</si>
  <si>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</si>
  <si>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</si>
  <si>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</si>
  <si>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</si>
  <si>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</si>
  <si>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</si>
  <si>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</si>
  <si>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</si>
  <si>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</si>
  <si>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</si>
  <si>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</si>
  <si>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</si>
  <si>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</si>
  <si>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</si>
  <si>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</si>
  <si>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</si>
  <si>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</si>
  <si>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</si>
  <si>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</si>
  <si>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</si>
  <si>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</si>
  <si>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</si>
  <si>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</si>
  <si>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</si>
  <si>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</si>
  <si>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</si>
  <si>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</si>
  <si>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</si>
  <si>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</si>
  <si>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</si>
  <si>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</si>
  <si>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</si>
  <si>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</si>
  <si>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</si>
  <si>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</si>
  <si>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</si>
  <si>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</si>
  <si>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</si>
  <si>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</si>
  <si>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</si>
  <si>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</si>
  <si>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</si>
  <si>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</si>
  <si>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</si>
  <si>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</si>
  <si>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</si>
  <si>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</si>
  <si>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</si>
  <si>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</si>
  <si>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</si>
  <si>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</si>
  <si>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</si>
  <si>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</si>
  <si>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</si>
  <si>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</si>
  <si>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</si>
  <si>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</si>
  <si>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</si>
  <si>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</si>
  <si>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</si>
  <si>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</si>
  <si>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</si>
  <si>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</si>
  <si>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</si>
  <si>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</si>
  <si>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</si>
  <si>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</si>
  <si>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</si>
  <si>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</si>
  <si>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</si>
  <si>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</si>
  <si>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</si>
  <si>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</si>
  <si>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</si>
  <si>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</si>
  <si>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</si>
  <si>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</si>
  <si>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</si>
  <si>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</si>
  <si>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</si>
  <si>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</si>
  <si>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</si>
  <si>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</si>
  <si>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</si>
  <si>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</si>
  <si>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</si>
  <si>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</si>
  <si>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</si>
  <si>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</si>
  <si>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</si>
  <si>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</si>
  <si>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</si>
  <si>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</si>
  <si>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</si>
  <si>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</si>
  <si>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</si>
  <si>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</si>
  <si>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</si>
  <si>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</si>
  <si>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</si>
  <si>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</si>
  <si>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</si>
  <si>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</si>
  <si>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</si>
  <si>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</si>
  <si>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</si>
  <si>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</si>
  <si>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</si>
  <si>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</si>
  <si>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</si>
  <si>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</si>
  <si>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</si>
  <si>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</si>
  <si>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</si>
  <si>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</si>
  <si>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</si>
  <si>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</si>
  <si>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</si>
  <si>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</si>
  <si>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</si>
  <si>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</si>
  <si>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</si>
  <si>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</si>
  <si>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</si>
  <si>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</si>
  <si>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</si>
  <si>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</si>
  <si>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</si>
  <si>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</si>
  <si>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</si>
  <si>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</si>
  <si>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</si>
  <si>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</si>
  <si>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</si>
  <si>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</si>
  <si>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</si>
  <si>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</si>
  <si>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</si>
  <si>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</si>
  <si>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</si>
  <si>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</si>
  <si>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</si>
  <si>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</si>
  <si>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</si>
  <si>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</si>
  <si>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</si>
  <si>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</si>
  <si>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</si>
  <si>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</si>
  <si>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</si>
  <si>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</si>
  <si>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</si>
  <si>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</si>
  <si>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</si>
  <si>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</si>
  <si>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</si>
  <si>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</si>
  <si>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</si>
  <si>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</si>
  <si>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</si>
  <si>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</si>
  <si>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</si>
  <si>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</si>
  <si>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</si>
  <si>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</si>
  <si>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</si>
  <si>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</si>
  <si>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</si>
  <si>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</si>
  <si>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</si>
  <si>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</si>
  <si>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</si>
  <si>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</si>
  <si>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</si>
  <si>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</si>
  <si>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</si>
  <si>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</si>
  <si>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</si>
  <si>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</si>
  <si>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</si>
  <si>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</si>
  <si>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</si>
  <si>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</si>
  <si>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</si>
  <si>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</si>
  <si>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</si>
  <si>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</si>
  <si>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</si>
  <si>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</si>
  <si>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</si>
  <si>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</si>
  <si>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</si>
  <si>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</si>
  <si>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</si>
  <si>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</si>
  <si>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</si>
  <si>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</si>
  <si>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</si>
  <si>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</si>
  <si>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</si>
  <si>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</si>
  <si>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</si>
  <si>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 STD_RIGHT_ARROW "m"</t>
  </si>
  <si>
    <t>"zh" STD_a_GRAVE "ng"</t>
  </si>
  <si>
    <t>"m" STD_RIGHT_ARROW 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</si>
  <si>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</si>
  <si>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</si>
  <si>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</si>
  <si>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</si>
  <si>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</si>
  <si>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</si>
  <si>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</si>
  <si>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</si>
  <si>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</si>
  <si>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</si>
  <si>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</si>
  <si>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</si>
  <si>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</si>
  <si>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</si>
  <si>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</si>
  <si>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</si>
  <si>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</si>
  <si>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</si>
  <si>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</si>
  <si>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</si>
  <si>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</si>
  <si>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</si>
  <si>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</si>
  <si>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</si>
  <si>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</si>
  <si>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</si>
  <si>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</si>
  <si>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</si>
  <si>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</si>
  <si>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</si>
  <si>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</si>
  <si>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</si>
  <si>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</si>
  <si>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</si>
  <si>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</si>
  <si>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</si>
  <si>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</si>
  <si>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</si>
  <si>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</si>
  <si>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</si>
  <si>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</si>
  <si>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</si>
  <si>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</si>
  <si>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</si>
  <si>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</si>
  <si>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</si>
  <si>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</si>
  <si>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</si>
  <si>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</si>
  <si>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</si>
  <si>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</si>
  <si>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</si>
  <si>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</si>
  <si>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</si>
  <si>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</si>
  <si>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</si>
  <si>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</si>
  <si>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</si>
  <si>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</si>
  <si>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</si>
  <si>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</si>
  <si>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</si>
  <si>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</si>
  <si>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</si>
  <si>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</si>
  <si>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</si>
  <si>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</si>
  <si>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</si>
  <si>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</si>
  <si>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</si>
  <si>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</si>
  <si>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</si>
  <si>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</si>
  <si>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</si>
  <si>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</si>
  <si>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</si>
  <si>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</si>
  <si>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</si>
  <si>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</si>
  <si>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</si>
  <si>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</si>
  <si>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</si>
  <si>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</si>
  <si>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</si>
  <si>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</si>
  <si>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</si>
  <si>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</si>
  <si>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</si>
  <si>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</si>
  <si>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</si>
  <si>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</si>
  <si>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</si>
  <si>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</si>
  <si>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</si>
  <si>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</si>
  <si>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</si>
  <si>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</si>
  <si>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</si>
  <si>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</si>
  <si>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</si>
  <si>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</si>
  <si>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</si>
  <si>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</si>
  <si>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</si>
  <si>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</si>
  <si>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</si>
  <si>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</si>
  <si>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</si>
  <si>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</si>
  <si>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</si>
  <si>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</si>
  <si>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</si>
  <si>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</si>
  <si>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</si>
  <si>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</si>
  <si>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</si>
  <si>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</si>
  <si>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</si>
  <si>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</si>
  <si>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</si>
  <si>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</si>
  <si>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</si>
  <si>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</si>
  <si>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</si>
  <si>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</si>
  <si>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</si>
  <si>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</si>
  <si>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</si>
  <si>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</si>
  <si>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</si>
  <si>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</si>
  <si>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</si>
  <si>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</si>
  <si>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</si>
  <si>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</si>
  <si>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</si>
  <si>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</si>
  <si>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</si>
  <si>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</si>
  <si>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</si>
  <si>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</si>
  <si>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</si>
  <si>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</si>
  <si>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</si>
  <si>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</si>
  <si>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</si>
  <si>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</si>
  <si>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</si>
  <si>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</si>
  <si>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</si>
  <si>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</si>
  <si>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</si>
  <si>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</si>
  <si>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</si>
  <si>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</si>
  <si>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</si>
  <si>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</si>
  <si>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</si>
  <si>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</si>
  <si>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</si>
  <si>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</si>
  <si>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</si>
  <si>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</si>
  <si>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</si>
  <si>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</si>
  <si>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</si>
  <si>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</si>
  <si>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</si>
  <si>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</si>
  <si>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</si>
  <si>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</si>
  <si>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</si>
  <si>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</si>
  <si>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</si>
  <si>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</si>
  <si>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</si>
  <si>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</si>
  <si>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</si>
  <si>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</si>
  <si>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</si>
  <si>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</si>
  <si>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</si>
  <si>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</si>
  <si>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</si>
  <si>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</si>
  <si>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</si>
  <si>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</si>
  <si>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≈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</si>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</sst>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82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672" zoomScale="71" zoomScaleNormal="75" zoomScalePageLayoutView="75" workbookViewId="0">
      <selection activeCell="J1719" sqref="J1719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4557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4646</v>
      </c>
      <c r="L3" s="59" t="s">
        <v>3119</v>
      </c>
      <c r="M3" s="64" t="s">
        <v>1650</v>
      </c>
      <c r="N3" s="13"/>
      <c r="O3"/>
      <c r="P3" t="str">
        <f t="shared" ref="P3" si="0">IF(E3=F3,"","NOT EQUAL")</f>
        <v>NOT EQUAL</v>
      </c>
      <c r="Q3" t="s">
        <v>5090</v>
      </c>
      <c r="R3"/>
      <c r="S3"/>
      <c r="T3" s="2" t="s">
        <v>3066</v>
      </c>
      <c r="U3" s="21" t="s">
        <v>3138</v>
      </c>
      <c r="V3" s="21" t="s">
        <v>3139</v>
      </c>
      <c r="W3"/>
      <c r="X3"/>
      <c r="AA3" s="177" t="s">
        <v>5090</v>
      </c>
      <c r="AC3" s="4"/>
    </row>
    <row r="4" spans="1:30" s="47" customFormat="1">
      <c r="A4" s="46"/>
      <c r="B4" s="52">
        <v>0.4</v>
      </c>
      <c r="C4" s="59" t="s">
        <v>2570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3112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4557</v>
      </c>
      <c r="D6" s="60" t="s">
        <v>3353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1630</v>
      </c>
      <c r="K6" s="67" t="s">
        <v>4811</v>
      </c>
      <c r="L6" s="68"/>
      <c r="M6" s="64" t="s">
        <v>1911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3" t="s">
        <v>2570</v>
      </c>
      <c r="U6" s="72" t="s">
        <v>2570</v>
      </c>
      <c r="V6" s="72" t="s">
        <v>2570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/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4178</v>
      </c>
      <c r="D7" s="60" t="s">
        <v>3353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1630</v>
      </c>
      <c r="K7" s="67" t="s">
        <v>4811</v>
      </c>
      <c r="L7" s="68"/>
      <c r="M7" s="64" t="s">
        <v>1855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3" t="s">
        <v>2570</v>
      </c>
      <c r="U7" s="72" t="s">
        <v>2570</v>
      </c>
      <c r="V7" s="72" t="s">
        <v>2570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/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4557</v>
      </c>
      <c r="D8" s="61" t="s">
        <v>3353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1630</v>
      </c>
      <c r="K8" s="67" t="s">
        <v>4811</v>
      </c>
      <c r="L8" s="68"/>
      <c r="M8" s="64" t="s">
        <v>2239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0</v>
      </c>
      <c r="T8" s="94" t="s">
        <v>2570</v>
      </c>
      <c r="U8" s="72" t="s">
        <v>2570</v>
      </c>
      <c r="V8" s="72" t="s">
        <v>2570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/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4557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1630</v>
      </c>
      <c r="K9" s="67" t="s">
        <v>4811</v>
      </c>
      <c r="L9" s="68"/>
      <c r="M9" s="64" t="s">
        <v>2115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0</v>
      </c>
      <c r="T9" s="94" t="s">
        <v>2570</v>
      </c>
      <c r="U9" s="72" t="s">
        <v>2570</v>
      </c>
      <c r="V9" s="72" t="s">
        <v>2570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/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4557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1630</v>
      </c>
      <c r="K10" s="67" t="s">
        <v>4811</v>
      </c>
      <c r="L10" s="68"/>
      <c r="M10" s="64" t="s">
        <v>1879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0</v>
      </c>
      <c r="T10" s="94" t="s">
        <v>2570</v>
      </c>
      <c r="U10" s="72" t="s">
        <v>2570</v>
      </c>
      <c r="V10" s="72" t="s">
        <v>2570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/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4557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1630</v>
      </c>
      <c r="K11" s="67" t="s">
        <v>4811</v>
      </c>
      <c r="L11" s="68"/>
      <c r="M11" s="64" t="s">
        <v>1880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0</v>
      </c>
      <c r="T11" s="94" t="s">
        <v>2570</v>
      </c>
      <c r="U11" s="72" t="s">
        <v>2570</v>
      </c>
      <c r="V11" s="72" t="s">
        <v>2570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/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4557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1630</v>
      </c>
      <c r="K12" s="67" t="s">
        <v>4811</v>
      </c>
      <c r="L12" s="68"/>
      <c r="M12" s="64" t="s">
        <v>1881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0</v>
      </c>
      <c r="T12" s="94" t="s">
        <v>2570</v>
      </c>
      <c r="U12" s="72" t="s">
        <v>2570</v>
      </c>
      <c r="V12" s="72" t="s">
        <v>2570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/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4557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1630</v>
      </c>
      <c r="K13" s="67" t="s">
        <v>4811</v>
      </c>
      <c r="L13" s="68"/>
      <c r="M13" s="64" t="s">
        <v>1759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0</v>
      </c>
      <c r="T13" s="94" t="s">
        <v>2570</v>
      </c>
      <c r="U13" s="72" t="s">
        <v>2570</v>
      </c>
      <c r="V13" s="72" t="s">
        <v>2570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/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4557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1630</v>
      </c>
      <c r="K14" s="67" t="s">
        <v>4811</v>
      </c>
      <c r="L14" s="68"/>
      <c r="M14" s="64" t="s">
        <v>1760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0</v>
      </c>
      <c r="T14" s="94" t="s">
        <v>2570</v>
      </c>
      <c r="U14" s="72" t="s">
        <v>2570</v>
      </c>
      <c r="V14" s="72" t="s">
        <v>2570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/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4557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1630</v>
      </c>
      <c r="K15" s="67" t="s">
        <v>4811</v>
      </c>
      <c r="L15" s="68"/>
      <c r="M15" s="64" t="s">
        <v>1762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0</v>
      </c>
      <c r="T15" s="94" t="s">
        <v>2570</v>
      </c>
      <c r="U15" s="72" t="s">
        <v>2570</v>
      </c>
      <c r="V15" s="72" t="s">
        <v>2570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/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4557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1630</v>
      </c>
      <c r="K16" s="67" t="s">
        <v>4811</v>
      </c>
      <c r="L16" s="68"/>
      <c r="M16" s="64" t="s">
        <v>2252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0</v>
      </c>
      <c r="T16" s="94" t="s">
        <v>2570</v>
      </c>
      <c r="U16" s="72" t="s">
        <v>2570</v>
      </c>
      <c r="V16" s="72" t="s">
        <v>2570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/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4557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1630</v>
      </c>
      <c r="K17" s="67" t="s">
        <v>4811</v>
      </c>
      <c r="L17" s="68"/>
      <c r="M17" s="64" t="s">
        <v>2253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0</v>
      </c>
      <c r="T17" s="94" t="s">
        <v>2570</v>
      </c>
      <c r="U17" s="72" t="s">
        <v>2570</v>
      </c>
      <c r="V17" s="72" t="s">
        <v>2570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/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4557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1630</v>
      </c>
      <c r="K18" s="67" t="s">
        <v>4811</v>
      </c>
      <c r="L18" s="68"/>
      <c r="M18" s="64" t="s">
        <v>2254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0</v>
      </c>
      <c r="T18" s="94" t="s">
        <v>2570</v>
      </c>
      <c r="U18" s="72" t="s">
        <v>2570</v>
      </c>
      <c r="V18" s="72" t="s">
        <v>2570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/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4557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1630</v>
      </c>
      <c r="K19" s="67" t="s">
        <v>4811</v>
      </c>
      <c r="L19" s="68"/>
      <c r="M19" s="64" t="s">
        <v>2255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0</v>
      </c>
      <c r="T19" s="94" t="s">
        <v>2570</v>
      </c>
      <c r="U19" s="72" t="s">
        <v>2570</v>
      </c>
      <c r="V19" s="72" t="s">
        <v>2570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/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4557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1630</v>
      </c>
      <c r="K20" s="67" t="s">
        <v>4811</v>
      </c>
      <c r="L20" s="68"/>
      <c r="M20" s="64" t="s">
        <v>2256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0</v>
      </c>
      <c r="T20" s="94" t="s">
        <v>2570</v>
      </c>
      <c r="U20" s="72" t="s">
        <v>2570</v>
      </c>
      <c r="V20" s="72" t="s">
        <v>2570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/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4557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1630</v>
      </c>
      <c r="K21" s="67" t="s">
        <v>4811</v>
      </c>
      <c r="L21" s="68"/>
      <c r="M21" s="64" t="s">
        <v>2257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0</v>
      </c>
      <c r="T21" s="94" t="s">
        <v>2570</v>
      </c>
      <c r="U21" s="72" t="s">
        <v>2570</v>
      </c>
      <c r="V21" s="72" t="s">
        <v>2570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/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4557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1630</v>
      </c>
      <c r="K22" s="67" t="s">
        <v>4811</v>
      </c>
      <c r="L22" s="68"/>
      <c r="M22" s="64" t="s">
        <v>2258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0</v>
      </c>
      <c r="T22" s="94" t="s">
        <v>2570</v>
      </c>
      <c r="U22" s="72" t="s">
        <v>2570</v>
      </c>
      <c r="V22" s="72" t="s">
        <v>2570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/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4557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1630</v>
      </c>
      <c r="K23" s="67" t="s">
        <v>4811</v>
      </c>
      <c r="L23" s="68"/>
      <c r="M23" s="64" t="s">
        <v>2259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0</v>
      </c>
      <c r="T23" s="94" t="s">
        <v>2570</v>
      </c>
      <c r="U23" s="72" t="s">
        <v>2570</v>
      </c>
      <c r="V23" s="72" t="s">
        <v>2570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/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4557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1630</v>
      </c>
      <c r="K24" s="67" t="s">
        <v>4811</v>
      </c>
      <c r="L24" s="68"/>
      <c r="M24" s="64" t="s">
        <v>2260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0</v>
      </c>
      <c r="T24" s="94" t="s">
        <v>2570</v>
      </c>
      <c r="U24" s="72" t="s">
        <v>2570</v>
      </c>
      <c r="V24" s="72" t="s">
        <v>2570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/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4179</v>
      </c>
      <c r="D25" s="60" t="s">
        <v>2740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1630</v>
      </c>
      <c r="K25" s="67" t="s">
        <v>4811</v>
      </c>
      <c r="L25" s="68"/>
      <c r="M25" s="64" t="s">
        <v>1801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0</v>
      </c>
      <c r="T25" s="94" t="s">
        <v>2570</v>
      </c>
      <c r="U25" s="72" t="s">
        <v>2570</v>
      </c>
      <c r="V25" s="72" t="s">
        <v>2570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/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4180</v>
      </c>
      <c r="D26" s="60" t="s">
        <v>2740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1630</v>
      </c>
      <c r="K26" s="67" t="s">
        <v>4811</v>
      </c>
      <c r="L26" s="68"/>
      <c r="M26" s="64" t="s">
        <v>1822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0</v>
      </c>
      <c r="T26" s="94" t="s">
        <v>2570</v>
      </c>
      <c r="U26" s="72" t="s">
        <v>2570</v>
      </c>
      <c r="V26" s="72" t="s">
        <v>2570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/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4963</v>
      </c>
      <c r="D27" s="60" t="s">
        <v>4964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1630</v>
      </c>
      <c r="K27" s="67" t="s">
        <v>4811</v>
      </c>
      <c r="L27" s="68"/>
      <c r="M27" s="64" t="s">
        <v>1785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0</v>
      </c>
      <c r="T27" s="94" t="s">
        <v>2570</v>
      </c>
      <c r="U27" s="72" t="s">
        <v>2570</v>
      </c>
      <c r="V27" s="72" t="s">
        <v>2570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/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4963</v>
      </c>
      <c r="D28" s="60" t="s">
        <v>4965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1630</v>
      </c>
      <c r="K28" s="67" t="s">
        <v>4811</v>
      </c>
      <c r="L28" s="68"/>
      <c r="M28" s="64" t="s">
        <v>2034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0</v>
      </c>
      <c r="T28" s="94" t="s">
        <v>2570</v>
      </c>
      <c r="U28" s="72" t="s">
        <v>2570</v>
      </c>
      <c r="V28" s="72" t="s">
        <v>2570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/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4557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1630</v>
      </c>
      <c r="K29" s="67" t="s">
        <v>4811</v>
      </c>
      <c r="L29" s="68"/>
      <c r="M29" s="64" t="s">
        <v>1816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0</v>
      </c>
      <c r="T29" s="94" t="s">
        <v>2570</v>
      </c>
      <c r="U29" s="72" t="s">
        <v>2570</v>
      </c>
      <c r="V29" s="72" t="s">
        <v>2570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/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4963</v>
      </c>
      <c r="D30" s="60" t="s">
        <v>4966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1630</v>
      </c>
      <c r="K30" s="67" t="s">
        <v>4811</v>
      </c>
      <c r="L30" s="68"/>
      <c r="M30" s="64" t="s">
        <v>1877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0</v>
      </c>
      <c r="T30" s="94" t="s">
        <v>2570</v>
      </c>
      <c r="U30" s="72" t="s">
        <v>2570</v>
      </c>
      <c r="V30" s="72" t="s">
        <v>2570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/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4557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1630</v>
      </c>
      <c r="K31" s="67" t="s">
        <v>4811</v>
      </c>
      <c r="L31" s="68"/>
      <c r="M31" s="64" t="s">
        <v>1739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</v>
      </c>
      <c r="T31" s="94" t="s">
        <v>3072</v>
      </c>
      <c r="U31" s="72" t="s">
        <v>3001</v>
      </c>
      <c r="V31" s="72" t="s">
        <v>2570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4557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1630</v>
      </c>
      <c r="K32" s="67" t="s">
        <v>4811</v>
      </c>
      <c r="L32" s="68"/>
      <c r="M32" s="64" t="s">
        <v>1957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</v>
      </c>
      <c r="T32" s="94" t="s">
        <v>2570</v>
      </c>
      <c r="U32" s="72" t="s">
        <v>2570</v>
      </c>
      <c r="V32" s="72" t="s">
        <v>2570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/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4557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1630</v>
      </c>
      <c r="K33" s="67" t="s">
        <v>4811</v>
      </c>
      <c r="L33" s="68"/>
      <c r="M33" s="64" t="s">
        <v>2015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</v>
      </c>
      <c r="T33" s="94" t="s">
        <v>2570</v>
      </c>
      <c r="U33" s="72" t="s">
        <v>2570</v>
      </c>
      <c r="V33" s="72" t="s">
        <v>2570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/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4557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1630</v>
      </c>
      <c r="K34" s="67" t="s">
        <v>4811</v>
      </c>
      <c r="L34" s="68"/>
      <c r="M34" s="64" t="s">
        <v>2094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</v>
      </c>
      <c r="T34" s="94" t="s">
        <v>3097</v>
      </c>
      <c r="U34" s="72" t="s">
        <v>3001</v>
      </c>
      <c r="V34" s="72" t="s">
        <v>2570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4557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1630</v>
      </c>
      <c r="K35" s="67" t="s">
        <v>4811</v>
      </c>
      <c r="L35" s="68"/>
      <c r="M35" s="64" t="s">
        <v>2164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</v>
      </c>
      <c r="T35" s="94" t="s">
        <v>2570</v>
      </c>
      <c r="U35" s="72" t="s">
        <v>2570</v>
      </c>
      <c r="V35" s="72" t="s">
        <v>2570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/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4557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1630</v>
      </c>
      <c r="K36" s="67" t="s">
        <v>4811</v>
      </c>
      <c r="L36" s="68"/>
      <c r="M36" s="64" t="s">
        <v>2181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</v>
      </c>
      <c r="T36" s="94" t="s">
        <v>2570</v>
      </c>
      <c r="U36" s="72" t="s">
        <v>2570</v>
      </c>
      <c r="V36" s="72" t="s">
        <v>2570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/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4557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1630</v>
      </c>
      <c r="K37" s="67" t="s">
        <v>4811</v>
      </c>
      <c r="L37" s="68"/>
      <c r="M37" s="64" t="s">
        <v>2337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</v>
      </c>
      <c r="T37" s="94" t="s">
        <v>2570</v>
      </c>
      <c r="U37" s="72" t="s">
        <v>2570</v>
      </c>
      <c r="V37" s="72" t="s">
        <v>2570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/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4181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1630</v>
      </c>
      <c r="K38" s="67" t="s">
        <v>4811</v>
      </c>
      <c r="L38" s="68"/>
      <c r="M38" s="64" t="s">
        <v>2064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</v>
      </c>
      <c r="T38" s="94" t="s">
        <v>3068</v>
      </c>
      <c r="U38" s="95" t="s">
        <v>3001</v>
      </c>
      <c r="V38" s="96" t="s">
        <v>2570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4557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1630</v>
      </c>
      <c r="K39" s="67" t="s">
        <v>4811</v>
      </c>
      <c r="L39" s="68"/>
      <c r="M39" s="64" t="s">
        <v>2198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</v>
      </c>
      <c r="T39" s="94" t="s">
        <v>2570</v>
      </c>
      <c r="U39" s="72" t="s">
        <v>2570</v>
      </c>
      <c r="V39" s="72" t="s">
        <v>2570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/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4182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4811</v>
      </c>
      <c r="L40" s="68"/>
      <c r="M40" s="64" t="s">
        <v>1776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4</v>
      </c>
      <c r="T40" s="94" t="s">
        <v>3092</v>
      </c>
      <c r="U40" s="72" t="s">
        <v>3001</v>
      </c>
      <c r="V40" s="72" t="s">
        <v>2570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4183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4811</v>
      </c>
      <c r="L41" s="68"/>
      <c r="M41" s="64" t="s">
        <v>2251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5</v>
      </c>
      <c r="T41" s="94" t="s">
        <v>3092</v>
      </c>
      <c r="U41" s="72" t="s">
        <v>2570</v>
      </c>
      <c r="V41" s="72" t="s">
        <v>2570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4184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4811</v>
      </c>
      <c r="L42" s="68"/>
      <c r="M42" s="64" t="s">
        <v>1757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6</v>
      </c>
      <c r="T42" s="97" t="s">
        <v>3092</v>
      </c>
      <c r="U42" s="72" t="s">
        <v>2570</v>
      </c>
      <c r="V42" s="72" t="s">
        <v>2570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4557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133" t="s">
        <v>1630</v>
      </c>
      <c r="K43" s="135" t="s">
        <v>4811</v>
      </c>
      <c r="M43" s="18" t="s">
        <v>2041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6</v>
      </c>
      <c r="T43" s="130" t="s">
        <v>2570</v>
      </c>
      <c r="U43" s="134" t="s">
        <v>2570</v>
      </c>
      <c r="V43" s="134" t="s">
        <v>2570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/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4186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1629</v>
      </c>
      <c r="K44" s="67" t="s">
        <v>4811</v>
      </c>
      <c r="L44" s="68"/>
      <c r="M44" s="64" t="s">
        <v>2122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7</v>
      </c>
      <c r="T44" s="94" t="s">
        <v>2570</v>
      </c>
      <c r="U44" s="72" t="s">
        <v>2570</v>
      </c>
      <c r="V44" s="72" t="s">
        <v>2570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4187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1629</v>
      </c>
      <c r="K45" s="67" t="s">
        <v>4811</v>
      </c>
      <c r="L45" s="68"/>
      <c r="M45" s="64" t="s">
        <v>2123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8</v>
      </c>
      <c r="T45" s="94" t="s">
        <v>2570</v>
      </c>
      <c r="U45" s="72" t="s">
        <v>2570</v>
      </c>
      <c r="V45" s="72" t="s">
        <v>2570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4188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4811</v>
      </c>
      <c r="L46" s="68"/>
      <c r="M46" s="64" t="s">
        <v>1728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9</v>
      </c>
      <c r="T46" s="94" t="s">
        <v>3071</v>
      </c>
      <c r="U46" s="72" t="s">
        <v>3001</v>
      </c>
      <c r="V46" s="72" t="s">
        <v>2570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4189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4811</v>
      </c>
      <c r="L47" s="68"/>
      <c r="M47" s="64" t="s">
        <v>1808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10</v>
      </c>
      <c r="T47" s="94" t="s">
        <v>3092</v>
      </c>
      <c r="U47" s="72" t="s">
        <v>2570</v>
      </c>
      <c r="V47" s="72" t="s">
        <v>2570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4557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1630</v>
      </c>
      <c r="K48" s="67" t="s">
        <v>4811</v>
      </c>
      <c r="L48" s="68"/>
      <c r="M48" s="64" t="s">
        <v>1875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10</v>
      </c>
      <c r="T48" s="94" t="s">
        <v>2570</v>
      </c>
      <c r="U48" s="72" t="s">
        <v>2570</v>
      </c>
      <c r="V48" s="72" t="s">
        <v>2570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/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4190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1630</v>
      </c>
      <c r="K49" s="67" t="s">
        <v>4811</v>
      </c>
      <c r="L49" s="68"/>
      <c r="M49" s="64" t="s">
        <v>2170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11</v>
      </c>
      <c r="T49" s="97" t="s">
        <v>3092</v>
      </c>
      <c r="U49" s="95" t="s">
        <v>3001</v>
      </c>
      <c r="V49" s="96" t="s">
        <v>2570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4191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1630</v>
      </c>
      <c r="K50" s="67" t="s">
        <v>4811</v>
      </c>
      <c r="L50" s="68"/>
      <c r="M50" s="64" t="s">
        <v>3836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11</v>
      </c>
      <c r="T50" s="97" t="s">
        <v>3092</v>
      </c>
      <c r="U50" s="72" t="s">
        <v>2994</v>
      </c>
      <c r="V50" s="72" t="s">
        <v>2570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4192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1630</v>
      </c>
      <c r="K51" s="67" t="s">
        <v>4811</v>
      </c>
      <c r="L51" s="68"/>
      <c r="M51" s="64" t="s">
        <v>3837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11</v>
      </c>
      <c r="T51" s="97" t="s">
        <v>3092</v>
      </c>
      <c r="U51" s="72" t="s">
        <v>2994</v>
      </c>
      <c r="V51" s="72" t="s">
        <v>2570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4193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1630</v>
      </c>
      <c r="K52" s="67" t="s">
        <v>4811</v>
      </c>
      <c r="L52" s="68"/>
      <c r="M52" s="64" t="s">
        <v>2176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11</v>
      </c>
      <c r="T52" s="97" t="s">
        <v>3092</v>
      </c>
      <c r="U52" s="72" t="s">
        <v>2994</v>
      </c>
      <c r="V52" s="72" t="s">
        <v>2570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4194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1630</v>
      </c>
      <c r="K53" s="67" t="s">
        <v>4811</v>
      </c>
      <c r="L53" s="68"/>
      <c r="M53" s="64" t="s">
        <v>2177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11</v>
      </c>
      <c r="T53" s="97" t="s">
        <v>3092</v>
      </c>
      <c r="U53" s="72" t="s">
        <v>2994</v>
      </c>
      <c r="V53" s="72" t="s">
        <v>2570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4359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4811</v>
      </c>
      <c r="M54" s="18" t="s">
        <v>1730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12</v>
      </c>
      <c r="T54" s="130" t="s">
        <v>2570</v>
      </c>
      <c r="U54" s="134" t="s">
        <v>2570</v>
      </c>
      <c r="V54" s="134" t="s">
        <v>2570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4390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4811</v>
      </c>
      <c r="M55" s="18" t="s">
        <v>2048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13</v>
      </c>
      <c r="T55" s="130" t="s">
        <v>3068</v>
      </c>
      <c r="U55" s="134" t="s">
        <v>2570</v>
      </c>
      <c r="V55" s="134" t="s">
        <v>2570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4197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4811</v>
      </c>
      <c r="L56" s="68"/>
      <c r="M56" s="64" t="s">
        <v>2080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14</v>
      </c>
      <c r="T56" s="94" t="s">
        <v>3092</v>
      </c>
      <c r="U56" s="72" t="s">
        <v>2570</v>
      </c>
      <c r="V56" s="72" t="s">
        <v>2570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4198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4811</v>
      </c>
      <c r="L57" s="68"/>
      <c r="M57" s="64" t="s">
        <v>3838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14</v>
      </c>
      <c r="T57" s="94" t="s">
        <v>3092</v>
      </c>
      <c r="U57" s="72" t="s">
        <v>2994</v>
      </c>
      <c r="V57" s="72" t="s">
        <v>2570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4199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4811</v>
      </c>
      <c r="L58" s="68"/>
      <c r="M58" s="64" t="s">
        <v>3839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14</v>
      </c>
      <c r="T58" s="94" t="s">
        <v>3092</v>
      </c>
      <c r="U58" s="72" t="s">
        <v>2994</v>
      </c>
      <c r="V58" s="72" t="s">
        <v>2570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4200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4811</v>
      </c>
      <c r="L59" s="68"/>
      <c r="M59" s="64" t="s">
        <v>2085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14</v>
      </c>
      <c r="T59" s="94" t="s">
        <v>3092</v>
      </c>
      <c r="U59" s="72" t="s">
        <v>2994</v>
      </c>
      <c r="V59" s="72" t="s">
        <v>2570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4201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4811</v>
      </c>
      <c r="L60" s="68"/>
      <c r="M60" s="64" t="s">
        <v>2086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14</v>
      </c>
      <c r="T60" s="94" t="s">
        <v>3092</v>
      </c>
      <c r="U60" s="72" t="s">
        <v>2994</v>
      </c>
      <c r="V60" s="72" t="s">
        <v>2570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4557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1630</v>
      </c>
      <c r="K61" s="135" t="s">
        <v>4811</v>
      </c>
      <c r="M61" s="18" t="s">
        <v>1732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14</v>
      </c>
      <c r="T61" s="130" t="s">
        <v>2570</v>
      </c>
      <c r="U61" s="134" t="s">
        <v>2570</v>
      </c>
      <c r="V61" s="134" t="s">
        <v>2570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/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4557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1630</v>
      </c>
      <c r="K62" s="135" t="s">
        <v>4811</v>
      </c>
      <c r="M62" s="18" t="s">
        <v>1777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15</v>
      </c>
      <c r="T62" s="130" t="s">
        <v>3097</v>
      </c>
      <c r="U62" s="134" t="s">
        <v>3001</v>
      </c>
      <c r="V62" s="134" t="s">
        <v>2570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4203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4811</v>
      </c>
      <c r="L63" s="68"/>
      <c r="M63" s="64" t="s">
        <v>2237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16</v>
      </c>
      <c r="T63" s="94" t="s">
        <v>3068</v>
      </c>
      <c r="U63" s="72" t="s">
        <v>2570</v>
      </c>
      <c r="V63" s="72" t="s">
        <v>2570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4204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4811</v>
      </c>
      <c r="L64" s="68"/>
      <c r="M64" s="64" t="s">
        <v>2238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17</v>
      </c>
      <c r="T64" s="94" t="s">
        <v>3068</v>
      </c>
      <c r="U64" s="72" t="s">
        <v>2570</v>
      </c>
      <c r="V64" s="72" t="s">
        <v>2570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4205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4811</v>
      </c>
      <c r="L65" s="68"/>
      <c r="M65" s="64" t="s">
        <v>2265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18</v>
      </c>
      <c r="T65" s="94" t="s">
        <v>3068</v>
      </c>
      <c r="U65" s="72" t="s">
        <v>2570</v>
      </c>
      <c r="V65" s="72" t="s">
        <v>2570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4206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4811</v>
      </c>
      <c r="L66" s="68"/>
      <c r="M66" s="64" t="s">
        <v>2357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19</v>
      </c>
      <c r="T66" s="97" t="s">
        <v>3096</v>
      </c>
      <c r="U66" s="72" t="s">
        <v>2570</v>
      </c>
      <c r="V66" s="72" t="s">
        <v>2995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4207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4811</v>
      </c>
      <c r="L67" s="68"/>
      <c r="M67" s="64" t="s">
        <v>1658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20</v>
      </c>
      <c r="T67" s="94" t="s">
        <v>3068</v>
      </c>
      <c r="U67" s="72" t="s">
        <v>2570</v>
      </c>
      <c r="V67" s="72" t="s">
        <v>3140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4208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4811</v>
      </c>
      <c r="L68" s="68"/>
      <c r="M68" s="64" t="s">
        <v>2261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21</v>
      </c>
      <c r="T68" s="94" t="s">
        <v>3068</v>
      </c>
      <c r="U68" s="72" t="s">
        <v>2570</v>
      </c>
      <c r="V68" s="72" t="s">
        <v>2993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4209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4811</v>
      </c>
      <c r="L69" s="68"/>
      <c r="M69" s="64" t="s">
        <v>1657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22</v>
      </c>
      <c r="T69" s="94" t="s">
        <v>3068</v>
      </c>
      <c r="U69" s="72" t="s">
        <v>2570</v>
      </c>
      <c r="V69" s="72" t="s">
        <v>2570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4210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4811</v>
      </c>
      <c r="L70" s="68"/>
      <c r="M70" s="64" t="s">
        <v>3840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23</v>
      </c>
      <c r="T70" s="94" t="s">
        <v>3068</v>
      </c>
      <c r="U70" s="72" t="s">
        <v>2570</v>
      </c>
      <c r="V70" s="72" t="s">
        <v>2570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4403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4811</v>
      </c>
      <c r="M71" s="18" t="s">
        <v>2109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23</v>
      </c>
      <c r="T71" s="130" t="s">
        <v>2570</v>
      </c>
      <c r="U71" s="134" t="s">
        <v>2994</v>
      </c>
      <c r="V71" s="134" t="s">
        <v>2570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4212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4811</v>
      </c>
      <c r="L72" s="68"/>
      <c r="M72" s="64" t="s">
        <v>1653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24</v>
      </c>
      <c r="T72" s="94" t="s">
        <v>3068</v>
      </c>
      <c r="U72" s="72" t="s">
        <v>2570</v>
      </c>
      <c r="V72" s="72" t="s">
        <v>2570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4213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4811</v>
      </c>
      <c r="L73" s="68"/>
      <c r="M73" s="64" t="s">
        <v>1935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25</v>
      </c>
      <c r="T73" s="94" t="s">
        <v>3068</v>
      </c>
      <c r="U73" s="72" t="s">
        <v>2570</v>
      </c>
      <c r="V73" s="72" t="s">
        <v>2570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4214</v>
      </c>
      <c r="D74" s="71" t="s">
        <v>3354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4811</v>
      </c>
      <c r="L74" s="60" t="s">
        <v>194</v>
      </c>
      <c r="M74" s="64" t="s">
        <v>1923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26</v>
      </c>
      <c r="T74" s="94" t="s">
        <v>3068</v>
      </c>
      <c r="U74" s="72" t="s">
        <v>2570</v>
      </c>
      <c r="V74" s="72" t="s">
        <v>2570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4557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133" t="s">
        <v>1630</v>
      </c>
      <c r="K75" s="135" t="s">
        <v>4811</v>
      </c>
      <c r="M75" s="18" t="s">
        <v>2174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26</v>
      </c>
      <c r="T75" s="143" t="s">
        <v>2570</v>
      </c>
      <c r="U75" s="134" t="s">
        <v>2570</v>
      </c>
      <c r="V75" s="134" t="s">
        <v>2570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/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4216</v>
      </c>
      <c r="D76" s="71" t="s">
        <v>3354</v>
      </c>
      <c r="E76" s="66" t="s">
        <v>2925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4811</v>
      </c>
      <c r="L76" s="60" t="s">
        <v>202</v>
      </c>
      <c r="M76" s="64" t="s">
        <v>1934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27</v>
      </c>
      <c r="T76" s="94" t="s">
        <v>3068</v>
      </c>
      <c r="U76" s="72" t="s">
        <v>2570</v>
      </c>
      <c r="V76" s="72" t="s">
        <v>2570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4217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4811</v>
      </c>
      <c r="L77" s="68"/>
      <c r="M77" s="64" t="s">
        <v>1942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28</v>
      </c>
      <c r="T77" s="94" t="s">
        <v>3068</v>
      </c>
      <c r="U77" s="72" t="s">
        <v>2570</v>
      </c>
      <c r="V77" s="72" t="s">
        <v>2570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4218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4811</v>
      </c>
      <c r="L78" s="68"/>
      <c r="M78" s="64" t="s">
        <v>1655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29</v>
      </c>
      <c r="T78" s="94" t="s">
        <v>3068</v>
      </c>
      <c r="U78" s="72" t="s">
        <v>2570</v>
      </c>
      <c r="V78" s="72" t="s">
        <v>2570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4219</v>
      </c>
      <c r="D79" s="71" t="s">
        <v>3354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4811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30</v>
      </c>
      <c r="T79" s="94" t="s">
        <v>3067</v>
      </c>
      <c r="U79" s="72" t="s">
        <v>2570</v>
      </c>
      <c r="V79" s="72" t="s">
        <v>2570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4220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4811</v>
      </c>
      <c r="L80" s="68"/>
      <c r="M80" s="64" t="s">
        <v>1735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31</v>
      </c>
      <c r="T80" s="94" t="s">
        <v>3067</v>
      </c>
      <c r="U80" s="72" t="s">
        <v>2570</v>
      </c>
      <c r="V80" s="72" t="s">
        <v>2570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4221</v>
      </c>
      <c r="D81" s="71" t="s">
        <v>3354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4811</v>
      </c>
      <c r="L81" s="60" t="s">
        <v>359</v>
      </c>
      <c r="M81" s="64" t="s">
        <v>2154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32</v>
      </c>
      <c r="T81" s="94" t="s">
        <v>3067</v>
      </c>
      <c r="U81" s="72" t="s">
        <v>2570</v>
      </c>
      <c r="V81" s="72" t="s">
        <v>2570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4557</v>
      </c>
      <c r="D82" s="132" t="s">
        <v>7</v>
      </c>
      <c r="E82" s="133" t="s">
        <v>4660</v>
      </c>
      <c r="F82" s="133" t="s">
        <v>4660</v>
      </c>
      <c r="G82" s="134">
        <v>0</v>
      </c>
      <c r="H82" s="134">
        <v>0</v>
      </c>
      <c r="I82" s="133" t="s">
        <v>3</v>
      </c>
      <c r="J82" s="133" t="s">
        <v>1630</v>
      </c>
      <c r="K82" s="135" t="s">
        <v>4811</v>
      </c>
      <c r="M82" s="18" t="s">
        <v>4661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32</v>
      </c>
      <c r="T82" s="130" t="s">
        <v>2570</v>
      </c>
      <c r="U82" s="134" t="s">
        <v>2570</v>
      </c>
      <c r="V82" s="134" t="s">
        <v>2570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/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4223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4811</v>
      </c>
      <c r="L83" s="68"/>
      <c r="M83" s="64" t="s">
        <v>2156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33</v>
      </c>
      <c r="T83" s="94" t="s">
        <v>3068</v>
      </c>
      <c r="U83" s="72" t="s">
        <v>2570</v>
      </c>
      <c r="V83" s="72" t="s">
        <v>2570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4224</v>
      </c>
      <c r="D84" s="71" t="s">
        <v>3354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4811</v>
      </c>
      <c r="L84" s="73" t="s">
        <v>359</v>
      </c>
      <c r="M84" s="64" t="s">
        <v>2188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34</v>
      </c>
      <c r="T84" s="94" t="s">
        <v>3067</v>
      </c>
      <c r="U84" s="72" t="s">
        <v>2570</v>
      </c>
      <c r="V84" s="72" t="s">
        <v>2570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4225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4811</v>
      </c>
      <c r="L85" s="68"/>
      <c r="M85" s="64" t="s">
        <v>2189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35</v>
      </c>
      <c r="T85" s="94" t="s">
        <v>3067</v>
      </c>
      <c r="U85" s="72" t="s">
        <v>2570</v>
      </c>
      <c r="V85" s="72" t="s">
        <v>2570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4226</v>
      </c>
      <c r="D86" s="71" t="s">
        <v>3354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4811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36</v>
      </c>
      <c r="T86" s="94" t="s">
        <v>3067</v>
      </c>
      <c r="U86" s="72" t="s">
        <v>2570</v>
      </c>
      <c r="V86" s="72" t="s">
        <v>2570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4227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4811</v>
      </c>
      <c r="L87" s="65"/>
      <c r="M87" s="64" t="s">
        <v>1672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37</v>
      </c>
      <c r="T87" s="94" t="s">
        <v>3067</v>
      </c>
      <c r="U87" s="72" t="s">
        <v>2570</v>
      </c>
      <c r="V87" s="72" t="s">
        <v>3312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4228</v>
      </c>
      <c r="D88" s="71" t="s">
        <v>3354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4811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38</v>
      </c>
      <c r="T88" s="94" t="s">
        <v>3067</v>
      </c>
      <c r="U88" s="72" t="s">
        <v>2570</v>
      </c>
      <c r="V88" s="72" t="s">
        <v>2570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4229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4811</v>
      </c>
      <c r="L89" s="65"/>
      <c r="M89" s="64" t="s">
        <v>1675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39</v>
      </c>
      <c r="T89" s="94" t="s">
        <v>3067</v>
      </c>
      <c r="U89" s="72" t="s">
        <v>2570</v>
      </c>
      <c r="V89" s="72" t="s">
        <v>3310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4230</v>
      </c>
      <c r="D90" s="71" t="s">
        <v>3354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4811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40</v>
      </c>
      <c r="T90" s="94" t="s">
        <v>3067</v>
      </c>
      <c r="U90" s="72" t="s">
        <v>2570</v>
      </c>
      <c r="V90" s="72" t="s">
        <v>2570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4231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4811</v>
      </c>
      <c r="L91" s="74"/>
      <c r="M91" s="64" t="s">
        <v>1676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41</v>
      </c>
      <c r="T91" s="94" t="s">
        <v>3067</v>
      </c>
      <c r="U91" s="72" t="s">
        <v>2570</v>
      </c>
      <c r="V91" s="72" t="s">
        <v>3311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4232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4811</v>
      </c>
      <c r="L92" s="65"/>
      <c r="M92" s="64" t="s">
        <v>1712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42</v>
      </c>
      <c r="T92" s="94" t="s">
        <v>3068</v>
      </c>
      <c r="U92" s="72" t="s">
        <v>2570</v>
      </c>
      <c r="V92" s="72" t="s">
        <v>2570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4233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4811</v>
      </c>
      <c r="L93" s="68"/>
      <c r="M93" s="64" t="s">
        <v>1814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43</v>
      </c>
      <c r="T93" s="94" t="s">
        <v>2570</v>
      </c>
      <c r="U93" s="72" t="s">
        <v>2570</v>
      </c>
      <c r="V93" s="72" t="s">
        <v>2570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4234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4811</v>
      </c>
      <c r="L94" s="74"/>
      <c r="M94" s="64" t="s">
        <v>1841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44</v>
      </c>
      <c r="T94" s="94" t="s">
        <v>2570</v>
      </c>
      <c r="U94" s="72" t="s">
        <v>2570</v>
      </c>
      <c r="V94" s="72" t="s">
        <v>2570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4235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4811</v>
      </c>
      <c r="L95" s="65"/>
      <c r="M95" s="64" t="s">
        <v>1914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45</v>
      </c>
      <c r="T95" s="94" t="s">
        <v>2570</v>
      </c>
      <c r="U95" s="72" t="s">
        <v>2570</v>
      </c>
      <c r="V95" s="72" t="s">
        <v>2570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4236</v>
      </c>
      <c r="D96" s="60" t="s">
        <v>2612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4811</v>
      </c>
      <c r="L96" s="68"/>
      <c r="M96" s="64" t="s">
        <v>1750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46</v>
      </c>
      <c r="T96" s="94" t="s">
        <v>3068</v>
      </c>
      <c r="U96" s="72" t="s">
        <v>2570</v>
      </c>
      <c r="V96" s="72" t="s">
        <v>2570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4237</v>
      </c>
      <c r="D97" s="60" t="s">
        <v>2612</v>
      </c>
      <c r="E97" s="66" t="s">
        <v>4813</v>
      </c>
      <c r="F97" s="66" t="s">
        <v>4813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4811</v>
      </c>
      <c r="L97" s="68"/>
      <c r="M97" s="64" t="s">
        <v>1872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47</v>
      </c>
      <c r="T97" s="94" t="s">
        <v>3068</v>
      </c>
      <c r="U97" s="72" t="s">
        <v>2570</v>
      </c>
      <c r="V97" s="72" t="s">
        <v>2570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4238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4811</v>
      </c>
      <c r="L98" s="68"/>
      <c r="M98" s="64" t="s">
        <v>1878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48</v>
      </c>
      <c r="T98" s="94" t="s">
        <v>3068</v>
      </c>
      <c r="U98" s="72" t="s">
        <v>2570</v>
      </c>
      <c r="V98" s="72" t="s">
        <v>2570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4239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4811</v>
      </c>
      <c r="L99" s="68"/>
      <c r="M99" s="64" t="s">
        <v>1815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49</v>
      </c>
      <c r="T99" s="94" t="s">
        <v>2570</v>
      </c>
      <c r="U99" s="72" t="s">
        <v>2570</v>
      </c>
      <c r="V99" s="72" t="s">
        <v>2570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4240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4811</v>
      </c>
      <c r="L100" s="68"/>
      <c r="M100" s="64" t="s">
        <v>1189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50</v>
      </c>
      <c r="T100" s="94" t="s">
        <v>3068</v>
      </c>
      <c r="U100" s="72" t="s">
        <v>2570</v>
      </c>
      <c r="V100" s="72" t="s">
        <v>2570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4241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4811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51</v>
      </c>
      <c r="T101" s="94" t="s">
        <v>3068</v>
      </c>
      <c r="U101" s="72" t="s">
        <v>2570</v>
      </c>
      <c r="V101" s="72" t="s">
        <v>2570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4242</v>
      </c>
      <c r="D102" s="71" t="s">
        <v>3355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4811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52</v>
      </c>
      <c r="T102" s="94" t="s">
        <v>3068</v>
      </c>
      <c r="U102" s="72" t="s">
        <v>2570</v>
      </c>
      <c r="V102" s="72" t="s">
        <v>2570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4243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4811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53</v>
      </c>
      <c r="T103" s="94" t="s">
        <v>3068</v>
      </c>
      <c r="U103" s="72" t="s">
        <v>2570</v>
      </c>
      <c r="V103" s="72" t="s">
        <v>3010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4244</v>
      </c>
      <c r="D104" s="71" t="s">
        <v>3356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4811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54</v>
      </c>
      <c r="T104" s="94" t="s">
        <v>3068</v>
      </c>
      <c r="U104" s="72" t="s">
        <v>2570</v>
      </c>
      <c r="V104" s="72" t="s">
        <v>2570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4245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4811</v>
      </c>
      <c r="L105" s="68"/>
      <c r="M105" s="64" t="s">
        <v>1870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55</v>
      </c>
      <c r="T105" s="94" t="s">
        <v>3068</v>
      </c>
      <c r="U105" s="72" t="s">
        <v>2570</v>
      </c>
      <c r="V105" s="72" t="s">
        <v>2570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4434</v>
      </c>
      <c r="D106" s="60" t="s">
        <v>3354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1630</v>
      </c>
      <c r="K106" s="67" t="s">
        <v>4811</v>
      </c>
      <c r="L106" s="68" t="s">
        <v>2728</v>
      </c>
      <c r="M106" s="64" t="s">
        <v>2218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55</v>
      </c>
      <c r="T106" s="94" t="s">
        <v>2570</v>
      </c>
      <c r="U106" s="72" t="s">
        <v>2570</v>
      </c>
      <c r="V106" s="72" t="s">
        <v>2570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/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4247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4811</v>
      </c>
      <c r="L107" s="68"/>
      <c r="M107" s="64" t="s">
        <v>1970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56</v>
      </c>
      <c r="T107" s="94" t="s">
        <v>3068</v>
      </c>
      <c r="U107" s="72" t="s">
        <v>2570</v>
      </c>
      <c r="V107" s="72" t="s">
        <v>2570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4248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4811</v>
      </c>
      <c r="L108" s="68"/>
      <c r="M108" s="64" t="s">
        <v>1959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57</v>
      </c>
      <c r="T108" s="94" t="s">
        <v>2570</v>
      </c>
      <c r="U108" s="72" t="s">
        <v>2570</v>
      </c>
      <c r="V108" s="72" t="s">
        <v>2570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4249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4811</v>
      </c>
      <c r="L109" s="68"/>
      <c r="M109" s="64" t="s">
        <v>1964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58</v>
      </c>
      <c r="T109" s="94" t="s">
        <v>2570</v>
      </c>
      <c r="U109" s="72" t="s">
        <v>2570</v>
      </c>
      <c r="V109" s="72" t="s">
        <v>2570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4250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4811</v>
      </c>
      <c r="L110" s="68"/>
      <c r="M110" s="64" t="s">
        <v>2364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59</v>
      </c>
      <c r="T110" s="94" t="s">
        <v>3068</v>
      </c>
      <c r="U110" s="72" t="s">
        <v>2570</v>
      </c>
      <c r="V110" s="72" t="s">
        <v>2997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4251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4811</v>
      </c>
      <c r="L111" s="68"/>
      <c r="M111" s="64" t="s">
        <v>2021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60</v>
      </c>
      <c r="T111" s="94" t="s">
        <v>3097</v>
      </c>
      <c r="U111" s="72" t="s">
        <v>2570</v>
      </c>
      <c r="V111" s="72" t="s">
        <v>2570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4252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4811</v>
      </c>
      <c r="L112" s="68"/>
      <c r="M112" s="64" t="s">
        <v>2022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61</v>
      </c>
      <c r="T112" s="94" t="s">
        <v>3068</v>
      </c>
      <c r="U112" s="72" t="s">
        <v>2570</v>
      </c>
      <c r="V112" s="72" t="s">
        <v>2570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4253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4811</v>
      </c>
      <c r="L113" s="68"/>
      <c r="M113" s="64" t="s">
        <v>2246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62</v>
      </c>
      <c r="T113" s="94" t="s">
        <v>3068</v>
      </c>
      <c r="U113" s="72" t="s">
        <v>2570</v>
      </c>
      <c r="V113" s="72" t="s">
        <v>2570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4254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4811</v>
      </c>
      <c r="L114" s="68"/>
      <c r="M114" s="64" t="s">
        <v>3841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63</v>
      </c>
      <c r="T114" s="94" t="s">
        <v>3070</v>
      </c>
      <c r="U114" s="72" t="s">
        <v>3001</v>
      </c>
      <c r="V114" s="72" t="s">
        <v>2570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4255</v>
      </c>
      <c r="D115" s="60" t="s">
        <v>2738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1630</v>
      </c>
      <c r="K115" s="67" t="s">
        <v>4811</v>
      </c>
      <c r="L115" s="68"/>
      <c r="M115" s="64" t="s">
        <v>1713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63</v>
      </c>
      <c r="T115" s="94" t="s">
        <v>2570</v>
      </c>
      <c r="U115" s="72" t="s">
        <v>2570</v>
      </c>
      <c r="V115" s="72" t="s">
        <v>2570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/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4256</v>
      </c>
      <c r="D116" s="60" t="s">
        <v>2738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1630</v>
      </c>
      <c r="K116" s="67" t="s">
        <v>4811</v>
      </c>
      <c r="L116" s="68"/>
      <c r="M116" s="64" t="s">
        <v>2150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63</v>
      </c>
      <c r="T116" s="94" t="s">
        <v>2570</v>
      </c>
      <c r="U116" s="72" t="s">
        <v>2570</v>
      </c>
      <c r="V116" s="72" t="s">
        <v>2570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/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4257</v>
      </c>
      <c r="D117" s="60" t="s">
        <v>2738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4811</v>
      </c>
      <c r="L117" s="68"/>
      <c r="M117" s="64" t="s">
        <v>1806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64</v>
      </c>
      <c r="T117" s="94" t="s">
        <v>2570</v>
      </c>
      <c r="U117" s="72" t="s">
        <v>2570</v>
      </c>
      <c r="V117" s="72" t="s">
        <v>2570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4557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1630</v>
      </c>
      <c r="K118" s="135" t="s">
        <v>4811</v>
      </c>
      <c r="M118" s="18" t="s">
        <v>1997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64</v>
      </c>
      <c r="T118" s="130" t="s">
        <v>2570</v>
      </c>
      <c r="U118" s="134" t="s">
        <v>2570</v>
      </c>
      <c r="V118" s="134" t="s">
        <v>2570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/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4557</v>
      </c>
      <c r="D119" s="60" t="s">
        <v>7</v>
      </c>
      <c r="E119" s="146" t="s">
        <v>4656</v>
      </c>
      <c r="F119" s="146" t="s">
        <v>4656</v>
      </c>
      <c r="G119" s="77">
        <v>0</v>
      </c>
      <c r="H119" s="77">
        <v>0</v>
      </c>
      <c r="I119" s="66" t="s">
        <v>1</v>
      </c>
      <c r="J119" s="66" t="s">
        <v>1630</v>
      </c>
      <c r="K119" s="67" t="s">
        <v>4646</v>
      </c>
      <c r="L119" s="68" t="s">
        <v>4814</v>
      </c>
      <c r="M119" s="64" t="s">
        <v>4662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64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4466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4811</v>
      </c>
      <c r="M120" s="18" t="s">
        <v>2339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65</v>
      </c>
      <c r="T120" s="130" t="s">
        <v>3067</v>
      </c>
      <c r="U120" s="134" t="s">
        <v>2570</v>
      </c>
      <c r="V120" s="134" t="s">
        <v>2570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4466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4811</v>
      </c>
      <c r="M121" s="18" t="s">
        <v>2340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66</v>
      </c>
      <c r="T121" s="130" t="s">
        <v>3067</v>
      </c>
      <c r="U121" s="134" t="s">
        <v>2570</v>
      </c>
      <c r="V121" s="134" t="s">
        <v>2570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4466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4811</v>
      </c>
      <c r="M122" s="18" t="s">
        <v>2341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67</v>
      </c>
      <c r="T122" s="130" t="s">
        <v>3067</v>
      </c>
      <c r="U122" s="134" t="s">
        <v>2570</v>
      </c>
      <c r="V122" s="134" t="s">
        <v>2570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4466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4811</v>
      </c>
      <c r="M123" s="18" t="s">
        <v>2345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68</v>
      </c>
      <c r="T123" s="130" t="s">
        <v>3067</v>
      </c>
      <c r="U123" s="134" t="s">
        <v>2570</v>
      </c>
      <c r="V123" s="134" t="s">
        <v>2570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4466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4811</v>
      </c>
      <c r="L124" s="132"/>
      <c r="M124" s="18" t="s">
        <v>2347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69</v>
      </c>
      <c r="T124" s="130" t="s">
        <v>3067</v>
      </c>
      <c r="U124" s="134" t="s">
        <v>2570</v>
      </c>
      <c r="V124" s="134" t="s">
        <v>2570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4370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4811</v>
      </c>
      <c r="M125" s="18" t="s">
        <v>1767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70</v>
      </c>
      <c r="T125" s="130" t="s">
        <v>3067</v>
      </c>
      <c r="U125" s="134" t="s">
        <v>2570</v>
      </c>
      <c r="V125" s="134" t="s">
        <v>2570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4405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4811</v>
      </c>
      <c r="M126" s="18" t="s">
        <v>2121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71</v>
      </c>
      <c r="T126" s="130" t="s">
        <v>3067</v>
      </c>
      <c r="U126" s="134" t="s">
        <v>2570</v>
      </c>
      <c r="V126" s="134" t="s">
        <v>2570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4402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4811</v>
      </c>
      <c r="M127" s="18" t="s">
        <v>2107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72</v>
      </c>
      <c r="T127" s="130" t="s">
        <v>3068</v>
      </c>
      <c r="U127" s="134" t="s">
        <v>2570</v>
      </c>
      <c r="V127" s="134" t="s">
        <v>2570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4314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4811</v>
      </c>
      <c r="M128" s="18" t="s">
        <v>3854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73</v>
      </c>
      <c r="T128" s="130" t="s">
        <v>3069</v>
      </c>
      <c r="U128" s="134" t="s">
        <v>2570</v>
      </c>
      <c r="V128" s="134" t="s">
        <v>2570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4315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4811</v>
      </c>
      <c r="M129" s="18" t="s">
        <v>3855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74</v>
      </c>
      <c r="T129" s="130" t="s">
        <v>3069</v>
      </c>
      <c r="U129" s="134" t="s">
        <v>2570</v>
      </c>
      <c r="V129" s="134" t="s">
        <v>2570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4316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4811</v>
      </c>
      <c r="M130" s="18" t="s">
        <v>3856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75</v>
      </c>
      <c r="T130" s="130" t="s">
        <v>3069</v>
      </c>
      <c r="U130" s="134" t="s">
        <v>2570</v>
      </c>
      <c r="V130" s="134" t="s">
        <v>2570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4317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4811</v>
      </c>
      <c r="M131" s="18" t="s">
        <v>3857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76</v>
      </c>
      <c r="T131" s="130" t="s">
        <v>3069</v>
      </c>
      <c r="U131" s="134" t="s">
        <v>2570</v>
      </c>
      <c r="V131" s="134" t="s">
        <v>2570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4442</v>
      </c>
      <c r="D132" s="132" t="s">
        <v>2612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4811</v>
      </c>
      <c r="M132" s="18" t="s">
        <v>2250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77</v>
      </c>
      <c r="T132" s="130" t="s">
        <v>3092</v>
      </c>
      <c r="U132" s="134" t="s">
        <v>2570</v>
      </c>
      <c r="V132" s="134" t="s">
        <v>2570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2570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2570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77</v>
      </c>
      <c r="T133" s="94" t="s">
        <v>2570</v>
      </c>
      <c r="U133" s="92" t="s">
        <v>2570</v>
      </c>
      <c r="V133" s="92" t="s">
        <v>2570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2570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2570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77</v>
      </c>
      <c r="T134" s="94" t="s">
        <v>2570</v>
      </c>
      <c r="U134" s="92" t="s">
        <v>2570</v>
      </c>
      <c r="V134" s="92" t="s">
        <v>2570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3113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77</v>
      </c>
      <c r="T135" s="94" t="s">
        <v>2570</v>
      </c>
      <c r="U135" s="92" t="s">
        <v>2570</v>
      </c>
      <c r="V135" s="92" t="s">
        <v>2570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3114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77</v>
      </c>
      <c r="T136" s="94" t="s">
        <v>2570</v>
      </c>
      <c r="U136" s="92" t="s">
        <v>2570</v>
      </c>
      <c r="V136" s="92" t="s">
        <v>2570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4259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4811</v>
      </c>
      <c r="L137" s="68"/>
      <c r="M137" s="64" t="s">
        <v>1659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77</v>
      </c>
      <c r="T137" s="94" t="s">
        <v>2570</v>
      </c>
      <c r="U137" s="72" t="s">
        <v>2570</v>
      </c>
      <c r="V137" s="72" t="s">
        <v>2570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4259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4811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77</v>
      </c>
      <c r="T138" s="94" t="s">
        <v>2570</v>
      </c>
      <c r="U138" s="72" t="s">
        <v>2570</v>
      </c>
      <c r="V138" s="72" t="s">
        <v>2570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4259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4811</v>
      </c>
      <c r="L139" s="68"/>
      <c r="M139" s="64" t="s">
        <v>1668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77</v>
      </c>
      <c r="T139" s="94" t="s">
        <v>2570</v>
      </c>
      <c r="U139" s="72" t="s">
        <v>2570</v>
      </c>
      <c r="V139" s="72" t="s">
        <v>2570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4259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4811</v>
      </c>
      <c r="L140" s="68"/>
      <c r="M140" s="64" t="s">
        <v>1682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77</v>
      </c>
      <c r="T140" s="94" t="s">
        <v>2570</v>
      </c>
      <c r="U140" s="72" t="s">
        <v>2570</v>
      </c>
      <c r="V140" s="72" t="s">
        <v>2570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4259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4811</v>
      </c>
      <c r="L141" s="68"/>
      <c r="M141" s="64" t="s">
        <v>1700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78</v>
      </c>
      <c r="T141" s="94" t="s">
        <v>3070</v>
      </c>
      <c r="U141" s="72" t="s">
        <v>3007</v>
      </c>
      <c r="V141" s="96" t="s">
        <v>2570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4259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4811</v>
      </c>
      <c r="L142" s="68"/>
      <c r="M142" s="64" t="s">
        <v>1701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78</v>
      </c>
      <c r="T142" s="94" t="s">
        <v>2570</v>
      </c>
      <c r="U142" s="72" t="s">
        <v>2570</v>
      </c>
      <c r="V142" s="72" t="s">
        <v>2570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4259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4811</v>
      </c>
      <c r="L143" s="68"/>
      <c r="M143" s="64" t="s">
        <v>1702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78</v>
      </c>
      <c r="T143" s="94" t="s">
        <v>2570</v>
      </c>
      <c r="U143" s="72" t="s">
        <v>2570</v>
      </c>
      <c r="V143" s="72" t="s">
        <v>2570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4259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4811</v>
      </c>
      <c r="L144" s="68"/>
      <c r="M144" s="64" t="s">
        <v>1768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79</v>
      </c>
      <c r="T144" s="94" t="s">
        <v>3070</v>
      </c>
      <c r="U144" s="72" t="s">
        <v>3007</v>
      </c>
      <c r="V144" s="96" t="s">
        <v>2570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4259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4811</v>
      </c>
      <c r="L145" s="68"/>
      <c r="M145" s="64" t="s">
        <v>1769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79</v>
      </c>
      <c r="T145" s="94" t="s">
        <v>2570</v>
      </c>
      <c r="U145" s="72" t="s">
        <v>2570</v>
      </c>
      <c r="V145" s="72" t="s">
        <v>2570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4259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4811</v>
      </c>
      <c r="L146" s="68"/>
      <c r="M146" s="64" t="s">
        <v>1796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79</v>
      </c>
      <c r="T146" s="94" t="s">
        <v>2570</v>
      </c>
      <c r="U146" s="72" t="s">
        <v>2570</v>
      </c>
      <c r="V146" s="72" t="s">
        <v>2570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4259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4811</v>
      </c>
      <c r="L147" s="68"/>
      <c r="M147" s="64" t="s">
        <v>1798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79</v>
      </c>
      <c r="T147" s="94" t="s">
        <v>2570</v>
      </c>
      <c r="U147" s="72" t="s">
        <v>2570</v>
      </c>
      <c r="V147" s="72" t="s">
        <v>2570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4259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4811</v>
      </c>
      <c r="L148" s="68"/>
      <c r="M148" s="64" t="s">
        <v>1829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79</v>
      </c>
      <c r="T148" s="94" t="s">
        <v>2570</v>
      </c>
      <c r="U148" s="72" t="s">
        <v>2570</v>
      </c>
      <c r="V148" s="72" t="s">
        <v>2570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4259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4811</v>
      </c>
      <c r="L149" s="68"/>
      <c r="M149" s="64" t="s">
        <v>1830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79</v>
      </c>
      <c r="T149" s="94" t="s">
        <v>2570</v>
      </c>
      <c r="U149" s="72" t="s">
        <v>2570</v>
      </c>
      <c r="V149" s="72" t="s">
        <v>2570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4259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4811</v>
      </c>
      <c r="L150" s="68"/>
      <c r="M150" s="64" t="s">
        <v>1837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79</v>
      </c>
      <c r="T150" s="94" t="s">
        <v>2570</v>
      </c>
      <c r="U150" s="72" t="s">
        <v>2570</v>
      </c>
      <c r="V150" s="72" t="s">
        <v>2570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4259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4811</v>
      </c>
      <c r="L151" s="68"/>
      <c r="M151" s="64" t="s">
        <v>1838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79</v>
      </c>
      <c r="T151" s="94" t="s">
        <v>2570</v>
      </c>
      <c r="U151" s="72" t="s">
        <v>2570</v>
      </c>
      <c r="V151" s="72" t="s">
        <v>2570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4259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4811</v>
      </c>
      <c r="L152" s="68"/>
      <c r="M152" s="64" t="s">
        <v>1840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80</v>
      </c>
      <c r="T152" s="94" t="s">
        <v>3070</v>
      </c>
      <c r="U152" s="72" t="s">
        <v>3007</v>
      </c>
      <c r="V152" s="96" t="s">
        <v>2570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4259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4811</v>
      </c>
      <c r="L153" s="68"/>
      <c r="M153" s="64" t="s">
        <v>1844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80</v>
      </c>
      <c r="T153" s="94" t="s">
        <v>2570</v>
      </c>
      <c r="U153" s="72" t="s">
        <v>2570</v>
      </c>
      <c r="V153" s="72" t="s">
        <v>2570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4259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4811</v>
      </c>
      <c r="L154" s="68"/>
      <c r="M154" s="64" t="s">
        <v>1852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81</v>
      </c>
      <c r="T154" s="94" t="s">
        <v>3070</v>
      </c>
      <c r="U154" s="95" t="s">
        <v>3007</v>
      </c>
      <c r="V154" s="96" t="s">
        <v>2570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4259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4811</v>
      </c>
      <c r="L155" s="68"/>
      <c r="M155" s="64" t="s">
        <v>1857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81</v>
      </c>
      <c r="T155" s="94" t="s">
        <v>2570</v>
      </c>
      <c r="U155" s="72" t="s">
        <v>2570</v>
      </c>
      <c r="V155" s="72" t="s">
        <v>2570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4259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4811</v>
      </c>
      <c r="L156" s="68"/>
      <c r="M156" s="64" t="s">
        <v>1858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81</v>
      </c>
      <c r="T156" s="94" t="s">
        <v>2570</v>
      </c>
      <c r="U156" s="72" t="s">
        <v>2570</v>
      </c>
      <c r="V156" s="72" t="s">
        <v>2570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4259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4811</v>
      </c>
      <c r="L157" s="68"/>
      <c r="M157" s="64" t="s">
        <v>1869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81</v>
      </c>
      <c r="T157" s="94" t="s">
        <v>2570</v>
      </c>
      <c r="U157" s="72" t="s">
        <v>2570</v>
      </c>
      <c r="V157" s="72" t="s">
        <v>2570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4259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4811</v>
      </c>
      <c r="L158" s="68"/>
      <c r="M158" s="64" t="s">
        <v>1895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81</v>
      </c>
      <c r="T158" s="94" t="s">
        <v>2570</v>
      </c>
      <c r="U158" s="72" t="s">
        <v>2570</v>
      </c>
      <c r="V158" s="72" t="s">
        <v>2570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4259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4811</v>
      </c>
      <c r="L159" s="68"/>
      <c r="M159" s="64" t="s">
        <v>1907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81</v>
      </c>
      <c r="T159" s="94" t="s">
        <v>2570</v>
      </c>
      <c r="U159" s="72" t="s">
        <v>2570</v>
      </c>
      <c r="V159" s="72" t="s">
        <v>2570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4259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4811</v>
      </c>
      <c r="L160" s="68"/>
      <c r="M160" s="64" t="s">
        <v>1944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81</v>
      </c>
      <c r="T160" s="94" t="s">
        <v>2570</v>
      </c>
      <c r="U160" s="72" t="s">
        <v>2570</v>
      </c>
      <c r="V160" s="72" t="s">
        <v>2570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4259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4811</v>
      </c>
      <c r="L161" s="68"/>
      <c r="M161" s="64" t="s">
        <v>1960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81</v>
      </c>
      <c r="T161" s="94" t="s">
        <v>2570</v>
      </c>
      <c r="U161" s="72" t="s">
        <v>2570</v>
      </c>
      <c r="V161" s="72" t="s">
        <v>2570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4259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4811</v>
      </c>
      <c r="L162" s="68"/>
      <c r="M162" s="64" t="s">
        <v>1967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81</v>
      </c>
      <c r="T162" s="94" t="s">
        <v>2570</v>
      </c>
      <c r="U162" s="72" t="s">
        <v>2570</v>
      </c>
      <c r="V162" s="72" t="s">
        <v>2570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4259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4811</v>
      </c>
      <c r="L163" s="68"/>
      <c r="M163" s="64" t="s">
        <v>1968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81</v>
      </c>
      <c r="T163" s="94" t="s">
        <v>2570</v>
      </c>
      <c r="U163" s="72" t="s">
        <v>2570</v>
      </c>
      <c r="V163" s="72" t="s">
        <v>2570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4259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4811</v>
      </c>
      <c r="L164" s="68"/>
      <c r="M164" s="64" t="s">
        <v>1969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81</v>
      </c>
      <c r="T164" s="94" t="s">
        <v>2570</v>
      </c>
      <c r="U164" s="72" t="s">
        <v>2570</v>
      </c>
      <c r="V164" s="72" t="s">
        <v>2570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4259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4811</v>
      </c>
      <c r="L165" s="68"/>
      <c r="M165" s="64" t="s">
        <v>1973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81</v>
      </c>
      <c r="T165" s="94" t="s">
        <v>2570</v>
      </c>
      <c r="U165" s="72" t="s">
        <v>2570</v>
      </c>
      <c r="V165" s="72" t="s">
        <v>2570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4259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4811</v>
      </c>
      <c r="L166" s="68"/>
      <c r="M166" s="64" t="s">
        <v>1974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81</v>
      </c>
      <c r="T166" s="94" t="s">
        <v>2570</v>
      </c>
      <c r="U166" s="72" t="s">
        <v>2570</v>
      </c>
      <c r="V166" s="72" t="s">
        <v>2570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4259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4811</v>
      </c>
      <c r="L167" s="68"/>
      <c r="M167" s="64" t="s">
        <v>1975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81</v>
      </c>
      <c r="T167" s="94" t="s">
        <v>2570</v>
      </c>
      <c r="U167" s="72" t="s">
        <v>2570</v>
      </c>
      <c r="V167" s="72" t="s">
        <v>2570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4259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4811</v>
      </c>
      <c r="L168" s="68"/>
      <c r="M168" s="64" t="s">
        <v>1977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81</v>
      </c>
      <c r="T168" s="94" t="s">
        <v>2570</v>
      </c>
      <c r="U168" s="72" t="s">
        <v>2570</v>
      </c>
      <c r="V168" s="72" t="s">
        <v>2570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4259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4811</v>
      </c>
      <c r="L169" s="68"/>
      <c r="M169" s="64" t="s">
        <v>1978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81</v>
      </c>
      <c r="T169" s="94" t="s">
        <v>2570</v>
      </c>
      <c r="U169" s="72" t="s">
        <v>2570</v>
      </c>
      <c r="V169" s="72" t="s">
        <v>2570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4259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4811</v>
      </c>
      <c r="L170" s="68"/>
      <c r="M170" s="64" t="s">
        <v>1983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81</v>
      </c>
      <c r="T170" s="94" t="s">
        <v>2570</v>
      </c>
      <c r="U170" s="72" t="s">
        <v>2570</v>
      </c>
      <c r="V170" s="72" t="s">
        <v>2570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4259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4811</v>
      </c>
      <c r="L171" s="68"/>
      <c r="M171" s="64" t="s">
        <v>2010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81</v>
      </c>
      <c r="T171" s="94" t="s">
        <v>2570</v>
      </c>
      <c r="U171" s="72" t="s">
        <v>2570</v>
      </c>
      <c r="V171" s="72" t="s">
        <v>2570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4259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4811</v>
      </c>
      <c r="L172" s="68"/>
      <c r="M172" s="64" t="s">
        <v>2011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81</v>
      </c>
      <c r="T172" s="94" t="s">
        <v>2570</v>
      </c>
      <c r="U172" s="72" t="s">
        <v>2570</v>
      </c>
      <c r="V172" s="72" t="s">
        <v>2570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4259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4811</v>
      </c>
      <c r="L173" s="68"/>
      <c r="M173" s="64" t="s">
        <v>2012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81</v>
      </c>
      <c r="T173" s="94" t="s">
        <v>2570</v>
      </c>
      <c r="U173" s="72" t="s">
        <v>2570</v>
      </c>
      <c r="V173" s="72" t="s">
        <v>2570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4259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4811</v>
      </c>
      <c r="L174" s="68"/>
      <c r="M174" s="64" t="s">
        <v>2013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81</v>
      </c>
      <c r="T174" s="94" t="s">
        <v>2570</v>
      </c>
      <c r="U174" s="72" t="s">
        <v>2570</v>
      </c>
      <c r="V174" s="72" t="s">
        <v>2570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4259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4811</v>
      </c>
      <c r="L175" s="68"/>
      <c r="M175" s="64" t="s">
        <v>2040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81</v>
      </c>
      <c r="T175" s="94" t="s">
        <v>2570</v>
      </c>
      <c r="U175" s="72" t="s">
        <v>2570</v>
      </c>
      <c r="V175" s="72" t="s">
        <v>2570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4259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4811</v>
      </c>
      <c r="L176" s="68"/>
      <c r="M176" s="64" t="s">
        <v>2074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81</v>
      </c>
      <c r="T176" s="94" t="s">
        <v>2570</v>
      </c>
      <c r="U176" s="72" t="s">
        <v>2570</v>
      </c>
      <c r="V176" s="72" t="s">
        <v>2570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4259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4811</v>
      </c>
      <c r="L177" s="68"/>
      <c r="M177" s="64" t="s">
        <v>2091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81</v>
      </c>
      <c r="T177" s="94" t="s">
        <v>2570</v>
      </c>
      <c r="U177" s="72" t="s">
        <v>2570</v>
      </c>
      <c r="V177" s="72" t="s">
        <v>2570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4259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4811</v>
      </c>
      <c r="L178" s="68"/>
      <c r="M178" s="64" t="s">
        <v>2101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81</v>
      </c>
      <c r="T178" s="94" t="s">
        <v>2570</v>
      </c>
      <c r="U178" s="72" t="s">
        <v>2570</v>
      </c>
      <c r="V178" s="72" t="s">
        <v>2570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4259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4811</v>
      </c>
      <c r="L179" s="68"/>
      <c r="M179" s="64" t="s">
        <v>2104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81</v>
      </c>
      <c r="T179" s="94" t="s">
        <v>2570</v>
      </c>
      <c r="U179" s="72" t="s">
        <v>2570</v>
      </c>
      <c r="V179" s="72" t="s">
        <v>2570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4259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4811</v>
      </c>
      <c r="L180" s="68"/>
      <c r="M180" s="64" t="s">
        <v>2124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81</v>
      </c>
      <c r="T180" s="94" t="s">
        <v>2570</v>
      </c>
      <c r="U180" s="72" t="s">
        <v>2570</v>
      </c>
      <c r="V180" s="72" t="s">
        <v>2570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4259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4811</v>
      </c>
      <c r="L181" s="68"/>
      <c r="M181" s="64" t="s">
        <v>2125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81</v>
      </c>
      <c r="T181" s="94" t="s">
        <v>2570</v>
      </c>
      <c r="U181" s="72" t="s">
        <v>2570</v>
      </c>
      <c r="V181" s="72" t="s">
        <v>2570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4259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4811</v>
      </c>
      <c r="L182" s="68"/>
      <c r="M182" s="64" t="s">
        <v>2126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81</v>
      </c>
      <c r="T182" s="94" t="s">
        <v>2570</v>
      </c>
      <c r="U182" s="72" t="s">
        <v>2570</v>
      </c>
      <c r="V182" s="72" t="s">
        <v>2570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4259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4811</v>
      </c>
      <c r="L183" s="68"/>
      <c r="M183" s="64" t="s">
        <v>2128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81</v>
      </c>
      <c r="T183" s="94" t="s">
        <v>2570</v>
      </c>
      <c r="U183" s="72" t="s">
        <v>2570</v>
      </c>
      <c r="V183" s="72" t="s">
        <v>2570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4259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4811</v>
      </c>
      <c r="L184" s="68"/>
      <c r="M184" s="64" t="s">
        <v>2131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81</v>
      </c>
      <c r="T184" s="94" t="s">
        <v>3070</v>
      </c>
      <c r="U184" s="72" t="s">
        <v>2570</v>
      </c>
      <c r="V184" s="72" t="s">
        <v>2570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4259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4811</v>
      </c>
      <c r="L185" s="68"/>
      <c r="M185" s="64" t="s">
        <v>2137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81</v>
      </c>
      <c r="T185" s="94" t="s">
        <v>2570</v>
      </c>
      <c r="U185" s="72" t="s">
        <v>2570</v>
      </c>
      <c r="V185" s="72" t="s">
        <v>2570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4259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4811</v>
      </c>
      <c r="L186" s="68"/>
      <c r="M186" s="64" t="s">
        <v>2149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81</v>
      </c>
      <c r="T186" s="94" t="s">
        <v>2570</v>
      </c>
      <c r="U186" s="72" t="s">
        <v>2570</v>
      </c>
      <c r="V186" s="72" t="s">
        <v>2570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4259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4811</v>
      </c>
      <c r="L187" s="68"/>
      <c r="M187" s="64" t="s">
        <v>2151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81</v>
      </c>
      <c r="T187" s="94" t="s">
        <v>2570</v>
      </c>
      <c r="U187" s="72" t="s">
        <v>2570</v>
      </c>
      <c r="V187" s="72" t="s">
        <v>2570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4259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4811</v>
      </c>
      <c r="L188" s="68"/>
      <c r="M188" s="64" t="s">
        <v>2187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81</v>
      </c>
      <c r="T188" s="94" t="s">
        <v>2570</v>
      </c>
      <c r="U188" s="72" t="s">
        <v>2570</v>
      </c>
      <c r="V188" s="72" t="s">
        <v>2570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4259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4811</v>
      </c>
      <c r="L189" s="68"/>
      <c r="M189" s="64" t="s">
        <v>2200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81</v>
      </c>
      <c r="T189" s="94" t="s">
        <v>2570</v>
      </c>
      <c r="U189" s="72" t="s">
        <v>2570</v>
      </c>
      <c r="V189" s="72" t="s">
        <v>2570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4259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4811</v>
      </c>
      <c r="L190" s="68"/>
      <c r="M190" s="64" t="s">
        <v>2201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81</v>
      </c>
      <c r="T190" s="94" t="s">
        <v>2570</v>
      </c>
      <c r="U190" s="72" t="s">
        <v>2570</v>
      </c>
      <c r="V190" s="72" t="s">
        <v>2570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4259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4811</v>
      </c>
      <c r="L191" s="68"/>
      <c r="M191" s="64" t="s">
        <v>2219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81</v>
      </c>
      <c r="T191" s="94" t="s">
        <v>2570</v>
      </c>
      <c r="U191" s="72" t="s">
        <v>2570</v>
      </c>
      <c r="V191" s="72" t="s">
        <v>2570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4259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4811</v>
      </c>
      <c r="L192" s="68"/>
      <c r="M192" s="64" t="s">
        <v>2269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81</v>
      </c>
      <c r="T192" s="94" t="s">
        <v>2570</v>
      </c>
      <c r="U192" s="72" t="s">
        <v>2570</v>
      </c>
      <c r="V192" s="72" t="s">
        <v>2570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4259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4811</v>
      </c>
      <c r="L193" s="68"/>
      <c r="M193" s="64" t="s">
        <v>2271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81</v>
      </c>
      <c r="T193" s="94" t="s">
        <v>2570</v>
      </c>
      <c r="U193" s="72" t="s">
        <v>2570</v>
      </c>
      <c r="V193" s="72" t="s">
        <v>2570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4259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4811</v>
      </c>
      <c r="L194" s="68"/>
      <c r="M194" s="64" t="s">
        <v>2284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81</v>
      </c>
      <c r="T194" s="94" t="s">
        <v>2570</v>
      </c>
      <c r="U194" s="72" t="s">
        <v>2570</v>
      </c>
      <c r="V194" s="72" t="s">
        <v>2570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4259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4811</v>
      </c>
      <c r="L195" s="68"/>
      <c r="M195" s="64" t="s">
        <v>2285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81</v>
      </c>
      <c r="T195" s="94" t="s">
        <v>2570</v>
      </c>
      <c r="U195" s="72" t="s">
        <v>2570</v>
      </c>
      <c r="V195" s="72" t="s">
        <v>2570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4259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4811</v>
      </c>
      <c r="L196" s="68"/>
      <c r="M196" s="64" t="s">
        <v>2286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81</v>
      </c>
      <c r="T196" s="94" t="s">
        <v>2570</v>
      </c>
      <c r="U196" s="72" t="s">
        <v>2570</v>
      </c>
      <c r="V196" s="72" t="s">
        <v>2570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4259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4811</v>
      </c>
      <c r="L197" s="68"/>
      <c r="M197" s="64" t="s">
        <v>2293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81</v>
      </c>
      <c r="T197" s="94" t="s">
        <v>2570</v>
      </c>
      <c r="U197" s="72" t="s">
        <v>2570</v>
      </c>
      <c r="V197" s="72" t="s">
        <v>2570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4259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4811</v>
      </c>
      <c r="L198" s="68"/>
      <c r="M198" s="64" t="s">
        <v>2295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81</v>
      </c>
      <c r="T198" s="94" t="s">
        <v>2570</v>
      </c>
      <c r="U198" s="72" t="s">
        <v>2570</v>
      </c>
      <c r="V198" s="72" t="s">
        <v>2570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4259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4811</v>
      </c>
      <c r="L199" s="68"/>
      <c r="M199" s="64" t="s">
        <v>2296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81</v>
      </c>
      <c r="T199" s="94" t="s">
        <v>2570</v>
      </c>
      <c r="U199" s="72" t="s">
        <v>2570</v>
      </c>
      <c r="V199" s="72" t="s">
        <v>2570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4259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4811</v>
      </c>
      <c r="L200" s="68"/>
      <c r="M200" s="64" t="s">
        <v>2297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81</v>
      </c>
      <c r="T200" s="94" t="s">
        <v>2570</v>
      </c>
      <c r="U200" s="72" t="s">
        <v>2570</v>
      </c>
      <c r="V200" s="72" t="s">
        <v>2570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4259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4811</v>
      </c>
      <c r="L201" s="68"/>
      <c r="M201" s="64" t="s">
        <v>2298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82</v>
      </c>
      <c r="T201" s="94" t="s">
        <v>3070</v>
      </c>
      <c r="U201" s="95" t="s">
        <v>3007</v>
      </c>
      <c r="V201" s="96" t="s">
        <v>2570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4259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4811</v>
      </c>
      <c r="L202" s="68"/>
      <c r="M202" s="64" t="s">
        <v>2299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82</v>
      </c>
      <c r="T202" s="94" t="s">
        <v>2570</v>
      </c>
      <c r="U202" s="72" t="s">
        <v>2570</v>
      </c>
      <c r="V202" s="72" t="s">
        <v>2570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4259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4811</v>
      </c>
      <c r="L203" s="68"/>
      <c r="M203" s="64" t="s">
        <v>2300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82</v>
      </c>
      <c r="T203" s="94" t="s">
        <v>2570</v>
      </c>
      <c r="U203" s="72" t="s">
        <v>2570</v>
      </c>
      <c r="V203" s="72" t="s">
        <v>2570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4259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4811</v>
      </c>
      <c r="L204" s="68"/>
      <c r="M204" s="64" t="s">
        <v>2301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82</v>
      </c>
      <c r="T204" s="94" t="s">
        <v>2570</v>
      </c>
      <c r="U204" s="72" t="s">
        <v>2570</v>
      </c>
      <c r="V204" s="72" t="s">
        <v>2570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4259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4811</v>
      </c>
      <c r="L205" s="68"/>
      <c r="M205" s="64" t="s">
        <v>2302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82</v>
      </c>
      <c r="T205" s="94" t="s">
        <v>2570</v>
      </c>
      <c r="U205" s="72" t="s">
        <v>2570</v>
      </c>
      <c r="V205" s="72" t="s">
        <v>2570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4259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4811</v>
      </c>
      <c r="L206" s="68"/>
      <c r="M206" s="64" t="s">
        <v>2303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82</v>
      </c>
      <c r="T206" s="94" t="s">
        <v>2570</v>
      </c>
      <c r="U206" s="72" t="s">
        <v>2570</v>
      </c>
      <c r="V206" s="72" t="s">
        <v>2570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4259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4811</v>
      </c>
      <c r="L207" s="68"/>
      <c r="M207" s="64" t="s">
        <v>2304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82</v>
      </c>
      <c r="T207" s="94" t="s">
        <v>2570</v>
      </c>
      <c r="U207" s="72" t="s">
        <v>2570</v>
      </c>
      <c r="V207" s="72" t="s">
        <v>2570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4259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4811</v>
      </c>
      <c r="L208" s="68"/>
      <c r="M208" s="64" t="s">
        <v>2305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82</v>
      </c>
      <c r="T208" s="94" t="s">
        <v>2570</v>
      </c>
      <c r="U208" s="72" t="s">
        <v>2570</v>
      </c>
      <c r="V208" s="72" t="s">
        <v>2570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4259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4811</v>
      </c>
      <c r="L209" s="68"/>
      <c r="M209" s="64" t="s">
        <v>2310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82</v>
      </c>
      <c r="T209" s="94" t="s">
        <v>2570</v>
      </c>
      <c r="U209" s="72" t="s">
        <v>2570</v>
      </c>
      <c r="V209" s="72" t="s">
        <v>2570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4259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4811</v>
      </c>
      <c r="L210" s="68"/>
      <c r="M210" s="64" t="s">
        <v>2325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83</v>
      </c>
      <c r="T210" s="94" t="s">
        <v>3070</v>
      </c>
      <c r="U210" s="95" t="s">
        <v>3007</v>
      </c>
      <c r="V210" s="96" t="s">
        <v>2570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4259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4811</v>
      </c>
      <c r="L211" s="68"/>
      <c r="M211" s="64" t="s">
        <v>2326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83</v>
      </c>
      <c r="T211" s="94" t="s">
        <v>2570</v>
      </c>
      <c r="U211" s="72" t="s">
        <v>2570</v>
      </c>
      <c r="V211" s="72" t="s">
        <v>2570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4259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4811</v>
      </c>
      <c r="L212" s="68"/>
      <c r="M212" s="64" t="s">
        <v>2333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83</v>
      </c>
      <c r="T212" s="94" t="s">
        <v>2570</v>
      </c>
      <c r="U212" s="72" t="s">
        <v>2570</v>
      </c>
      <c r="V212" s="72" t="s">
        <v>2570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4259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4811</v>
      </c>
      <c r="L213" s="68"/>
      <c r="M213" s="64" t="s">
        <v>2335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84</v>
      </c>
      <c r="T213" s="94" t="s">
        <v>3068</v>
      </c>
      <c r="U213" s="95" t="s">
        <v>3007</v>
      </c>
      <c r="V213" s="161" t="s">
        <v>4817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4259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4811</v>
      </c>
      <c r="L214" s="68"/>
      <c r="M214" s="64" t="s">
        <v>2361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85</v>
      </c>
      <c r="T214" s="97" t="s">
        <v>3070</v>
      </c>
      <c r="U214" s="95" t="s">
        <v>3007</v>
      </c>
      <c r="V214" s="96" t="s">
        <v>4818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4557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4646</v>
      </c>
      <c r="L215" s="68"/>
      <c r="M215" s="64" t="s">
        <v>2385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85</v>
      </c>
      <c r="T215" s="94" t="s">
        <v>2570</v>
      </c>
      <c r="U215" s="72" t="s">
        <v>2570</v>
      </c>
      <c r="V215" s="72" t="s">
        <v>2570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4259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4811</v>
      </c>
      <c r="L216" s="73" t="s">
        <v>3357</v>
      </c>
      <c r="M216" s="64" t="s">
        <v>2629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85</v>
      </c>
      <c r="T216" s="94" t="s">
        <v>3070</v>
      </c>
      <c r="U216" s="72" t="s">
        <v>2994</v>
      </c>
      <c r="V216" s="72" t="s">
        <v>2570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4557</v>
      </c>
      <c r="D217" s="60" t="s">
        <v>7</v>
      </c>
      <c r="E217" s="76" t="s">
        <v>3358</v>
      </c>
      <c r="F217" s="76" t="s">
        <v>3358</v>
      </c>
      <c r="G217" s="77">
        <v>0</v>
      </c>
      <c r="H217" s="77">
        <v>0</v>
      </c>
      <c r="I217" s="66" t="s">
        <v>30</v>
      </c>
      <c r="J217" s="66" t="s">
        <v>1630</v>
      </c>
      <c r="K217" s="67" t="s">
        <v>4646</v>
      </c>
      <c r="L217" s="68"/>
      <c r="M217" s="64" t="s">
        <v>3842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85</v>
      </c>
      <c r="T217" s="94" t="s">
        <v>2570</v>
      </c>
      <c r="U217" s="72" t="s">
        <v>2570</v>
      </c>
      <c r="V217" s="72" t="s">
        <v>2570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4557</v>
      </c>
      <c r="D218" s="60" t="s">
        <v>7</v>
      </c>
      <c r="E218" s="76" t="s">
        <v>3359</v>
      </c>
      <c r="F218" s="76" t="s">
        <v>3359</v>
      </c>
      <c r="G218" s="77">
        <v>0</v>
      </c>
      <c r="H218" s="77">
        <v>0</v>
      </c>
      <c r="I218" s="66" t="s">
        <v>30</v>
      </c>
      <c r="J218" s="66" t="s">
        <v>1630</v>
      </c>
      <c r="K218" s="67" t="s">
        <v>4646</v>
      </c>
      <c r="L218" s="68"/>
      <c r="M218" s="64" t="s">
        <v>3843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85</v>
      </c>
      <c r="T218" s="94" t="s">
        <v>2570</v>
      </c>
      <c r="U218" s="72" t="s">
        <v>2570</v>
      </c>
      <c r="V218" s="72" t="s">
        <v>2570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4557</v>
      </c>
      <c r="D219" s="60" t="s">
        <v>7</v>
      </c>
      <c r="E219" s="76" t="s">
        <v>3360</v>
      </c>
      <c r="F219" s="76" t="s">
        <v>3360</v>
      </c>
      <c r="G219" s="77">
        <v>0</v>
      </c>
      <c r="H219" s="77">
        <v>0</v>
      </c>
      <c r="I219" s="66" t="s">
        <v>30</v>
      </c>
      <c r="J219" s="66" t="s">
        <v>1630</v>
      </c>
      <c r="K219" s="67" t="s">
        <v>4646</v>
      </c>
      <c r="L219" s="68"/>
      <c r="M219" s="64" t="s">
        <v>3844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85</v>
      </c>
      <c r="T219" s="94" t="s">
        <v>2570</v>
      </c>
      <c r="U219" s="72" t="s">
        <v>2570</v>
      </c>
      <c r="V219" s="72" t="s">
        <v>2570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4557</v>
      </c>
      <c r="D220" s="60" t="s">
        <v>7</v>
      </c>
      <c r="E220" s="76" t="s">
        <v>3361</v>
      </c>
      <c r="F220" s="76" t="s">
        <v>3361</v>
      </c>
      <c r="G220" s="77">
        <v>0</v>
      </c>
      <c r="H220" s="77">
        <v>0</v>
      </c>
      <c r="I220" s="66" t="s">
        <v>30</v>
      </c>
      <c r="J220" s="66" t="s">
        <v>1630</v>
      </c>
      <c r="K220" s="67" t="s">
        <v>4646</v>
      </c>
      <c r="L220" s="68"/>
      <c r="M220" s="64" t="s">
        <v>3845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85</v>
      </c>
      <c r="T220" s="94" t="s">
        <v>2570</v>
      </c>
      <c r="U220" s="72" t="s">
        <v>2570</v>
      </c>
      <c r="V220" s="72" t="s">
        <v>2570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4557</v>
      </c>
      <c r="D221" s="60" t="s">
        <v>7</v>
      </c>
      <c r="E221" s="76" t="s">
        <v>3362</v>
      </c>
      <c r="F221" s="76" t="s">
        <v>3362</v>
      </c>
      <c r="G221" s="77">
        <v>0</v>
      </c>
      <c r="H221" s="77">
        <v>0</v>
      </c>
      <c r="I221" s="66" t="s">
        <v>30</v>
      </c>
      <c r="J221" s="66" t="s">
        <v>1630</v>
      </c>
      <c r="K221" s="67" t="s">
        <v>4646</v>
      </c>
      <c r="L221" s="68"/>
      <c r="M221" s="64" t="s">
        <v>3846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85</v>
      </c>
      <c r="T221" s="94" t="s">
        <v>2570</v>
      </c>
      <c r="U221" s="72" t="s">
        <v>2570</v>
      </c>
      <c r="V221" s="72" t="s">
        <v>2570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4557</v>
      </c>
      <c r="D222" s="60" t="s">
        <v>7</v>
      </c>
      <c r="E222" s="76" t="s">
        <v>3363</v>
      </c>
      <c r="F222" s="76" t="s">
        <v>3363</v>
      </c>
      <c r="G222" s="77">
        <v>0</v>
      </c>
      <c r="H222" s="77">
        <v>0</v>
      </c>
      <c r="I222" s="66" t="s">
        <v>30</v>
      </c>
      <c r="J222" s="66" t="s">
        <v>1630</v>
      </c>
      <c r="K222" s="67" t="s">
        <v>4646</v>
      </c>
      <c r="L222" s="68"/>
      <c r="M222" s="64" t="s">
        <v>3847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85</v>
      </c>
      <c r="T222" s="94" t="s">
        <v>2570</v>
      </c>
      <c r="U222" s="72" t="s">
        <v>2570</v>
      </c>
      <c r="V222" s="72" t="s">
        <v>2570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4557</v>
      </c>
      <c r="D223" s="60" t="s">
        <v>7</v>
      </c>
      <c r="E223" s="76" t="s">
        <v>3364</v>
      </c>
      <c r="F223" s="76" t="s">
        <v>3364</v>
      </c>
      <c r="G223" s="77">
        <v>0</v>
      </c>
      <c r="H223" s="77">
        <v>0</v>
      </c>
      <c r="I223" s="66" t="s">
        <v>30</v>
      </c>
      <c r="J223" s="66" t="s">
        <v>1630</v>
      </c>
      <c r="K223" s="67" t="s">
        <v>4646</v>
      </c>
      <c r="L223" s="68"/>
      <c r="M223" s="64" t="s">
        <v>3848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85</v>
      </c>
      <c r="T223" s="94" t="s">
        <v>2570</v>
      </c>
      <c r="U223" s="72" t="s">
        <v>2570</v>
      </c>
      <c r="V223" s="72" t="s">
        <v>2570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4557</v>
      </c>
      <c r="D224" s="60" t="s">
        <v>7</v>
      </c>
      <c r="E224" s="76" t="s">
        <v>3365</v>
      </c>
      <c r="F224" s="76" t="s">
        <v>3365</v>
      </c>
      <c r="G224" s="77">
        <v>0</v>
      </c>
      <c r="H224" s="77">
        <v>0</v>
      </c>
      <c r="I224" s="66" t="s">
        <v>30</v>
      </c>
      <c r="J224" s="66" t="s">
        <v>1630</v>
      </c>
      <c r="K224" s="67" t="s">
        <v>4646</v>
      </c>
      <c r="L224" s="68"/>
      <c r="M224" s="64" t="s">
        <v>3849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85</v>
      </c>
      <c r="T224" s="94" t="s">
        <v>2570</v>
      </c>
      <c r="U224" s="72" t="s">
        <v>2570</v>
      </c>
      <c r="V224" s="72" t="s">
        <v>2570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4557</v>
      </c>
      <c r="D225" s="60" t="s">
        <v>7</v>
      </c>
      <c r="E225" s="76" t="s">
        <v>3366</v>
      </c>
      <c r="F225" s="76" t="s">
        <v>3366</v>
      </c>
      <c r="G225" s="77">
        <v>0</v>
      </c>
      <c r="H225" s="77">
        <v>0</v>
      </c>
      <c r="I225" s="66" t="s">
        <v>30</v>
      </c>
      <c r="J225" s="66" t="s">
        <v>1630</v>
      </c>
      <c r="K225" s="67" t="s">
        <v>4646</v>
      </c>
      <c r="L225" s="68"/>
      <c r="M225" s="64" t="s">
        <v>3850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85</v>
      </c>
      <c r="T225" s="94" t="s">
        <v>2570</v>
      </c>
      <c r="U225" s="72" t="s">
        <v>2570</v>
      </c>
      <c r="V225" s="72" t="s">
        <v>2570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4557</v>
      </c>
      <c r="D226" s="60" t="s">
        <v>7</v>
      </c>
      <c r="E226" s="76" t="s">
        <v>3367</v>
      </c>
      <c r="F226" s="76" t="s">
        <v>3367</v>
      </c>
      <c r="G226" s="77">
        <v>0</v>
      </c>
      <c r="H226" s="77">
        <v>0</v>
      </c>
      <c r="I226" s="66" t="s">
        <v>30</v>
      </c>
      <c r="J226" s="66" t="s">
        <v>1630</v>
      </c>
      <c r="K226" s="67" t="s">
        <v>4646</v>
      </c>
      <c r="L226" s="68"/>
      <c r="M226" s="64" t="s">
        <v>3851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85</v>
      </c>
      <c r="T226" s="94" t="s">
        <v>2570</v>
      </c>
      <c r="U226" s="72" t="s">
        <v>2570</v>
      </c>
      <c r="V226" s="72" t="s">
        <v>2570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4557</v>
      </c>
      <c r="D227" s="60" t="s">
        <v>7</v>
      </c>
      <c r="E227" s="76" t="s">
        <v>3368</v>
      </c>
      <c r="F227" s="76" t="s">
        <v>3368</v>
      </c>
      <c r="G227" s="77">
        <v>0</v>
      </c>
      <c r="H227" s="77">
        <v>0</v>
      </c>
      <c r="I227" s="66" t="s">
        <v>30</v>
      </c>
      <c r="J227" s="66" t="s">
        <v>1630</v>
      </c>
      <c r="K227" s="67" t="s">
        <v>4646</v>
      </c>
      <c r="L227" s="68"/>
      <c r="M227" s="64" t="s">
        <v>3852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85</v>
      </c>
      <c r="T227" s="94" t="s">
        <v>2570</v>
      </c>
      <c r="U227" s="72" t="s">
        <v>2570</v>
      </c>
      <c r="V227" s="72" t="s">
        <v>2570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4557</v>
      </c>
      <c r="D228" s="60" t="s">
        <v>7</v>
      </c>
      <c r="E228" s="76" t="s">
        <v>3369</v>
      </c>
      <c r="F228" s="76" t="s">
        <v>3369</v>
      </c>
      <c r="G228" s="77">
        <v>0</v>
      </c>
      <c r="H228" s="77">
        <v>0</v>
      </c>
      <c r="I228" s="66" t="s">
        <v>30</v>
      </c>
      <c r="J228" s="66" t="s">
        <v>1630</v>
      </c>
      <c r="K228" s="67" t="s">
        <v>4646</v>
      </c>
      <c r="L228" s="68"/>
      <c r="M228" s="64" t="s">
        <v>3853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85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2570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2570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85</v>
      </c>
      <c r="T229" s="94" t="s">
        <v>2570</v>
      </c>
      <c r="U229" s="92" t="s">
        <v>2570</v>
      </c>
      <c r="V229" s="92" t="s">
        <v>2570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2570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2570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85</v>
      </c>
      <c r="T230" s="94" t="s">
        <v>2570</v>
      </c>
      <c r="U230" s="92" t="s">
        <v>2570</v>
      </c>
      <c r="V230" s="92" t="s">
        <v>2570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3115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85</v>
      </c>
      <c r="T231" s="94" t="s">
        <v>2570</v>
      </c>
      <c r="U231" s="92" t="s">
        <v>2570</v>
      </c>
      <c r="V231" s="92" t="s">
        <v>2570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4260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4811</v>
      </c>
      <c r="L232" s="68"/>
      <c r="M232" s="64" t="s">
        <v>1651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85</v>
      </c>
      <c r="T232" s="94" t="s">
        <v>2570</v>
      </c>
      <c r="U232" s="72" t="s">
        <v>2994</v>
      </c>
      <c r="V232" s="72" t="s">
        <v>2570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4261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4811</v>
      </c>
      <c r="L233" s="68"/>
      <c r="M233" s="64" t="s">
        <v>1652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85</v>
      </c>
      <c r="T233" s="94" t="s">
        <v>2570</v>
      </c>
      <c r="U233" s="72" t="s">
        <v>2994</v>
      </c>
      <c r="V233" s="72" t="s">
        <v>2570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4262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4811</v>
      </c>
      <c r="L234" s="68"/>
      <c r="M234" s="64" t="s">
        <v>1749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85</v>
      </c>
      <c r="T234" s="94" t="s">
        <v>2570</v>
      </c>
      <c r="U234" s="72" t="s">
        <v>2994</v>
      </c>
      <c r="V234" s="72" t="s">
        <v>2570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4262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4811</v>
      </c>
      <c r="L235" s="68"/>
      <c r="M235" s="64" t="s">
        <v>2392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85</v>
      </c>
      <c r="T235" s="94" t="s">
        <v>2570</v>
      </c>
      <c r="U235" s="72" t="s">
        <v>2570</v>
      </c>
      <c r="V235" s="72" t="s">
        <v>2570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4262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4811</v>
      </c>
      <c r="L236" s="68"/>
      <c r="M236" s="64" t="s">
        <v>2393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85</v>
      </c>
      <c r="T236" s="94" t="s">
        <v>2570</v>
      </c>
      <c r="U236" s="72" t="s">
        <v>2570</v>
      </c>
      <c r="V236" s="72" t="s">
        <v>2570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4262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4811</v>
      </c>
      <c r="L237" s="68"/>
      <c r="M237" s="64" t="s">
        <v>1748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85</v>
      </c>
      <c r="T237" s="94" t="s">
        <v>2570</v>
      </c>
      <c r="U237" s="72" t="s">
        <v>2994</v>
      </c>
      <c r="V237" s="72" t="s">
        <v>2570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4262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4811</v>
      </c>
      <c r="L238" s="68"/>
      <c r="M238" s="64" t="s">
        <v>2390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85</v>
      </c>
      <c r="T238" s="94" t="s">
        <v>2570</v>
      </c>
      <c r="U238" s="72" t="s">
        <v>2570</v>
      </c>
      <c r="V238" s="72" t="s">
        <v>2570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4262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4811</v>
      </c>
      <c r="L239" s="68"/>
      <c r="M239" s="64" t="s">
        <v>2391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85</v>
      </c>
      <c r="T239" s="94" t="s">
        <v>2570</v>
      </c>
      <c r="U239" s="72" t="s">
        <v>2570</v>
      </c>
      <c r="V239" s="72" t="s">
        <v>2570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4263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4811</v>
      </c>
      <c r="L240" s="68"/>
      <c r="M240" s="64" t="s">
        <v>2062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85</v>
      </c>
      <c r="T240" s="94" t="s">
        <v>2570</v>
      </c>
      <c r="U240" s="72" t="s">
        <v>2994</v>
      </c>
      <c r="V240" s="72" t="s">
        <v>2570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4263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4811</v>
      </c>
      <c r="L241" s="68"/>
      <c r="M241" s="64" t="s">
        <v>2412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85</v>
      </c>
      <c r="T241" s="94" t="s">
        <v>2570</v>
      </c>
      <c r="U241" s="72" t="s">
        <v>2570</v>
      </c>
      <c r="V241" s="72" t="s">
        <v>2570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4263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4811</v>
      </c>
      <c r="L242" s="68"/>
      <c r="M242" s="64" t="s">
        <v>2413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85</v>
      </c>
      <c r="T242" s="94" t="s">
        <v>2570</v>
      </c>
      <c r="U242" s="72" t="s">
        <v>2570</v>
      </c>
      <c r="V242" s="72" t="s">
        <v>2570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4263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4811</v>
      </c>
      <c r="L243" s="68"/>
      <c r="M243" s="64" t="s">
        <v>1821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85</v>
      </c>
      <c r="T243" s="94" t="s">
        <v>2570</v>
      </c>
      <c r="U243" s="72" t="s">
        <v>2994</v>
      </c>
      <c r="V243" s="72" t="s">
        <v>2570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4263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4811</v>
      </c>
      <c r="L244" s="68"/>
      <c r="M244" s="64" t="s">
        <v>2394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85</v>
      </c>
      <c r="T244" s="94" t="s">
        <v>2570</v>
      </c>
      <c r="U244" s="72" t="s">
        <v>2570</v>
      </c>
      <c r="V244" s="72" t="s">
        <v>2570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4263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4811</v>
      </c>
      <c r="L245" s="68"/>
      <c r="M245" s="64" t="s">
        <v>2395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85</v>
      </c>
      <c r="T245" s="94" t="s">
        <v>2570</v>
      </c>
      <c r="U245" s="72" t="s">
        <v>2570</v>
      </c>
      <c r="V245" s="72" t="s">
        <v>2570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4264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4811</v>
      </c>
      <c r="L246" s="68"/>
      <c r="M246" s="64" t="s">
        <v>1662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85</v>
      </c>
      <c r="T246" s="94" t="s">
        <v>2570</v>
      </c>
      <c r="U246" s="72" t="s">
        <v>2570</v>
      </c>
      <c r="V246" s="72" t="s">
        <v>2570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4264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4811</v>
      </c>
      <c r="L247" s="68"/>
      <c r="M247" s="64" t="s">
        <v>2387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85</v>
      </c>
      <c r="T247" s="94" t="s">
        <v>2570</v>
      </c>
      <c r="U247" s="72" t="s">
        <v>2570</v>
      </c>
      <c r="V247" s="72" t="s">
        <v>2570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4264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4811</v>
      </c>
      <c r="L248" s="68"/>
      <c r="M248" s="64" t="s">
        <v>1947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85</v>
      </c>
      <c r="T248" s="94" t="s">
        <v>2570</v>
      </c>
      <c r="U248" s="72" t="s">
        <v>2570</v>
      </c>
      <c r="V248" s="72" t="s">
        <v>2570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4264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4811</v>
      </c>
      <c r="L249" s="68"/>
      <c r="M249" s="64" t="s">
        <v>2405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85</v>
      </c>
      <c r="T249" s="94" t="s">
        <v>2570</v>
      </c>
      <c r="U249" s="72" t="s">
        <v>2570</v>
      </c>
      <c r="V249" s="72" t="s">
        <v>2570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4265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4811</v>
      </c>
      <c r="L250" s="68"/>
      <c r="M250" s="64" t="s">
        <v>1663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85</v>
      </c>
      <c r="T250" s="94" t="s">
        <v>2570</v>
      </c>
      <c r="U250" s="72" t="s">
        <v>2570</v>
      </c>
      <c r="V250" s="72" t="s">
        <v>2570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4265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4811</v>
      </c>
      <c r="L251" s="68"/>
      <c r="M251" s="64" t="s">
        <v>2388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85</v>
      </c>
      <c r="T251" s="94" t="s">
        <v>2570</v>
      </c>
      <c r="U251" s="72" t="s">
        <v>2570</v>
      </c>
      <c r="V251" s="72" t="s">
        <v>2570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4265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4811</v>
      </c>
      <c r="L252" s="68"/>
      <c r="M252" s="64" t="s">
        <v>1948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85</v>
      </c>
      <c r="T252" s="94" t="s">
        <v>2570</v>
      </c>
      <c r="U252" s="72" t="s">
        <v>2570</v>
      </c>
      <c r="V252" s="72" t="s">
        <v>2570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4265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4811</v>
      </c>
      <c r="L253" s="68"/>
      <c r="M253" s="64" t="s">
        <v>2406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85</v>
      </c>
      <c r="T253" s="94" t="s">
        <v>2570</v>
      </c>
      <c r="U253" s="72" t="s">
        <v>2570</v>
      </c>
      <c r="V253" s="72" t="s">
        <v>2570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4266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4811</v>
      </c>
      <c r="L254" s="68"/>
      <c r="M254" s="64" t="s">
        <v>2042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85</v>
      </c>
      <c r="T254" s="94" t="s">
        <v>2570</v>
      </c>
      <c r="U254" s="72" t="s">
        <v>2570</v>
      </c>
      <c r="V254" s="72" t="s">
        <v>2570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4266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4811</v>
      </c>
      <c r="L255" s="68"/>
      <c r="M255" s="64" t="s">
        <v>1679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85</v>
      </c>
      <c r="T255" s="94" t="s">
        <v>2570</v>
      </c>
      <c r="U255" s="72" t="s">
        <v>2570</v>
      </c>
      <c r="V255" s="72" t="s">
        <v>2570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4267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4811</v>
      </c>
      <c r="L256" s="68"/>
      <c r="M256" s="64" t="s">
        <v>1680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85</v>
      </c>
      <c r="T256" s="94" t="s">
        <v>2570</v>
      </c>
      <c r="U256" s="72" t="s">
        <v>2570</v>
      </c>
      <c r="V256" s="72" t="s">
        <v>2570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4267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4811</v>
      </c>
      <c r="L257" s="68"/>
      <c r="M257" s="64" t="s">
        <v>2000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85</v>
      </c>
      <c r="T257" s="94" t="s">
        <v>2570</v>
      </c>
      <c r="U257" s="72" t="s">
        <v>2570</v>
      </c>
      <c r="V257" s="72" t="s">
        <v>2570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4268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4811</v>
      </c>
      <c r="L258" s="68"/>
      <c r="M258" s="64" t="s">
        <v>1684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85</v>
      </c>
      <c r="T258" s="94" t="s">
        <v>2570</v>
      </c>
      <c r="U258" s="72" t="s">
        <v>2570</v>
      </c>
      <c r="V258" s="72" t="s">
        <v>2570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4268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4811</v>
      </c>
      <c r="L259" s="68"/>
      <c r="M259" s="64" t="s">
        <v>2043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85</v>
      </c>
      <c r="T259" s="94" t="s">
        <v>2570</v>
      </c>
      <c r="U259" s="72" t="s">
        <v>2570</v>
      </c>
      <c r="V259" s="72" t="s">
        <v>2570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4269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4811</v>
      </c>
      <c r="L260" s="68"/>
      <c r="M260" s="64" t="s">
        <v>1699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85</v>
      </c>
      <c r="T260" s="94" t="s">
        <v>2570</v>
      </c>
      <c r="U260" s="72" t="s">
        <v>2570</v>
      </c>
      <c r="V260" s="72" t="s">
        <v>2570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4269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4811</v>
      </c>
      <c r="L261" s="68"/>
      <c r="M261" s="64" t="s">
        <v>1891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85</v>
      </c>
      <c r="T261" s="94" t="s">
        <v>2570</v>
      </c>
      <c r="U261" s="72" t="s">
        <v>2570</v>
      </c>
      <c r="V261" s="72" t="s">
        <v>2570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4270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4811</v>
      </c>
      <c r="L262" s="68"/>
      <c r="M262" s="64" t="s">
        <v>1703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85</v>
      </c>
      <c r="T262" s="94" t="s">
        <v>2570</v>
      </c>
      <c r="U262" s="72" t="s">
        <v>2570</v>
      </c>
      <c r="V262" s="72" t="s">
        <v>2570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4270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4811</v>
      </c>
      <c r="L263" s="68"/>
      <c r="M263" s="64" t="s">
        <v>1892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85</v>
      </c>
      <c r="T263" s="94" t="s">
        <v>2570</v>
      </c>
      <c r="U263" s="72" t="s">
        <v>2570</v>
      </c>
      <c r="V263" s="72" t="s">
        <v>2570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4271</v>
      </c>
      <c r="D264" s="60" t="s">
        <v>27</v>
      </c>
      <c r="E264" s="66" t="s">
        <v>2928</v>
      </c>
      <c r="F264" s="66" t="s">
        <v>3336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4811</v>
      </c>
      <c r="L264" s="68"/>
      <c r="M264" s="64" t="s">
        <v>2908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85</v>
      </c>
      <c r="T264" s="94" t="s">
        <v>2570</v>
      </c>
      <c r="U264" s="72" t="s">
        <v>2570</v>
      </c>
      <c r="V264" s="72" t="s">
        <v>2570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4271</v>
      </c>
      <c r="D265" s="60" t="s">
        <v>27</v>
      </c>
      <c r="E265" s="66" t="s">
        <v>2928</v>
      </c>
      <c r="F265" s="66" t="s">
        <v>2912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4811</v>
      </c>
      <c r="L265" s="68"/>
      <c r="M265" s="64" t="s">
        <v>2909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85</v>
      </c>
      <c r="T265" s="94" t="s">
        <v>2570</v>
      </c>
      <c r="U265" s="72" t="s">
        <v>2570</v>
      </c>
      <c r="V265" s="72" t="s">
        <v>2570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4271</v>
      </c>
      <c r="D266" s="60" t="s">
        <v>169</v>
      </c>
      <c r="E266" s="66" t="s">
        <v>2929</v>
      </c>
      <c r="F266" s="66" t="s">
        <v>2913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4811</v>
      </c>
      <c r="L266" s="68"/>
      <c r="M266" s="64" t="s">
        <v>2910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85</v>
      </c>
      <c r="T266" s="94" t="s">
        <v>2570</v>
      </c>
      <c r="U266" s="72" t="s">
        <v>2570</v>
      </c>
      <c r="V266" s="72" t="s">
        <v>2570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4271</v>
      </c>
      <c r="D267" s="60" t="s">
        <v>169</v>
      </c>
      <c r="E267" s="66" t="s">
        <v>2929</v>
      </c>
      <c r="F267" s="66" t="s">
        <v>3336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4811</v>
      </c>
      <c r="L267" s="68"/>
      <c r="M267" s="64" t="s">
        <v>2911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85</v>
      </c>
      <c r="T267" s="94" t="s">
        <v>2570</v>
      </c>
      <c r="U267" s="72" t="s">
        <v>2570</v>
      </c>
      <c r="V267" s="72" t="s">
        <v>2570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4272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4811</v>
      </c>
      <c r="L268" s="68"/>
      <c r="M268" s="64" t="s">
        <v>1741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85</v>
      </c>
      <c r="T268" s="94" t="s">
        <v>2570</v>
      </c>
      <c r="U268" s="72" t="s">
        <v>2570</v>
      </c>
      <c r="V268" s="72" t="s">
        <v>2570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4272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4811</v>
      </c>
      <c r="L269" s="68"/>
      <c r="M269" s="64" t="s">
        <v>1899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85</v>
      </c>
      <c r="T269" s="94" t="s">
        <v>2570</v>
      </c>
      <c r="U269" s="72" t="s">
        <v>2570</v>
      </c>
      <c r="V269" s="72" t="s">
        <v>2570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4273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4811</v>
      </c>
      <c r="L270" s="68"/>
      <c r="M270" s="64" t="s">
        <v>1805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85</v>
      </c>
      <c r="T270" s="94" t="s">
        <v>2570</v>
      </c>
      <c r="U270" s="72" t="s">
        <v>2570</v>
      </c>
      <c r="V270" s="72" t="s">
        <v>2570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4273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4811</v>
      </c>
      <c r="L271" s="68"/>
      <c r="M271" s="64" t="s">
        <v>2001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85</v>
      </c>
      <c r="T271" s="94" t="s">
        <v>2570</v>
      </c>
      <c r="U271" s="72" t="s">
        <v>2570</v>
      </c>
      <c r="V271" s="72" t="s">
        <v>2570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4274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4811</v>
      </c>
      <c r="L272" s="68"/>
      <c r="M272" s="64" t="s">
        <v>1826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85</v>
      </c>
      <c r="T272" s="94" t="s">
        <v>2570</v>
      </c>
      <c r="U272" s="72" t="s">
        <v>2570</v>
      </c>
      <c r="V272" s="72" t="s">
        <v>2570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4274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4811</v>
      </c>
      <c r="L273" s="68"/>
      <c r="M273" s="64" t="s">
        <v>2396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85</v>
      </c>
      <c r="T273" s="94" t="s">
        <v>2570</v>
      </c>
      <c r="U273" s="72" t="s">
        <v>2570</v>
      </c>
      <c r="V273" s="72" t="s">
        <v>2570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4274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4811</v>
      </c>
      <c r="L274" s="68"/>
      <c r="M274" s="64" t="s">
        <v>2452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85</v>
      </c>
      <c r="T274" s="94" t="s">
        <v>2570</v>
      </c>
      <c r="U274" s="72" t="s">
        <v>2570</v>
      </c>
      <c r="V274" s="72" t="s">
        <v>2570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4274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4811</v>
      </c>
      <c r="L275" s="68"/>
      <c r="M275" s="64" t="s">
        <v>2002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85</v>
      </c>
      <c r="T275" s="94" t="s">
        <v>2570</v>
      </c>
      <c r="U275" s="72" t="s">
        <v>2570</v>
      </c>
      <c r="V275" s="72" t="s">
        <v>2570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4274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4811</v>
      </c>
      <c r="L276" s="68"/>
      <c r="M276" s="64" t="s">
        <v>2409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85</v>
      </c>
      <c r="T276" s="94" t="s">
        <v>2570</v>
      </c>
      <c r="U276" s="72" t="s">
        <v>2570</v>
      </c>
      <c r="V276" s="72" t="s">
        <v>2570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4274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4811</v>
      </c>
      <c r="L277" s="68"/>
      <c r="M277" s="64" t="s">
        <v>2453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85</v>
      </c>
      <c r="T277" s="94" t="s">
        <v>2570</v>
      </c>
      <c r="U277" s="72" t="s">
        <v>2570</v>
      </c>
      <c r="V277" s="72" t="s">
        <v>2570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4275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4811</v>
      </c>
      <c r="L278" s="68"/>
      <c r="M278" s="64" t="s">
        <v>1827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85</v>
      </c>
      <c r="T278" s="94" t="s">
        <v>2570</v>
      </c>
      <c r="U278" s="72" t="s">
        <v>2570</v>
      </c>
      <c r="V278" s="72" t="s">
        <v>2570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4275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4811</v>
      </c>
      <c r="L279" s="68"/>
      <c r="M279" s="64" t="s">
        <v>2397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85</v>
      </c>
      <c r="T279" s="94" t="s">
        <v>2570</v>
      </c>
      <c r="U279" s="72" t="s">
        <v>2570</v>
      </c>
      <c r="V279" s="72" t="s">
        <v>2570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4275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4811</v>
      </c>
      <c r="L280" s="68"/>
      <c r="M280" s="64" t="s">
        <v>1949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85</v>
      </c>
      <c r="T280" s="94" t="s">
        <v>2570</v>
      </c>
      <c r="U280" s="72" t="s">
        <v>2570</v>
      </c>
      <c r="V280" s="72" t="s">
        <v>2570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4275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4811</v>
      </c>
      <c r="L281" s="68"/>
      <c r="M281" s="64" t="s">
        <v>2407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85</v>
      </c>
      <c r="T281" s="94" t="s">
        <v>2570</v>
      </c>
      <c r="U281" s="72" t="s">
        <v>2570</v>
      </c>
      <c r="V281" s="72" t="s">
        <v>2570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4276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4811</v>
      </c>
      <c r="L282" s="68"/>
      <c r="M282" s="64" t="s">
        <v>1828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85</v>
      </c>
      <c r="T282" s="94" t="s">
        <v>2570</v>
      </c>
      <c r="U282" s="72" t="s">
        <v>2570</v>
      </c>
      <c r="V282" s="72" t="s">
        <v>2570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4276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4811</v>
      </c>
      <c r="L283" s="68"/>
      <c r="M283" s="64" t="s">
        <v>2398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85</v>
      </c>
      <c r="T283" s="94" t="s">
        <v>2570</v>
      </c>
      <c r="U283" s="72" t="s">
        <v>2570</v>
      </c>
      <c r="V283" s="72" t="s">
        <v>2570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4276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4811</v>
      </c>
      <c r="L284" s="68"/>
      <c r="M284" s="64" t="s">
        <v>1950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85</v>
      </c>
      <c r="T284" s="94" t="s">
        <v>2570</v>
      </c>
      <c r="U284" s="72" t="s">
        <v>2570</v>
      </c>
      <c r="V284" s="72" t="s">
        <v>2570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4276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4811</v>
      </c>
      <c r="L285" s="68"/>
      <c r="M285" s="64" t="s">
        <v>2408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85</v>
      </c>
      <c r="T285" s="94" t="s">
        <v>2570</v>
      </c>
      <c r="U285" s="72" t="s">
        <v>2570</v>
      </c>
      <c r="V285" s="72" t="s">
        <v>2570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4277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4811</v>
      </c>
      <c r="L286" s="68"/>
      <c r="M286" s="64" t="s">
        <v>1850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85</v>
      </c>
      <c r="T286" s="94" t="s">
        <v>2570</v>
      </c>
      <c r="U286" s="72" t="s">
        <v>2570</v>
      </c>
      <c r="V286" s="72" t="s">
        <v>2570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4277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4811</v>
      </c>
      <c r="L287" s="68"/>
      <c r="M287" s="64" t="s">
        <v>1951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85</v>
      </c>
      <c r="T287" s="94" t="s">
        <v>2570</v>
      </c>
      <c r="U287" s="72" t="s">
        <v>2570</v>
      </c>
      <c r="V287" s="72" t="s">
        <v>2570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4278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4811</v>
      </c>
      <c r="L288" s="68"/>
      <c r="M288" s="64" t="s">
        <v>1851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85</v>
      </c>
      <c r="T288" s="94" t="s">
        <v>2570</v>
      </c>
      <c r="U288" s="72" t="s">
        <v>2570</v>
      </c>
      <c r="V288" s="72" t="s">
        <v>2570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4278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4811</v>
      </c>
      <c r="L289" s="68"/>
      <c r="M289" s="64" t="s">
        <v>1952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85</v>
      </c>
      <c r="T289" s="94" t="s">
        <v>2570</v>
      </c>
      <c r="U289" s="72" t="s">
        <v>2570</v>
      </c>
      <c r="V289" s="72" t="s">
        <v>2570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4279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4811</v>
      </c>
      <c r="L290" s="68"/>
      <c r="M290" s="64" t="s">
        <v>1861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85</v>
      </c>
      <c r="T290" s="94" t="s">
        <v>2570</v>
      </c>
      <c r="U290" s="72" t="s">
        <v>2570</v>
      </c>
      <c r="V290" s="72" t="s">
        <v>2570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4279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4811</v>
      </c>
      <c r="L291" s="68"/>
      <c r="M291" s="64" t="s">
        <v>2234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85</v>
      </c>
      <c r="T291" s="94" t="s">
        <v>2570</v>
      </c>
      <c r="U291" s="72" t="s">
        <v>2570</v>
      </c>
      <c r="V291" s="72" t="s">
        <v>2570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4280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4811</v>
      </c>
      <c r="L292" s="68"/>
      <c r="M292" s="64" t="s">
        <v>1862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85</v>
      </c>
      <c r="T292" s="94" t="s">
        <v>2570</v>
      </c>
      <c r="U292" s="72" t="s">
        <v>2570</v>
      </c>
      <c r="V292" s="72" t="s">
        <v>2570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4280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4811</v>
      </c>
      <c r="L293" s="68"/>
      <c r="M293" s="64" t="s">
        <v>2235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85</v>
      </c>
      <c r="T293" s="94" t="s">
        <v>2570</v>
      </c>
      <c r="U293" s="72" t="s">
        <v>2570</v>
      </c>
      <c r="V293" s="72" t="s">
        <v>2570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4281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4811</v>
      </c>
      <c r="L294" s="68"/>
      <c r="M294" s="64" t="s">
        <v>1863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85</v>
      </c>
      <c r="T294" s="94" t="s">
        <v>2570</v>
      </c>
      <c r="U294" s="72" t="s">
        <v>2570</v>
      </c>
      <c r="V294" s="72" t="s">
        <v>2570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4281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4811</v>
      </c>
      <c r="L295" s="68"/>
      <c r="M295" s="64" t="s">
        <v>2236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85</v>
      </c>
      <c r="T295" s="94" t="s">
        <v>2570</v>
      </c>
      <c r="U295" s="72" t="s">
        <v>2570</v>
      </c>
      <c r="V295" s="72" t="s">
        <v>2570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4282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4811</v>
      </c>
      <c r="L296" s="68"/>
      <c r="M296" s="64" t="s">
        <v>4942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85</v>
      </c>
      <c r="T296" s="94" t="s">
        <v>2570</v>
      </c>
      <c r="U296" s="72" t="s">
        <v>2570</v>
      </c>
      <c r="V296" s="72" t="s">
        <v>2570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4282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4811</v>
      </c>
      <c r="L297" s="68"/>
      <c r="M297" s="64" t="s">
        <v>4943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85</v>
      </c>
      <c r="T297" s="94" t="s">
        <v>2570</v>
      </c>
      <c r="U297" s="72" t="s">
        <v>2570</v>
      </c>
      <c r="V297" s="72" t="s">
        <v>2570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4282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4811</v>
      </c>
      <c r="L298" s="68"/>
      <c r="M298" s="64" t="s">
        <v>4944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85</v>
      </c>
      <c r="T298" s="94" t="s">
        <v>2570</v>
      </c>
      <c r="U298" s="72" t="s">
        <v>2570</v>
      </c>
      <c r="V298" s="72" t="s">
        <v>2570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4282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4811</v>
      </c>
      <c r="L299" s="68"/>
      <c r="M299" s="64" t="s">
        <v>4945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85</v>
      </c>
      <c r="T299" s="94" t="s">
        <v>2570</v>
      </c>
      <c r="U299" s="72" t="s">
        <v>2570</v>
      </c>
      <c r="V299" s="72" t="s">
        <v>2570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4283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4811</v>
      </c>
      <c r="L300" s="68"/>
      <c r="M300" s="64" t="s">
        <v>4946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85</v>
      </c>
      <c r="T300" s="94" t="s">
        <v>2570</v>
      </c>
      <c r="U300" s="72" t="s">
        <v>2570</v>
      </c>
      <c r="V300" s="72" t="s">
        <v>2570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4283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4811</v>
      </c>
      <c r="L301" s="68"/>
      <c r="M301" s="64" t="s">
        <v>2003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85</v>
      </c>
      <c r="T301" s="94" t="s">
        <v>2570</v>
      </c>
      <c r="U301" s="72" t="s">
        <v>2570</v>
      </c>
      <c r="V301" s="72" t="s">
        <v>2570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4284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4811</v>
      </c>
      <c r="L302" s="68"/>
      <c r="M302" s="64" t="s">
        <v>2228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85</v>
      </c>
      <c r="T302" s="94" t="s">
        <v>2570</v>
      </c>
      <c r="U302" s="72" t="s">
        <v>2570</v>
      </c>
      <c r="V302" s="72" t="s">
        <v>2570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4284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4811</v>
      </c>
      <c r="L303" s="68"/>
      <c r="M303" s="64" t="s">
        <v>1894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85</v>
      </c>
      <c r="T303" s="94" t="s">
        <v>2570</v>
      </c>
      <c r="U303" s="72" t="s">
        <v>2570</v>
      </c>
      <c r="V303" s="72" t="s">
        <v>2570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4285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4811</v>
      </c>
      <c r="L304" s="68"/>
      <c r="M304" s="64" t="s">
        <v>1900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85</v>
      </c>
      <c r="T304" s="94" t="s">
        <v>2570</v>
      </c>
      <c r="U304" s="72" t="s">
        <v>2570</v>
      </c>
      <c r="V304" s="72" t="s">
        <v>2570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4285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4811</v>
      </c>
      <c r="L305" s="68"/>
      <c r="M305" s="64" t="s">
        <v>1913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85</v>
      </c>
      <c r="T305" s="94" t="s">
        <v>2570</v>
      </c>
      <c r="U305" s="72" t="s">
        <v>2570</v>
      </c>
      <c r="V305" s="72" t="s">
        <v>2570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4286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4811</v>
      </c>
      <c r="L306" s="68"/>
      <c r="M306" s="64" t="s">
        <v>1901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85</v>
      </c>
      <c r="T306" s="94" t="s">
        <v>2570</v>
      </c>
      <c r="U306" s="72" t="s">
        <v>2570</v>
      </c>
      <c r="V306" s="72" t="s">
        <v>2570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4286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4811</v>
      </c>
      <c r="L307" s="68"/>
      <c r="M307" s="64" t="s">
        <v>2039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85</v>
      </c>
      <c r="T307" s="94" t="s">
        <v>2570</v>
      </c>
      <c r="U307" s="72" t="s">
        <v>2570</v>
      </c>
      <c r="V307" s="72" t="s">
        <v>2570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4287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4811</v>
      </c>
      <c r="L308" s="68"/>
      <c r="M308" s="64" t="s">
        <v>1902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85</v>
      </c>
      <c r="T308" s="94" t="s">
        <v>2570</v>
      </c>
      <c r="U308" s="72" t="s">
        <v>2570</v>
      </c>
      <c r="V308" s="72" t="s">
        <v>2570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4287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4811</v>
      </c>
      <c r="L309" s="68"/>
      <c r="M309" s="64" t="s">
        <v>2399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85</v>
      </c>
      <c r="T309" s="94" t="s">
        <v>2570</v>
      </c>
      <c r="U309" s="72" t="s">
        <v>2570</v>
      </c>
      <c r="V309" s="72" t="s">
        <v>2570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4287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4811</v>
      </c>
      <c r="L310" s="68"/>
      <c r="M310" s="64" t="s">
        <v>2133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85</v>
      </c>
      <c r="T310" s="94" t="s">
        <v>2570</v>
      </c>
      <c r="U310" s="72" t="s">
        <v>2570</v>
      </c>
      <c r="V310" s="72" t="s">
        <v>2570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4287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4811</v>
      </c>
      <c r="L311" s="68"/>
      <c r="M311" s="64" t="s">
        <v>2414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85</v>
      </c>
      <c r="T311" s="94" t="s">
        <v>2570</v>
      </c>
      <c r="U311" s="72" t="s">
        <v>2570</v>
      </c>
      <c r="V311" s="72" t="s">
        <v>2570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4288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4811</v>
      </c>
      <c r="L312" s="68"/>
      <c r="M312" s="64" t="s">
        <v>1903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85</v>
      </c>
      <c r="T312" s="94" t="s">
        <v>2570</v>
      </c>
      <c r="U312" s="72" t="s">
        <v>2570</v>
      </c>
      <c r="V312" s="72" t="s">
        <v>2570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4288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4811</v>
      </c>
      <c r="L313" s="68"/>
      <c r="M313" s="64" t="s">
        <v>2400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85</v>
      </c>
      <c r="T313" s="94" t="s">
        <v>2570</v>
      </c>
      <c r="U313" s="72" t="s">
        <v>2570</v>
      </c>
      <c r="V313" s="72" t="s">
        <v>2570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4288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4811</v>
      </c>
      <c r="L314" s="68"/>
      <c r="M314" s="64" t="s">
        <v>2180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85</v>
      </c>
      <c r="T314" s="94" t="s">
        <v>2570</v>
      </c>
      <c r="U314" s="72" t="s">
        <v>2570</v>
      </c>
      <c r="V314" s="72" t="s">
        <v>2570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4288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4811</v>
      </c>
      <c r="L315" s="68"/>
      <c r="M315" s="64" t="s">
        <v>2415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85</v>
      </c>
      <c r="T315" s="94" t="s">
        <v>2570</v>
      </c>
      <c r="U315" s="72" t="s">
        <v>2570</v>
      </c>
      <c r="V315" s="72" t="s">
        <v>2570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4289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4811</v>
      </c>
      <c r="L316" s="68"/>
      <c r="M316" s="64" t="s">
        <v>1904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85</v>
      </c>
      <c r="T316" s="94" t="s">
        <v>2570</v>
      </c>
      <c r="U316" s="72" t="s">
        <v>2570</v>
      </c>
      <c r="V316" s="72" t="s">
        <v>2570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4289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4811</v>
      </c>
      <c r="L317" s="68"/>
      <c r="M317" s="64" t="s">
        <v>2401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85</v>
      </c>
      <c r="T317" s="94" t="s">
        <v>2570</v>
      </c>
      <c r="U317" s="72" t="s">
        <v>2570</v>
      </c>
      <c r="V317" s="72" t="s">
        <v>2570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4289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4811</v>
      </c>
      <c r="L318" s="68"/>
      <c r="M318" s="64" t="s">
        <v>2402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85</v>
      </c>
      <c r="T318" s="94" t="s">
        <v>2570</v>
      </c>
      <c r="U318" s="72" t="s">
        <v>2570</v>
      </c>
      <c r="V318" s="72" t="s">
        <v>2570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4289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4811</v>
      </c>
      <c r="L319" s="68"/>
      <c r="M319" s="64" t="s">
        <v>2185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85</v>
      </c>
      <c r="T319" s="94" t="s">
        <v>2570</v>
      </c>
      <c r="U319" s="72" t="s">
        <v>2570</v>
      </c>
      <c r="V319" s="72" t="s">
        <v>2570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4289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4811</v>
      </c>
      <c r="L320" s="68"/>
      <c r="M320" s="64" t="s">
        <v>2416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85</v>
      </c>
      <c r="T320" s="94" t="s">
        <v>2570</v>
      </c>
      <c r="U320" s="72" t="s">
        <v>2570</v>
      </c>
      <c r="V320" s="72" t="s">
        <v>2570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4289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4811</v>
      </c>
      <c r="L321" s="68"/>
      <c r="M321" s="64" t="s">
        <v>2417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85</v>
      </c>
      <c r="T321" s="94" t="s">
        <v>2570</v>
      </c>
      <c r="U321" s="72" t="s">
        <v>2570</v>
      </c>
      <c r="V321" s="72" t="s">
        <v>2570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4290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4811</v>
      </c>
      <c r="L322" s="68"/>
      <c r="M322" s="64" t="s">
        <v>1905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85</v>
      </c>
      <c r="T322" s="94" t="s">
        <v>2570</v>
      </c>
      <c r="U322" s="72" t="s">
        <v>2570</v>
      </c>
      <c r="V322" s="72" t="s">
        <v>2570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4290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4811</v>
      </c>
      <c r="L323" s="68"/>
      <c r="M323" s="64" t="s">
        <v>2462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85</v>
      </c>
      <c r="T323" s="94" t="s">
        <v>2570</v>
      </c>
      <c r="U323" s="72" t="s">
        <v>2570</v>
      </c>
      <c r="V323" s="72" t="s">
        <v>2570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4290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4811</v>
      </c>
      <c r="L324" s="68"/>
      <c r="M324" s="64" t="s">
        <v>2463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85</v>
      </c>
      <c r="T324" s="94" t="s">
        <v>2570</v>
      </c>
      <c r="U324" s="72" t="s">
        <v>2570</v>
      </c>
      <c r="V324" s="72" t="s">
        <v>2570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4290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4811</v>
      </c>
      <c r="L325" s="68"/>
      <c r="M325" s="64" t="s">
        <v>2197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85</v>
      </c>
      <c r="T325" s="94" t="s">
        <v>2570</v>
      </c>
      <c r="U325" s="72" t="s">
        <v>2570</v>
      </c>
      <c r="V325" s="72" t="s">
        <v>2570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4290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4811</v>
      </c>
      <c r="L326" s="68"/>
      <c r="M326" s="64" t="s">
        <v>2460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85</v>
      </c>
      <c r="T326" s="94" t="s">
        <v>2570</v>
      </c>
      <c r="U326" s="72" t="s">
        <v>2570</v>
      </c>
      <c r="V326" s="72" t="s">
        <v>2570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4290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4811</v>
      </c>
      <c r="L327" s="68"/>
      <c r="M327" s="64" t="s">
        <v>2461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85</v>
      </c>
      <c r="T327" s="94" t="s">
        <v>2570</v>
      </c>
      <c r="U327" s="72" t="s">
        <v>2570</v>
      </c>
      <c r="V327" s="72" t="s">
        <v>2570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4291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4811</v>
      </c>
      <c r="L328" s="68"/>
      <c r="M328" s="64" t="s">
        <v>1906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85</v>
      </c>
      <c r="T328" s="94" t="s">
        <v>2570</v>
      </c>
      <c r="U328" s="72" t="s">
        <v>2570</v>
      </c>
      <c r="V328" s="72" t="s">
        <v>2570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4291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4811</v>
      </c>
      <c r="L329" s="68"/>
      <c r="M329" s="64" t="s">
        <v>2404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85</v>
      </c>
      <c r="T329" s="94" t="s">
        <v>2570</v>
      </c>
      <c r="U329" s="72" t="s">
        <v>2570</v>
      </c>
      <c r="V329" s="72" t="s">
        <v>2570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4291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4811</v>
      </c>
      <c r="L330" s="68"/>
      <c r="M330" s="64" t="s">
        <v>2207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85</v>
      </c>
      <c r="T330" s="94" t="s">
        <v>2570</v>
      </c>
      <c r="U330" s="72" t="s">
        <v>2570</v>
      </c>
      <c r="V330" s="72" t="s">
        <v>2570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4291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4811</v>
      </c>
      <c r="L331" s="68"/>
      <c r="M331" s="64" t="s">
        <v>2420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85</v>
      </c>
      <c r="T331" s="94" t="s">
        <v>2570</v>
      </c>
      <c r="U331" s="72" t="s">
        <v>2570</v>
      </c>
      <c r="V331" s="72" t="s">
        <v>2570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4292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4811</v>
      </c>
      <c r="L332" s="68"/>
      <c r="M332" s="64" t="s">
        <v>1910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85</v>
      </c>
      <c r="T332" s="94" t="s">
        <v>2570</v>
      </c>
      <c r="U332" s="72" t="s">
        <v>2570</v>
      </c>
      <c r="V332" s="72" t="s">
        <v>2570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4292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4811</v>
      </c>
      <c r="L333" s="68"/>
      <c r="M333" s="64" t="s">
        <v>2033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85</v>
      </c>
      <c r="T333" s="94" t="s">
        <v>2570</v>
      </c>
      <c r="U333" s="72" t="s">
        <v>2570</v>
      </c>
      <c r="V333" s="72" t="s">
        <v>2570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4293</v>
      </c>
      <c r="D334" s="60" t="s">
        <v>27</v>
      </c>
      <c r="E334" s="66" t="s">
        <v>4175</v>
      </c>
      <c r="F334" s="66" t="s">
        <v>4175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4811</v>
      </c>
      <c r="L334" s="68"/>
      <c r="M334" s="64" t="s">
        <v>1945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85</v>
      </c>
      <c r="T334" s="94" t="s">
        <v>2570</v>
      </c>
      <c r="U334" s="72" t="s">
        <v>2570</v>
      </c>
      <c r="V334" s="72" t="s">
        <v>2570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4293</v>
      </c>
      <c r="D335" s="60" t="s">
        <v>169</v>
      </c>
      <c r="E335" s="66" t="s">
        <v>4176</v>
      </c>
      <c r="F335" s="66" t="s">
        <v>4176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4811</v>
      </c>
      <c r="L335" s="68"/>
      <c r="M335" s="64" t="s">
        <v>2004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85</v>
      </c>
      <c r="T335" s="94" t="s">
        <v>2570</v>
      </c>
      <c r="U335" s="72" t="s">
        <v>2570</v>
      </c>
      <c r="V335" s="72" t="s">
        <v>2570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4294</v>
      </c>
      <c r="D336" s="60" t="s">
        <v>27</v>
      </c>
      <c r="E336" s="76" t="s">
        <v>2931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4811</v>
      </c>
      <c r="L336" s="68"/>
      <c r="M336" s="64" t="s">
        <v>2934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85</v>
      </c>
      <c r="T336" s="94" t="s">
        <v>2570</v>
      </c>
      <c r="U336" s="72" t="s">
        <v>2570</v>
      </c>
      <c r="V336" s="72" t="s">
        <v>2570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4294</v>
      </c>
      <c r="D337" s="60" t="s">
        <v>27</v>
      </c>
      <c r="E337" s="76" t="s">
        <v>2931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4811</v>
      </c>
      <c r="L337" s="68"/>
      <c r="M337" s="64" t="s">
        <v>2935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85</v>
      </c>
      <c r="T337" s="94" t="s">
        <v>2570</v>
      </c>
      <c r="U337" s="72" t="s">
        <v>2570</v>
      </c>
      <c r="V337" s="72" t="s">
        <v>2570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4294</v>
      </c>
      <c r="D338" s="60" t="s">
        <v>169</v>
      </c>
      <c r="E338" s="66" t="s">
        <v>2932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4811</v>
      </c>
      <c r="L338" s="68"/>
      <c r="M338" s="64" t="s">
        <v>2939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85</v>
      </c>
      <c r="T338" s="94" t="s">
        <v>2570</v>
      </c>
      <c r="U338" s="72" t="s">
        <v>2570</v>
      </c>
      <c r="V338" s="72" t="s">
        <v>2570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4294</v>
      </c>
      <c r="D339" s="60" t="s">
        <v>169</v>
      </c>
      <c r="E339" s="82" t="s">
        <v>2932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4811</v>
      </c>
      <c r="L339" s="68"/>
      <c r="M339" s="64" t="s">
        <v>2941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85</v>
      </c>
      <c r="T339" s="94" t="s">
        <v>2570</v>
      </c>
      <c r="U339" s="72" t="s">
        <v>2570</v>
      </c>
      <c r="V339" s="72" t="s">
        <v>2570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4295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4811</v>
      </c>
      <c r="L340" s="68"/>
      <c r="M340" s="64" t="s">
        <v>1966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85</v>
      </c>
      <c r="T340" s="94" t="s">
        <v>2570</v>
      </c>
      <c r="U340" s="72" t="s">
        <v>2570</v>
      </c>
      <c r="V340" s="72" t="s">
        <v>2570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4295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4811</v>
      </c>
      <c r="L341" s="68"/>
      <c r="M341" s="64" t="s">
        <v>2005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85</v>
      </c>
      <c r="T341" s="94" t="s">
        <v>2570</v>
      </c>
      <c r="U341" s="72" t="s">
        <v>2570</v>
      </c>
      <c r="V341" s="72" t="s">
        <v>2570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4296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4811</v>
      </c>
      <c r="L342" s="68"/>
      <c r="M342" s="64" t="s">
        <v>2006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85</v>
      </c>
      <c r="T342" s="94" t="s">
        <v>2570</v>
      </c>
      <c r="U342" s="72" t="s">
        <v>2570</v>
      </c>
      <c r="V342" s="72" t="s">
        <v>2570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4296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4811</v>
      </c>
      <c r="L343" s="68"/>
      <c r="M343" s="64" t="s">
        <v>2023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85</v>
      </c>
      <c r="T343" s="94" t="s">
        <v>2570</v>
      </c>
      <c r="U343" s="72" t="s">
        <v>2570</v>
      </c>
      <c r="V343" s="72" t="s">
        <v>2570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4297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4811</v>
      </c>
      <c r="L344" s="68"/>
      <c r="M344" s="64" t="s">
        <v>2007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85</v>
      </c>
      <c r="T344" s="94" t="s">
        <v>2570</v>
      </c>
      <c r="U344" s="72" t="s">
        <v>2570</v>
      </c>
      <c r="V344" s="72" t="s">
        <v>2570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4297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4811</v>
      </c>
      <c r="L345" s="68"/>
      <c r="M345" s="64" t="s">
        <v>2047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85</v>
      </c>
      <c r="T345" s="94" t="s">
        <v>2570</v>
      </c>
      <c r="U345" s="72" t="s">
        <v>2570</v>
      </c>
      <c r="V345" s="72" t="s">
        <v>2570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4298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4811</v>
      </c>
      <c r="L346" s="68"/>
      <c r="M346" s="64" t="s">
        <v>2008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85</v>
      </c>
      <c r="T346" s="94" t="s">
        <v>2570</v>
      </c>
      <c r="U346" s="72" t="s">
        <v>2570</v>
      </c>
      <c r="V346" s="72" t="s">
        <v>2570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4298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4811</v>
      </c>
      <c r="L347" s="68"/>
      <c r="M347" s="64" t="s">
        <v>2454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85</v>
      </c>
      <c r="T347" s="94" t="s">
        <v>2570</v>
      </c>
      <c r="U347" s="72" t="s">
        <v>2570</v>
      </c>
      <c r="V347" s="72" t="s">
        <v>2570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4298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4811</v>
      </c>
      <c r="L348" s="68"/>
      <c r="M348" s="64" t="s">
        <v>2471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85</v>
      </c>
      <c r="T348" s="94" t="s">
        <v>2570</v>
      </c>
      <c r="U348" s="72" t="s">
        <v>2570</v>
      </c>
      <c r="V348" s="72" t="s">
        <v>2570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4298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4811</v>
      </c>
      <c r="L349" s="68"/>
      <c r="M349" s="64" t="s">
        <v>2069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85</v>
      </c>
      <c r="T349" s="94" t="s">
        <v>2570</v>
      </c>
      <c r="U349" s="72" t="s">
        <v>2570</v>
      </c>
      <c r="V349" s="72" t="s">
        <v>2570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4298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4811</v>
      </c>
      <c r="L350" s="68"/>
      <c r="M350" s="64" t="s">
        <v>2455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85</v>
      </c>
      <c r="T350" s="94" t="s">
        <v>2570</v>
      </c>
      <c r="U350" s="72" t="s">
        <v>2570</v>
      </c>
      <c r="V350" s="72" t="s">
        <v>2570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4298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4811</v>
      </c>
      <c r="L351" s="68"/>
      <c r="M351" s="64" t="s">
        <v>2470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85</v>
      </c>
      <c r="T351" s="94" t="s">
        <v>2570</v>
      </c>
      <c r="U351" s="72" t="s">
        <v>2570</v>
      </c>
      <c r="V351" s="72" t="s">
        <v>2570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4299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4811</v>
      </c>
      <c r="L352" s="68"/>
      <c r="M352" s="64" t="s">
        <v>2009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85</v>
      </c>
      <c r="T352" s="94" t="s">
        <v>2570</v>
      </c>
      <c r="U352" s="72" t="s">
        <v>2570</v>
      </c>
      <c r="V352" s="72" t="s">
        <v>2570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4299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4811</v>
      </c>
      <c r="L353" s="68"/>
      <c r="M353" s="64" t="s">
        <v>2262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85</v>
      </c>
      <c r="T353" s="94" t="s">
        <v>2570</v>
      </c>
      <c r="U353" s="72" t="s">
        <v>2570</v>
      </c>
      <c r="V353" s="72" t="s">
        <v>2570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4300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4811</v>
      </c>
      <c r="L354" s="68"/>
      <c r="M354" s="64" t="s">
        <v>2067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85</v>
      </c>
      <c r="T354" s="94" t="s">
        <v>2570</v>
      </c>
      <c r="U354" s="72" t="s">
        <v>2570</v>
      </c>
      <c r="V354" s="72" t="s">
        <v>2570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4300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4811</v>
      </c>
      <c r="L355" s="68"/>
      <c r="M355" s="64" t="s">
        <v>2044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85</v>
      </c>
      <c r="T355" s="94" t="s">
        <v>2570</v>
      </c>
      <c r="U355" s="72" t="s">
        <v>2570</v>
      </c>
      <c r="V355" s="72" t="s">
        <v>2570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4301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4811</v>
      </c>
      <c r="L356" s="68"/>
      <c r="M356" s="64" t="s">
        <v>2045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85</v>
      </c>
      <c r="T356" s="94" t="s">
        <v>2570</v>
      </c>
      <c r="U356" s="72" t="s">
        <v>2570</v>
      </c>
      <c r="V356" s="72" t="s">
        <v>2570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4301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4811</v>
      </c>
      <c r="L357" s="68"/>
      <c r="M357" s="64" t="s">
        <v>2411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85</v>
      </c>
      <c r="T357" s="94" t="s">
        <v>2570</v>
      </c>
      <c r="U357" s="72" t="s">
        <v>2570</v>
      </c>
      <c r="V357" s="72" t="s">
        <v>2570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4301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4811</v>
      </c>
      <c r="L358" s="68"/>
      <c r="M358" s="64" t="s">
        <v>2199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85</v>
      </c>
      <c r="T358" s="94" t="s">
        <v>2570</v>
      </c>
      <c r="U358" s="72" t="s">
        <v>2570</v>
      </c>
      <c r="V358" s="72" t="s">
        <v>2570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4301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4811</v>
      </c>
      <c r="L359" s="68"/>
      <c r="M359" s="64" t="s">
        <v>2419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85</v>
      </c>
      <c r="T359" s="94" t="s">
        <v>2570</v>
      </c>
      <c r="U359" s="72" t="s">
        <v>2570</v>
      </c>
      <c r="V359" s="72" t="s">
        <v>2570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4302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4811</v>
      </c>
      <c r="L360" s="68"/>
      <c r="M360" s="64" t="s">
        <v>2186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85</v>
      </c>
      <c r="T360" s="94" t="s">
        <v>2570</v>
      </c>
      <c r="U360" s="72" t="s">
        <v>2570</v>
      </c>
      <c r="V360" s="72" t="s">
        <v>2570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4302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4811</v>
      </c>
      <c r="L361" s="68"/>
      <c r="M361" s="64" t="s">
        <v>2264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85</v>
      </c>
      <c r="T361" s="94" t="s">
        <v>2570</v>
      </c>
      <c r="U361" s="72" t="s">
        <v>2570</v>
      </c>
      <c r="V361" s="72" t="s">
        <v>2570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4303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4811</v>
      </c>
      <c r="L362" s="68"/>
      <c r="M362" s="64" t="s">
        <v>2389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85</v>
      </c>
      <c r="T362" s="94" t="s">
        <v>2570</v>
      </c>
      <c r="U362" s="72" t="s">
        <v>2570</v>
      </c>
      <c r="V362" s="72" t="s">
        <v>2570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4303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4811</v>
      </c>
      <c r="L363" s="68"/>
      <c r="M363" s="64" t="s">
        <v>2410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85</v>
      </c>
      <c r="T363" s="94" t="s">
        <v>2570</v>
      </c>
      <c r="U363" s="72" t="s">
        <v>2570</v>
      </c>
      <c r="V363" s="72" t="s">
        <v>2570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4303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4811</v>
      </c>
      <c r="L364" s="68"/>
      <c r="M364" s="64" t="s">
        <v>2464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85</v>
      </c>
      <c r="T364" s="94" t="s">
        <v>2570</v>
      </c>
      <c r="U364" s="72" t="s">
        <v>2570</v>
      </c>
      <c r="V364" s="72" t="s">
        <v>2570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4303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4811</v>
      </c>
      <c r="L365" s="68"/>
      <c r="M365" s="64" t="s">
        <v>2403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85</v>
      </c>
      <c r="T365" s="94" t="s">
        <v>2570</v>
      </c>
      <c r="U365" s="72" t="s">
        <v>2570</v>
      </c>
      <c r="V365" s="72" t="s">
        <v>2570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4303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4811</v>
      </c>
      <c r="L366" s="68"/>
      <c r="M366" s="64" t="s">
        <v>2418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85</v>
      </c>
      <c r="T366" s="94" t="s">
        <v>2570</v>
      </c>
      <c r="U366" s="72" t="s">
        <v>2570</v>
      </c>
      <c r="V366" s="72" t="s">
        <v>2570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4303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4811</v>
      </c>
      <c r="L367" s="68"/>
      <c r="M367" s="64" t="s">
        <v>2465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85</v>
      </c>
      <c r="T367" s="94" t="s">
        <v>2570</v>
      </c>
      <c r="U367" s="72" t="s">
        <v>2570</v>
      </c>
      <c r="V367" s="72" t="s">
        <v>2570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4304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4811</v>
      </c>
      <c r="L368" s="68"/>
      <c r="M368" s="64" t="s">
        <v>2442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85</v>
      </c>
      <c r="T368" s="94" t="s">
        <v>2570</v>
      </c>
      <c r="U368" s="72" t="s">
        <v>2570</v>
      </c>
      <c r="V368" s="72" t="s">
        <v>2570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4304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4811</v>
      </c>
      <c r="L369" s="68"/>
      <c r="M369" s="64" t="s">
        <v>2443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85</v>
      </c>
      <c r="T369" s="94" t="s">
        <v>2570</v>
      </c>
      <c r="U369" s="72" t="s">
        <v>2570</v>
      </c>
      <c r="V369" s="72" t="s">
        <v>2570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4305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4811</v>
      </c>
      <c r="L370" s="68"/>
      <c r="M370" s="64" t="s">
        <v>2448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85</v>
      </c>
      <c r="T370" s="94" t="s">
        <v>2570</v>
      </c>
      <c r="U370" s="72" t="s">
        <v>2570</v>
      </c>
      <c r="V370" s="72" t="s">
        <v>2570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4305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4811</v>
      </c>
      <c r="L371" s="68"/>
      <c r="M371" s="64" t="s">
        <v>2449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85</v>
      </c>
      <c r="T371" s="94" t="s">
        <v>2570</v>
      </c>
      <c r="U371" s="72" t="s">
        <v>2570</v>
      </c>
      <c r="V371" s="72" t="s">
        <v>2570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4305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4811</v>
      </c>
      <c r="L372" s="68"/>
      <c r="M372" s="64" t="s">
        <v>2468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85</v>
      </c>
      <c r="T372" s="94" t="s">
        <v>2570</v>
      </c>
      <c r="U372" s="72" t="s">
        <v>2570</v>
      </c>
      <c r="V372" s="72" t="s">
        <v>2570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4305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4811</v>
      </c>
      <c r="L373" s="68"/>
      <c r="M373" s="64" t="s">
        <v>2450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85</v>
      </c>
      <c r="T373" s="94" t="s">
        <v>2570</v>
      </c>
      <c r="U373" s="72" t="s">
        <v>2570</v>
      </c>
      <c r="V373" s="72" t="s">
        <v>2570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4305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4811</v>
      </c>
      <c r="L374" s="68"/>
      <c r="M374" s="64" t="s">
        <v>2451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85</v>
      </c>
      <c r="T374" s="94" t="s">
        <v>2570</v>
      </c>
      <c r="U374" s="72" t="s">
        <v>2570</v>
      </c>
      <c r="V374" s="72" t="s">
        <v>2570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4305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4811</v>
      </c>
      <c r="L375" s="68"/>
      <c r="M375" s="64" t="s">
        <v>2469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85</v>
      </c>
      <c r="T375" s="94" t="s">
        <v>2570</v>
      </c>
      <c r="U375" s="72" t="s">
        <v>2570</v>
      </c>
      <c r="V375" s="72" t="s">
        <v>2570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4306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4811</v>
      </c>
      <c r="L376" s="68"/>
      <c r="M376" s="64" t="s">
        <v>2456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85</v>
      </c>
      <c r="T376" s="94" t="s">
        <v>2570</v>
      </c>
      <c r="U376" s="72" t="s">
        <v>2570</v>
      </c>
      <c r="V376" s="72" t="s">
        <v>2570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4306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4811</v>
      </c>
      <c r="L377" s="68"/>
      <c r="M377" s="64" t="s">
        <v>2457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85</v>
      </c>
      <c r="T377" s="94" t="s">
        <v>2570</v>
      </c>
      <c r="U377" s="72" t="s">
        <v>2570</v>
      </c>
      <c r="V377" s="72" t="s">
        <v>2570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4306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4811</v>
      </c>
      <c r="L378" s="68"/>
      <c r="M378" s="64" t="s">
        <v>2458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85</v>
      </c>
      <c r="T378" s="94" t="s">
        <v>2570</v>
      </c>
      <c r="U378" s="72" t="s">
        <v>2570</v>
      </c>
      <c r="V378" s="72" t="s">
        <v>2570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4306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4811</v>
      </c>
      <c r="L379" s="68"/>
      <c r="M379" s="64" t="s">
        <v>2459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85</v>
      </c>
      <c r="T379" s="94" t="s">
        <v>2570</v>
      </c>
      <c r="U379" s="72" t="s">
        <v>2570</v>
      </c>
      <c r="V379" s="72" t="s">
        <v>2570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4266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4811</v>
      </c>
      <c r="L380" s="68"/>
      <c r="M380" s="64" t="s">
        <v>2466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85</v>
      </c>
      <c r="T380" s="94" t="s">
        <v>2570</v>
      </c>
      <c r="U380" s="72" t="s">
        <v>2570</v>
      </c>
      <c r="V380" s="72" t="s">
        <v>2570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4266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4811</v>
      </c>
      <c r="L381" s="68"/>
      <c r="M381" s="64" t="s">
        <v>2467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85</v>
      </c>
      <c r="T381" s="94" t="s">
        <v>2570</v>
      </c>
      <c r="U381" s="72" t="s">
        <v>2570</v>
      </c>
      <c r="V381" s="72" t="s">
        <v>2570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4307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4811</v>
      </c>
      <c r="L382" s="68"/>
      <c r="M382" s="64" t="s">
        <v>2500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85</v>
      </c>
      <c r="T382" s="94" t="s">
        <v>2570</v>
      </c>
      <c r="U382" s="72" t="s">
        <v>2570</v>
      </c>
      <c r="V382" s="72" t="s">
        <v>2570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4307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4811</v>
      </c>
      <c r="L383" s="68"/>
      <c r="M383" s="64" t="s">
        <v>2501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85</v>
      </c>
      <c r="T383" s="94" t="s">
        <v>2570</v>
      </c>
      <c r="U383" s="72" t="s">
        <v>2570</v>
      </c>
      <c r="V383" s="72" t="s">
        <v>2570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4887</v>
      </c>
      <c r="D384" t="s">
        <v>169</v>
      </c>
      <c r="E384" t="s">
        <v>4913</v>
      </c>
      <c r="F384" t="s">
        <v>4913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4811</v>
      </c>
      <c r="L384" s="68"/>
      <c r="M384" t="s">
        <v>4894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85</v>
      </c>
      <c r="T384" s="94" t="s">
        <v>2570</v>
      </c>
      <c r="U384" s="72" t="s">
        <v>2570</v>
      </c>
      <c r="V384" s="72" t="s">
        <v>2570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4887</v>
      </c>
      <c r="D385" t="s">
        <v>27</v>
      </c>
      <c r="E385" t="s">
        <v>4914</v>
      </c>
      <c r="F385" t="s">
        <v>4914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4811</v>
      </c>
      <c r="L385" s="68"/>
      <c r="M385" t="s">
        <v>4895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85</v>
      </c>
      <c r="T385" s="94" t="s">
        <v>2570</v>
      </c>
      <c r="U385" s="72" t="s">
        <v>2570</v>
      </c>
      <c r="V385" s="72" t="s">
        <v>2570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4888</v>
      </c>
      <c r="D386" t="s">
        <v>27</v>
      </c>
      <c r="E386" t="s">
        <v>4915</v>
      </c>
      <c r="F386" t="s">
        <v>4915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4811</v>
      </c>
      <c r="L386" s="68"/>
      <c r="M386" t="s">
        <v>4896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85</v>
      </c>
      <c r="T386" s="94" t="s">
        <v>2570</v>
      </c>
      <c r="U386" s="72" t="s">
        <v>2570</v>
      </c>
      <c r="V386" s="72" t="s">
        <v>2570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4888</v>
      </c>
      <c r="D387" t="s">
        <v>169</v>
      </c>
      <c r="E387" t="s">
        <v>4916</v>
      </c>
      <c r="F387" t="s">
        <v>4916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4811</v>
      </c>
      <c r="L387" s="68"/>
      <c r="M387" t="s">
        <v>4897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85</v>
      </c>
      <c r="T387" s="94" t="s">
        <v>2570</v>
      </c>
      <c r="U387" s="72" t="s">
        <v>2570</v>
      </c>
      <c r="V387" s="72" t="s">
        <v>2570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4889</v>
      </c>
      <c r="D388" t="s">
        <v>169</v>
      </c>
      <c r="E388" t="s">
        <v>4917</v>
      </c>
      <c r="F388" t="s">
        <v>4917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4811</v>
      </c>
      <c r="L388" s="68"/>
      <c r="M388" t="s">
        <v>4898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85</v>
      </c>
      <c r="T388" s="94" t="s">
        <v>2570</v>
      </c>
      <c r="U388" s="72" t="s">
        <v>2570</v>
      </c>
      <c r="V388" s="72" t="s">
        <v>2570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4889</v>
      </c>
      <c r="D389" t="s">
        <v>27</v>
      </c>
      <c r="E389" t="s">
        <v>4918</v>
      </c>
      <c r="F389" t="s">
        <v>4918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4811</v>
      </c>
      <c r="L389" s="68"/>
      <c r="M389" t="s">
        <v>4899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85</v>
      </c>
      <c r="T389" s="94" t="s">
        <v>2570</v>
      </c>
      <c r="U389" s="72" t="s">
        <v>2570</v>
      </c>
      <c r="V389" s="72" t="s">
        <v>2570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4890</v>
      </c>
      <c r="D390" t="s">
        <v>169</v>
      </c>
      <c r="E390" t="s">
        <v>4919</v>
      </c>
      <c r="F390" t="s">
        <v>4919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4811</v>
      </c>
      <c r="L390" s="68"/>
      <c r="M390" t="s">
        <v>4900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85</v>
      </c>
      <c r="T390" s="94" t="s">
        <v>2570</v>
      </c>
      <c r="U390" s="72" t="s">
        <v>2570</v>
      </c>
      <c r="V390" s="72" t="s">
        <v>2570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4890</v>
      </c>
      <c r="D391" t="s">
        <v>27</v>
      </c>
      <c r="E391" t="s">
        <v>4920</v>
      </c>
      <c r="F391" t="s">
        <v>4920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4811</v>
      </c>
      <c r="L391" s="68"/>
      <c r="M391" t="s">
        <v>4901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85</v>
      </c>
      <c r="T391" s="94" t="s">
        <v>2570</v>
      </c>
      <c r="U391" s="72" t="s">
        <v>2570</v>
      </c>
      <c r="V391" s="72" t="s">
        <v>2570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4891</v>
      </c>
      <c r="D392" t="s">
        <v>169</v>
      </c>
      <c r="E392" t="s">
        <v>4921</v>
      </c>
      <c r="F392" t="s">
        <v>4921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4811</v>
      </c>
      <c r="L392" s="68"/>
      <c r="M392" t="s">
        <v>4902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85</v>
      </c>
      <c r="T392" s="94" t="s">
        <v>2570</v>
      </c>
      <c r="U392" s="72" t="s">
        <v>2570</v>
      </c>
      <c r="V392" s="72" t="s">
        <v>2570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4891</v>
      </c>
      <c r="D393" t="s">
        <v>27</v>
      </c>
      <c r="E393" t="s">
        <v>4922</v>
      </c>
      <c r="F393" t="s">
        <v>4922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4811</v>
      </c>
      <c r="L393" s="68"/>
      <c r="M393" t="s">
        <v>4903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85</v>
      </c>
      <c r="T393" s="94" t="s">
        <v>2570</v>
      </c>
      <c r="U393" s="72" t="s">
        <v>2570</v>
      </c>
      <c r="V393" s="72" t="s">
        <v>2570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4892</v>
      </c>
      <c r="D394" t="s">
        <v>169</v>
      </c>
      <c r="E394" t="s">
        <v>4908</v>
      </c>
      <c r="F394" t="s">
        <v>4909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4811</v>
      </c>
      <c r="L394" s="68"/>
      <c r="M394" t="s">
        <v>4906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85</v>
      </c>
      <c r="T394" s="94" t="s">
        <v>2570</v>
      </c>
      <c r="U394" s="72" t="s">
        <v>2570</v>
      </c>
      <c r="V394" s="72" t="s">
        <v>2570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4892</v>
      </c>
      <c r="D395" t="s">
        <v>169</v>
      </c>
      <c r="E395" t="s">
        <v>4908</v>
      </c>
      <c r="F395" t="s">
        <v>1598</v>
      </c>
      <c r="G395" s="70">
        <v>0</v>
      </c>
      <c r="H395" s="70">
        <v>0</v>
      </c>
      <c r="I395" s="66" t="s">
        <v>508</v>
      </c>
      <c r="J395" s="66" t="s">
        <v>1629</v>
      </c>
      <c r="K395" s="67" t="s">
        <v>4811</v>
      </c>
      <c r="M395" t="s">
        <v>4911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85</v>
      </c>
      <c r="T395" s="113" t="s">
        <v>2570</v>
      </c>
      <c r="U395" s="120" t="s">
        <v>2570</v>
      </c>
      <c r="V395" s="120" t="s">
        <v>2570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4892</v>
      </c>
      <c r="D396" t="s">
        <v>27</v>
      </c>
      <c r="E396" t="s">
        <v>4910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4811</v>
      </c>
      <c r="L396" s="68"/>
      <c r="M396" t="s">
        <v>4907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85</v>
      </c>
      <c r="T396" s="94" t="s">
        <v>2570</v>
      </c>
      <c r="U396" s="72" t="s">
        <v>2570</v>
      </c>
      <c r="V396" s="72" t="s">
        <v>2570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4892</v>
      </c>
      <c r="D397" t="s">
        <v>27</v>
      </c>
      <c r="E397" t="s">
        <v>4910</v>
      </c>
      <c r="F397" t="s">
        <v>4909</v>
      </c>
      <c r="G397" s="70">
        <v>0</v>
      </c>
      <c r="H397" s="70">
        <v>0</v>
      </c>
      <c r="I397" s="66" t="s">
        <v>508</v>
      </c>
      <c r="J397" s="66" t="s">
        <v>1629</v>
      </c>
      <c r="K397" s="67" t="s">
        <v>4811</v>
      </c>
      <c r="M397" t="s">
        <v>4912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85</v>
      </c>
      <c r="T397" s="113" t="s">
        <v>2570</v>
      </c>
      <c r="U397" s="120" t="s">
        <v>2570</v>
      </c>
      <c r="V397" s="120" t="s">
        <v>2570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4893</v>
      </c>
      <c r="D398" t="s">
        <v>169</v>
      </c>
      <c r="E398" t="s">
        <v>4923</v>
      </c>
      <c r="F398" t="s">
        <v>4923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4811</v>
      </c>
      <c r="L398" s="68"/>
      <c r="M398" t="s">
        <v>4904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85</v>
      </c>
      <c r="T398" s="94" t="s">
        <v>2570</v>
      </c>
      <c r="U398" s="72" t="s">
        <v>2570</v>
      </c>
      <c r="V398" s="72" t="s">
        <v>2570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4893</v>
      </c>
      <c r="D399" t="s">
        <v>27</v>
      </c>
      <c r="E399" t="s">
        <v>4924</v>
      </c>
      <c r="F399" t="s">
        <v>4924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4811</v>
      </c>
      <c r="L399" s="68"/>
      <c r="M399" t="s">
        <v>4905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85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4557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117" t="s">
        <v>1630</v>
      </c>
      <c r="K400" s="118" t="s">
        <v>4646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85</v>
      </c>
      <c r="T400" s="113" t="s">
        <v>2570</v>
      </c>
      <c r="U400" s="120" t="s">
        <v>2570</v>
      </c>
      <c r="V400" s="120" t="s">
        <v>2570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4557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1630</v>
      </c>
      <c r="K401" s="118" t="s">
        <v>4646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85</v>
      </c>
      <c r="T401" s="113" t="s">
        <v>2570</v>
      </c>
      <c r="U401" s="120" t="s">
        <v>2570</v>
      </c>
      <c r="V401" s="120" t="s">
        <v>2570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4557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1630</v>
      </c>
      <c r="K402" s="118" t="s">
        <v>4646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85</v>
      </c>
      <c r="T402" s="113" t="s">
        <v>2570</v>
      </c>
      <c r="U402" s="120" t="s">
        <v>2570</v>
      </c>
      <c r="V402" s="120" t="s">
        <v>2570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4557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1630</v>
      </c>
      <c r="K403" s="118" t="s">
        <v>4646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85</v>
      </c>
      <c r="T403" s="113" t="s">
        <v>2570</v>
      </c>
      <c r="U403" s="120" t="s">
        <v>2570</v>
      </c>
      <c r="V403" s="120" t="s">
        <v>2570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4557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1630</v>
      </c>
      <c r="K404" s="118" t="s">
        <v>4646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85</v>
      </c>
      <c r="T404" s="113" t="s">
        <v>2570</v>
      </c>
      <c r="U404" s="120" t="s">
        <v>2570</v>
      </c>
      <c r="V404" s="120" t="s">
        <v>2570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4557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1630</v>
      </c>
      <c r="K405" s="118" t="s">
        <v>4646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85</v>
      </c>
      <c r="T405" s="113" t="s">
        <v>2570</v>
      </c>
      <c r="U405" s="120" t="s">
        <v>2570</v>
      </c>
      <c r="V405" s="120" t="s">
        <v>2570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4557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1630</v>
      </c>
      <c r="K406" s="118" t="s">
        <v>4646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85</v>
      </c>
      <c r="T406" s="113" t="s">
        <v>2570</v>
      </c>
      <c r="U406" s="120" t="s">
        <v>2570</v>
      </c>
      <c r="V406" s="120" t="s">
        <v>2570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4557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1630</v>
      </c>
      <c r="K407" s="118" t="s">
        <v>4646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85</v>
      </c>
      <c r="T407" s="113" t="s">
        <v>2570</v>
      </c>
      <c r="U407" s="120" t="s">
        <v>2570</v>
      </c>
      <c r="V407" s="120" t="s">
        <v>2570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2570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2570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85</v>
      </c>
      <c r="T408" s="94" t="s">
        <v>2570</v>
      </c>
      <c r="U408" s="92" t="s">
        <v>2570</v>
      </c>
      <c r="V408" s="92" t="s">
        <v>2570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2570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2570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85</v>
      </c>
      <c r="T409" s="94" t="s">
        <v>2570</v>
      </c>
      <c r="U409" s="92" t="s">
        <v>2570</v>
      </c>
      <c r="V409" s="92" t="s">
        <v>2570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4940</v>
      </c>
      <c r="D410" s="60" t="s">
        <v>3370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85</v>
      </c>
      <c r="T410" s="94" t="s">
        <v>2570</v>
      </c>
      <c r="U410" s="92" t="s">
        <v>2570</v>
      </c>
      <c r="V410" s="92" t="s">
        <v>2570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4308</v>
      </c>
      <c r="D411" s="60" t="s">
        <v>2738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1630</v>
      </c>
      <c r="K411" s="67" t="s">
        <v>4811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85</v>
      </c>
      <c r="T411" s="94" t="s">
        <v>2570</v>
      </c>
      <c r="U411" s="72" t="s">
        <v>2570</v>
      </c>
      <c r="V411" s="72" t="s">
        <v>2570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/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4309</v>
      </c>
      <c r="D412" s="60" t="s">
        <v>2738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1630</v>
      </c>
      <c r="K412" s="67" t="s">
        <v>4811</v>
      </c>
      <c r="L412" s="68"/>
      <c r="M412" s="64" t="s">
        <v>1804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85</v>
      </c>
      <c r="T412" s="94" t="s">
        <v>2570</v>
      </c>
      <c r="U412" s="72" t="s">
        <v>2570</v>
      </c>
      <c r="V412" s="72" t="s">
        <v>2570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/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4310</v>
      </c>
      <c r="D413" s="60" t="s">
        <v>2738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1630</v>
      </c>
      <c r="K413" s="67" t="s">
        <v>4811</v>
      </c>
      <c r="L413" s="68"/>
      <c r="M413" s="64" t="s">
        <v>1803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85</v>
      </c>
      <c r="T413" s="94" t="s">
        <v>2570</v>
      </c>
      <c r="U413" s="72" t="s">
        <v>2570</v>
      </c>
      <c r="V413" s="72" t="s">
        <v>2570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/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4311</v>
      </c>
      <c r="D414" s="60" t="s">
        <v>2738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1630</v>
      </c>
      <c r="K414" s="67" t="s">
        <v>4811</v>
      </c>
      <c r="L414" s="68"/>
      <c r="M414" s="64" t="s">
        <v>1823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85</v>
      </c>
      <c r="T414" s="94" t="s">
        <v>2570</v>
      </c>
      <c r="U414" s="72" t="s">
        <v>2570</v>
      </c>
      <c r="V414" s="72" t="s">
        <v>2570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/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4312</v>
      </c>
      <c r="D415" s="60" t="s">
        <v>2738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1630</v>
      </c>
      <c r="K415" s="67" t="s">
        <v>4811</v>
      </c>
      <c r="L415" s="68"/>
      <c r="M415" s="64" t="s">
        <v>1825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85</v>
      </c>
      <c r="T415" s="94" t="s">
        <v>2570</v>
      </c>
      <c r="U415" s="72" t="s">
        <v>2570</v>
      </c>
      <c r="V415" s="72" t="s">
        <v>2570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/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4313</v>
      </c>
      <c r="D416" s="60" t="s">
        <v>2738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1630</v>
      </c>
      <c r="K416" s="67" t="s">
        <v>4811</v>
      </c>
      <c r="L416" s="68"/>
      <c r="M416" s="64" t="s">
        <v>1824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85</v>
      </c>
      <c r="T416" s="94" t="s">
        <v>2570</v>
      </c>
      <c r="U416" s="72" t="s">
        <v>2570</v>
      </c>
      <c r="V416" s="72" t="s">
        <v>2570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/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4318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4811</v>
      </c>
      <c r="L417" s="68"/>
      <c r="M417" s="64" t="s">
        <v>3858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86</v>
      </c>
      <c r="T417" s="94" t="s">
        <v>3069</v>
      </c>
      <c r="U417" s="72" t="s">
        <v>2570</v>
      </c>
      <c r="V417" s="72" t="s">
        <v>2570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4319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4811</v>
      </c>
      <c r="L418" s="68"/>
      <c r="M418" s="64" t="s">
        <v>3859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87</v>
      </c>
      <c r="T418" s="94" t="s">
        <v>3069</v>
      </c>
      <c r="U418" s="72" t="s">
        <v>2570</v>
      </c>
      <c r="V418" s="72" t="s">
        <v>2570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4320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4811</v>
      </c>
      <c r="L419" s="68"/>
      <c r="M419" s="64" t="s">
        <v>3860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88</v>
      </c>
      <c r="T419" s="94" t="s">
        <v>3069</v>
      </c>
      <c r="U419" s="72" t="s">
        <v>2570</v>
      </c>
      <c r="V419" s="72" t="s">
        <v>2570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4321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4811</v>
      </c>
      <c r="L420" s="68"/>
      <c r="M420" s="64" t="s">
        <v>1698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89</v>
      </c>
      <c r="T420" s="94" t="s">
        <v>2570</v>
      </c>
      <c r="U420" s="72" t="s">
        <v>2570</v>
      </c>
      <c r="V420" s="72" t="s">
        <v>2570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4322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4811</v>
      </c>
      <c r="L421" s="68"/>
      <c r="M421" s="64" t="s">
        <v>1686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90</v>
      </c>
      <c r="T421" s="94" t="s">
        <v>2570</v>
      </c>
      <c r="U421" s="72" t="s">
        <v>2570</v>
      </c>
      <c r="V421" s="72" t="s">
        <v>2570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4323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4811</v>
      </c>
      <c r="L422" s="68"/>
      <c r="M422" s="64" t="s">
        <v>1711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91</v>
      </c>
      <c r="T422" s="94" t="s">
        <v>2570</v>
      </c>
      <c r="U422" s="72" t="s">
        <v>2570</v>
      </c>
      <c r="V422" s="72" t="s">
        <v>2570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4324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4811</v>
      </c>
      <c r="L423" s="68"/>
      <c r="M423" s="64" t="s">
        <v>2130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92</v>
      </c>
      <c r="T423" s="94" t="s">
        <v>2570</v>
      </c>
      <c r="U423" s="72" t="s">
        <v>2570</v>
      </c>
      <c r="V423" s="72" t="s">
        <v>2570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4325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4811</v>
      </c>
      <c r="L424" s="68"/>
      <c r="M424" s="64" t="s">
        <v>1799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93</v>
      </c>
      <c r="T424" s="94" t="s">
        <v>2570</v>
      </c>
      <c r="U424" s="72" t="s">
        <v>2570</v>
      </c>
      <c r="V424" s="72" t="s">
        <v>2570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4326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4811</v>
      </c>
      <c r="L425" s="68"/>
      <c r="M425" s="64" t="s">
        <v>2102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94</v>
      </c>
      <c r="T425" s="94" t="s">
        <v>3069</v>
      </c>
      <c r="U425" s="72" t="s">
        <v>2570</v>
      </c>
      <c r="V425" s="72" t="s">
        <v>2570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4327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4811</v>
      </c>
      <c r="L426" s="68"/>
      <c r="M426" s="64" t="s">
        <v>2103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95</v>
      </c>
      <c r="T426" s="94" t="s">
        <v>3069</v>
      </c>
      <c r="U426" s="72" t="s">
        <v>2570</v>
      </c>
      <c r="V426" s="72" t="s">
        <v>2570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4328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4811</v>
      </c>
      <c r="L427" s="68"/>
      <c r="M427" s="64" t="s">
        <v>2111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96</v>
      </c>
      <c r="T427" s="94" t="s">
        <v>3069</v>
      </c>
      <c r="U427" s="72" t="s">
        <v>2570</v>
      </c>
      <c r="V427" s="72" t="s">
        <v>2570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4329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4811</v>
      </c>
      <c r="L428" s="68"/>
      <c r="M428" s="64" t="s">
        <v>2112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97</v>
      </c>
      <c r="T428" s="94" t="s">
        <v>3069</v>
      </c>
      <c r="U428" s="72" t="s">
        <v>2570</v>
      </c>
      <c r="V428" s="72" t="s">
        <v>2570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4330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4811</v>
      </c>
      <c r="L429" s="68"/>
      <c r="M429" s="64" t="s">
        <v>2158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98</v>
      </c>
      <c r="T429" s="94" t="s">
        <v>3069</v>
      </c>
      <c r="U429" s="72" t="s">
        <v>2570</v>
      </c>
      <c r="V429" s="72" t="s">
        <v>2570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4331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4811</v>
      </c>
      <c r="L430" s="68"/>
      <c r="M430" s="64" t="s">
        <v>2165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99</v>
      </c>
      <c r="T430" s="94" t="s">
        <v>3069</v>
      </c>
      <c r="U430" s="72" t="s">
        <v>2570</v>
      </c>
      <c r="V430" s="72" t="s">
        <v>2570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4332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4811</v>
      </c>
      <c r="L431" s="68"/>
      <c r="M431" s="64" t="s">
        <v>1677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100</v>
      </c>
      <c r="T431" s="94" t="s">
        <v>2570</v>
      </c>
      <c r="U431" s="72" t="s">
        <v>2570</v>
      </c>
      <c r="V431" s="72" t="s">
        <v>2570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4333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4811</v>
      </c>
      <c r="L432" s="68"/>
      <c r="M432" s="64" t="s">
        <v>1922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101</v>
      </c>
      <c r="T432" s="94" t="s">
        <v>2570</v>
      </c>
      <c r="U432" s="72" t="s">
        <v>2570</v>
      </c>
      <c r="V432" s="72" t="s">
        <v>2570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4334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4811</v>
      </c>
      <c r="L433" s="68"/>
      <c r="M433" s="64" t="s">
        <v>2100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102</v>
      </c>
      <c r="T433" s="94" t="s">
        <v>2570</v>
      </c>
      <c r="U433" s="72" t="s">
        <v>2570</v>
      </c>
      <c r="V433" s="72" t="s">
        <v>2570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4335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4811</v>
      </c>
      <c r="L434" s="68"/>
      <c r="M434" s="64" t="s">
        <v>1954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103</v>
      </c>
      <c r="T434" s="94" t="s">
        <v>2570</v>
      </c>
      <c r="U434" s="72" t="s">
        <v>2570</v>
      </c>
      <c r="V434" s="72" t="s">
        <v>2570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4336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4811</v>
      </c>
      <c r="L435" s="68"/>
      <c r="M435" s="64" t="s">
        <v>1955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104</v>
      </c>
      <c r="T435" s="94" t="s">
        <v>2570</v>
      </c>
      <c r="U435" s="72" t="s">
        <v>2570</v>
      </c>
      <c r="V435" s="72" t="s">
        <v>2570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4337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4811</v>
      </c>
      <c r="L436" s="68"/>
      <c r="M436" s="64" t="s">
        <v>1965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105</v>
      </c>
      <c r="T436" s="94" t="s">
        <v>2570</v>
      </c>
      <c r="U436" s="72" t="s">
        <v>2570</v>
      </c>
      <c r="V436" s="72" t="s">
        <v>2570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4338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4811</v>
      </c>
      <c r="L437" s="68"/>
      <c r="M437" s="64" t="s">
        <v>2386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106</v>
      </c>
      <c r="T437" s="94" t="s">
        <v>3069</v>
      </c>
      <c r="U437" s="72" t="s">
        <v>2570</v>
      </c>
      <c r="V437" s="72" t="s">
        <v>2570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4339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4811</v>
      </c>
      <c r="L438" s="68"/>
      <c r="M438" s="64" t="s">
        <v>2135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107</v>
      </c>
      <c r="T438" s="94" t="s">
        <v>3068</v>
      </c>
      <c r="U438" s="72" t="s">
        <v>2570</v>
      </c>
      <c r="V438" s="72" t="s">
        <v>2570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4340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4811</v>
      </c>
      <c r="L439" s="68"/>
      <c r="M439" s="64" t="s">
        <v>2136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108</v>
      </c>
      <c r="T439" s="94" t="s">
        <v>3068</v>
      </c>
      <c r="U439" s="72" t="s">
        <v>2570</v>
      </c>
      <c r="V439" s="72" t="s">
        <v>2570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4557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1630</v>
      </c>
      <c r="K440" s="118" t="s">
        <v>4646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108</v>
      </c>
      <c r="T440" s="113" t="s">
        <v>2570</v>
      </c>
      <c r="U440" s="120" t="s">
        <v>2570</v>
      </c>
      <c r="V440" s="120" t="s">
        <v>2570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4557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1630</v>
      </c>
      <c r="K441" s="118" t="s">
        <v>4646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108</v>
      </c>
      <c r="T441" s="113" t="s">
        <v>2570</v>
      </c>
      <c r="U441" s="120" t="s">
        <v>2570</v>
      </c>
      <c r="V441" s="120" t="s">
        <v>2570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4557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1630</v>
      </c>
      <c r="K442" s="118" t="s">
        <v>4646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108</v>
      </c>
      <c r="T442" s="113" t="s">
        <v>2570</v>
      </c>
      <c r="U442" s="120" t="s">
        <v>2570</v>
      </c>
      <c r="V442" s="120" t="s">
        <v>2570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4557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1630</v>
      </c>
      <c r="K443" s="118" t="s">
        <v>4646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108</v>
      </c>
      <c r="T443" s="113" t="s">
        <v>2570</v>
      </c>
      <c r="U443" s="120" t="s">
        <v>2570</v>
      </c>
      <c r="V443" s="120" t="s">
        <v>2570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4557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1630</v>
      </c>
      <c r="K444" s="118" t="s">
        <v>4646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108</v>
      </c>
      <c r="T444" s="113" t="s">
        <v>2570</v>
      </c>
      <c r="U444" s="120" t="s">
        <v>2570</v>
      </c>
      <c r="V444" s="120" t="s">
        <v>2570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4557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1630</v>
      </c>
      <c r="K445" s="118" t="s">
        <v>4646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108</v>
      </c>
      <c r="T445" s="113" t="s">
        <v>2570</v>
      </c>
      <c r="U445" s="120" t="s">
        <v>2570</v>
      </c>
      <c r="V445" s="120" t="s">
        <v>2570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4557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1630</v>
      </c>
      <c r="K446" s="118" t="s">
        <v>4646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108</v>
      </c>
      <c r="T446" s="113" t="s">
        <v>2570</v>
      </c>
      <c r="U446" s="120" t="s">
        <v>2570</v>
      </c>
      <c r="V446" s="120" t="s">
        <v>2570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4557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1630</v>
      </c>
      <c r="K447" s="118" t="s">
        <v>4646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108</v>
      </c>
      <c r="T447" s="113" t="s">
        <v>2570</v>
      </c>
      <c r="U447" s="120" t="s">
        <v>2570</v>
      </c>
      <c r="V447" s="120" t="s">
        <v>2570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2570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2570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108</v>
      </c>
      <c r="T448" s="94" t="s">
        <v>2570</v>
      </c>
      <c r="U448" s="92" t="s">
        <v>2570</v>
      </c>
      <c r="V448" s="92" t="s">
        <v>2570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2570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2570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108</v>
      </c>
      <c r="T449" s="94" t="s">
        <v>2570</v>
      </c>
      <c r="U449" s="92" t="s">
        <v>2570</v>
      </c>
      <c r="V449" s="92" t="s">
        <v>2570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3117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2570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108</v>
      </c>
      <c r="T450" s="94" t="s">
        <v>2570</v>
      </c>
      <c r="U450" s="92" t="s">
        <v>2570</v>
      </c>
      <c r="V450" s="92" t="s">
        <v>2570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4341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4811</v>
      </c>
      <c r="L451" s="68"/>
      <c r="M451" s="64" t="s">
        <v>1228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109</v>
      </c>
      <c r="T451" s="94" t="s">
        <v>3073</v>
      </c>
      <c r="U451" s="72" t="s">
        <v>2570</v>
      </c>
      <c r="V451" s="72" t="s">
        <v>3002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4341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4811</v>
      </c>
      <c r="L452" s="68"/>
      <c r="M452" s="64" t="s">
        <v>2324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109</v>
      </c>
      <c r="T452" s="94" t="s">
        <v>2570</v>
      </c>
      <c r="U452" s="72" t="s">
        <v>2570</v>
      </c>
      <c r="V452" s="72" t="s">
        <v>2570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4342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4811</v>
      </c>
      <c r="L453" s="68"/>
      <c r="M453" s="64" t="s">
        <v>2032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110</v>
      </c>
      <c r="T453" s="94" t="s">
        <v>3073</v>
      </c>
      <c r="U453" s="72" t="s">
        <v>2570</v>
      </c>
      <c r="V453" s="72" t="s">
        <v>2570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4342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4811</v>
      </c>
      <c r="L454" s="68"/>
      <c r="M454" s="64" t="s">
        <v>2316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111</v>
      </c>
      <c r="T454" s="94" t="s">
        <v>3073</v>
      </c>
      <c r="U454" s="72" t="s">
        <v>2570</v>
      </c>
      <c r="V454" s="72" t="s">
        <v>2570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4342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4811</v>
      </c>
      <c r="L455" s="68"/>
      <c r="M455" s="64" t="s">
        <v>2321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112</v>
      </c>
      <c r="T455" s="94" t="s">
        <v>3073</v>
      </c>
      <c r="U455" s="72" t="s">
        <v>2570</v>
      </c>
      <c r="V455" s="72" t="s">
        <v>2570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4342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4811</v>
      </c>
      <c r="L456" s="68"/>
      <c r="M456" s="64" t="s">
        <v>2317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113</v>
      </c>
      <c r="T456" s="94" t="s">
        <v>3073</v>
      </c>
      <c r="U456" s="72" t="s">
        <v>2570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4342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4811</v>
      </c>
      <c r="L457" s="68"/>
      <c r="M457" s="64" t="s">
        <v>2318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114</v>
      </c>
      <c r="T457" s="94" t="s">
        <v>3073</v>
      </c>
      <c r="U457" s="72" t="s">
        <v>2570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4342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4811</v>
      </c>
      <c r="L458" s="68"/>
      <c r="M458" s="64" t="s">
        <v>2322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115</v>
      </c>
      <c r="T458" s="94" t="s">
        <v>3073</v>
      </c>
      <c r="U458" s="72" t="s">
        <v>2570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4342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4811</v>
      </c>
      <c r="L459" s="68"/>
      <c r="M459" s="64" t="s">
        <v>2320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116</v>
      </c>
      <c r="T459" s="94" t="s">
        <v>3073</v>
      </c>
      <c r="U459" s="72" t="s">
        <v>2570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4342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4811</v>
      </c>
      <c r="L460" s="68"/>
      <c r="M460" s="64" t="s">
        <v>2314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117</v>
      </c>
      <c r="T460" s="94" t="s">
        <v>3073</v>
      </c>
      <c r="U460" s="72" t="s">
        <v>2570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4342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4811</v>
      </c>
      <c r="L461" s="68"/>
      <c r="M461" s="64" t="s">
        <v>2313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118</v>
      </c>
      <c r="T461" s="94" t="s">
        <v>3073</v>
      </c>
      <c r="U461" s="72" t="s">
        <v>2570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4342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4811</v>
      </c>
      <c r="L462" s="68"/>
      <c r="M462" s="64" t="s">
        <v>2311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119</v>
      </c>
      <c r="T462" s="94" t="s">
        <v>3073</v>
      </c>
      <c r="U462" s="72" t="s">
        <v>2570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4342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4811</v>
      </c>
      <c r="L463" s="68"/>
      <c r="M463" s="64" t="s">
        <v>2323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120</v>
      </c>
      <c r="T463" s="94" t="s">
        <v>3073</v>
      </c>
      <c r="U463" s="72" t="s">
        <v>2570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4342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4811</v>
      </c>
      <c r="L464" s="68"/>
      <c r="M464" s="64" t="s">
        <v>2315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121</v>
      </c>
      <c r="T464" s="94" t="s">
        <v>3073</v>
      </c>
      <c r="U464" s="72" t="s">
        <v>2570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4342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4811</v>
      </c>
      <c r="L465" s="68"/>
      <c r="M465" s="64" t="s">
        <v>2312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122</v>
      </c>
      <c r="T465" s="94" t="s">
        <v>3073</v>
      </c>
      <c r="U465" s="72" t="s">
        <v>2570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4342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4811</v>
      </c>
      <c r="L466" s="68"/>
      <c r="M466" s="64" t="s">
        <v>2319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123</v>
      </c>
      <c r="T466" s="94" t="s">
        <v>3073</v>
      </c>
      <c r="U466" s="72" t="s">
        <v>2570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4342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4811</v>
      </c>
      <c r="L467" s="68"/>
      <c r="M467" s="64" t="s">
        <v>2480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124</v>
      </c>
      <c r="T467" s="94" t="s">
        <v>3073</v>
      </c>
      <c r="U467" s="72" t="s">
        <v>2570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4342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4811</v>
      </c>
      <c r="L468" s="68"/>
      <c r="M468" s="64" t="s">
        <v>2481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125</v>
      </c>
      <c r="T468" s="94" t="s">
        <v>3073</v>
      </c>
      <c r="U468" s="72" t="s">
        <v>2570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4342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4811</v>
      </c>
      <c r="L469" s="68"/>
      <c r="M469" s="64" t="s">
        <v>2482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126</v>
      </c>
      <c r="T469" s="94" t="s">
        <v>3073</v>
      </c>
      <c r="U469" s="72" t="s">
        <v>2570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4342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4811</v>
      </c>
      <c r="L470" s="68"/>
      <c r="M470" s="64" t="s">
        <v>2483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127</v>
      </c>
      <c r="T470" s="94" t="s">
        <v>3073</v>
      </c>
      <c r="U470" s="72" t="s">
        <v>2570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4342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4811</v>
      </c>
      <c r="L471" s="68"/>
      <c r="M471" s="64" t="s">
        <v>2484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128</v>
      </c>
      <c r="T471" s="94" t="s">
        <v>3073</v>
      </c>
      <c r="U471" s="72" t="s">
        <v>2570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4342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4811</v>
      </c>
      <c r="L472" s="68"/>
      <c r="M472" s="64" t="s">
        <v>2485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129</v>
      </c>
      <c r="T472" s="94" t="s">
        <v>3073</v>
      </c>
      <c r="U472" s="72" t="s">
        <v>2570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4342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4811</v>
      </c>
      <c r="L473" s="68"/>
      <c r="M473" s="64" t="s">
        <v>2486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130</v>
      </c>
      <c r="T473" s="94" t="s">
        <v>3073</v>
      </c>
      <c r="U473" s="72" t="s">
        <v>2570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4342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4811</v>
      </c>
      <c r="L474" s="68"/>
      <c r="M474" s="64" t="s">
        <v>2487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131</v>
      </c>
      <c r="T474" s="94" t="s">
        <v>3073</v>
      </c>
      <c r="U474" s="72" t="s">
        <v>2570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4342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4811</v>
      </c>
      <c r="L475" s="68"/>
      <c r="M475" s="64" t="s">
        <v>2488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132</v>
      </c>
      <c r="T475" s="94" t="s">
        <v>3073</v>
      </c>
      <c r="U475" s="72" t="s">
        <v>2570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4557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117" t="s">
        <v>1630</v>
      </c>
      <c r="K476" s="118" t="s">
        <v>4646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132</v>
      </c>
      <c r="T476" s="113" t="s">
        <v>2570</v>
      </c>
      <c r="U476" s="120" t="s">
        <v>2570</v>
      </c>
      <c r="V476" s="120" t="s">
        <v>2570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4557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117" t="s">
        <v>1630</v>
      </c>
      <c r="K477" s="118" t="s">
        <v>4646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132</v>
      </c>
      <c r="T477" s="113" t="s">
        <v>2570</v>
      </c>
      <c r="U477" s="120" t="s">
        <v>2570</v>
      </c>
      <c r="V477" s="120" t="s">
        <v>2570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4557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117" t="s">
        <v>1630</v>
      </c>
      <c r="K478" s="118" t="s">
        <v>4646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132</v>
      </c>
      <c r="T478" s="113" t="s">
        <v>2570</v>
      </c>
      <c r="U478" s="120" t="s">
        <v>2570</v>
      </c>
      <c r="V478" s="120" t="s">
        <v>2570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4557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117" t="s">
        <v>1630</v>
      </c>
      <c r="K479" s="118" t="s">
        <v>4646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132</v>
      </c>
      <c r="T479" s="113" t="s">
        <v>2570</v>
      </c>
      <c r="U479" s="120" t="s">
        <v>2570</v>
      </c>
      <c r="V479" s="120" t="s">
        <v>2570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4557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117" t="s">
        <v>1630</v>
      </c>
      <c r="K480" s="118" t="s">
        <v>4646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132</v>
      </c>
      <c r="T480" s="113" t="s">
        <v>2570</v>
      </c>
      <c r="U480" s="120" t="s">
        <v>2570</v>
      </c>
      <c r="V480" s="120" t="s">
        <v>2570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2570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2570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132</v>
      </c>
      <c r="T481" s="94" t="s">
        <v>2570</v>
      </c>
      <c r="U481" s="92" t="s">
        <v>2570</v>
      </c>
      <c r="V481" s="92" t="s">
        <v>2570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2570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2570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132</v>
      </c>
      <c r="T482" s="94" t="s">
        <v>2570</v>
      </c>
      <c r="U482" s="92" t="s">
        <v>2570</v>
      </c>
      <c r="V482" s="92" t="s">
        <v>2570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3116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2570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132</v>
      </c>
      <c r="T483" s="94" t="s">
        <v>2570</v>
      </c>
      <c r="U483" s="92" t="s">
        <v>2570</v>
      </c>
      <c r="V483" s="92" t="s">
        <v>2570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4343</v>
      </c>
      <c r="D484" s="60" t="s">
        <v>2744</v>
      </c>
      <c r="E484" s="76" t="s">
        <v>2780</v>
      </c>
      <c r="F484" s="76" t="s">
        <v>2780</v>
      </c>
      <c r="G484" s="77">
        <v>0</v>
      </c>
      <c r="H484" s="77">
        <v>0</v>
      </c>
      <c r="I484" s="66" t="s">
        <v>2779</v>
      </c>
      <c r="J484" s="66" t="s">
        <v>1630</v>
      </c>
      <c r="K484" s="67" t="s">
        <v>4646</v>
      </c>
      <c r="L484" s="63" t="s">
        <v>4816</v>
      </c>
      <c r="M484" s="64" t="s">
        <v>2806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132</v>
      </c>
      <c r="T484" s="94" t="s">
        <v>2570</v>
      </c>
      <c r="U484" s="72" t="s">
        <v>2570</v>
      </c>
      <c r="V484" s="72" t="s">
        <v>2570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4343</v>
      </c>
      <c r="D485" s="60" t="s">
        <v>2745</v>
      </c>
      <c r="E485" s="76" t="s">
        <v>2781</v>
      </c>
      <c r="F485" s="76" t="s">
        <v>2781</v>
      </c>
      <c r="G485" s="77">
        <v>0</v>
      </c>
      <c r="H485" s="77">
        <v>0</v>
      </c>
      <c r="I485" s="66" t="s">
        <v>2779</v>
      </c>
      <c r="J485" s="66" t="s">
        <v>1630</v>
      </c>
      <c r="K485" s="67" t="s">
        <v>4646</v>
      </c>
      <c r="L485" s="63" t="s">
        <v>4815</v>
      </c>
      <c r="M485" s="90" t="s">
        <v>2807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132</v>
      </c>
      <c r="T485" s="94" t="s">
        <v>2570</v>
      </c>
      <c r="U485" s="72" t="s">
        <v>2570</v>
      </c>
      <c r="V485" s="72" t="s">
        <v>2570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4343</v>
      </c>
      <c r="D486" s="60" t="s">
        <v>2746</v>
      </c>
      <c r="E486" s="76" t="s">
        <v>2782</v>
      </c>
      <c r="F486" s="76" t="s">
        <v>2782</v>
      </c>
      <c r="G486" s="77">
        <v>0</v>
      </c>
      <c r="H486" s="77">
        <v>0</v>
      </c>
      <c r="I486" s="66" t="s">
        <v>2779</v>
      </c>
      <c r="J486" s="66" t="s">
        <v>1630</v>
      </c>
      <c r="K486" s="67" t="s">
        <v>4646</v>
      </c>
      <c r="L486" s="63" t="s">
        <v>3371</v>
      </c>
      <c r="M486" s="64" t="s">
        <v>2808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132</v>
      </c>
      <c r="T486" s="94" t="s">
        <v>2570</v>
      </c>
      <c r="U486" s="72" t="s">
        <v>2570</v>
      </c>
      <c r="V486" s="72" t="s">
        <v>2570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4343</v>
      </c>
      <c r="D487" s="60" t="s">
        <v>2747</v>
      </c>
      <c r="E487" s="76" t="s">
        <v>2783</v>
      </c>
      <c r="F487" s="76" t="s">
        <v>2783</v>
      </c>
      <c r="G487" s="77">
        <v>0</v>
      </c>
      <c r="H487" s="77">
        <v>0</v>
      </c>
      <c r="I487" s="66" t="s">
        <v>2779</v>
      </c>
      <c r="J487" s="66" t="s">
        <v>1630</v>
      </c>
      <c r="K487" s="67" t="s">
        <v>4646</v>
      </c>
      <c r="L487" s="63" t="s">
        <v>3372</v>
      </c>
      <c r="M487" s="64" t="s">
        <v>2809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132</v>
      </c>
      <c r="T487" s="94" t="s">
        <v>2570</v>
      </c>
      <c r="U487" s="72" t="s">
        <v>2570</v>
      </c>
      <c r="V487" s="72" t="s">
        <v>2570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4343</v>
      </c>
      <c r="D488" s="60" t="s">
        <v>2748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2779</v>
      </c>
      <c r="J488" s="66" t="s">
        <v>1630</v>
      </c>
      <c r="K488" s="67" t="s">
        <v>4646</v>
      </c>
      <c r="L488" s="63" t="s">
        <v>3373</v>
      </c>
      <c r="M488" s="64" t="s">
        <v>2810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132</v>
      </c>
      <c r="T488" s="94" t="s">
        <v>2570</v>
      </c>
      <c r="U488" s="72" t="s">
        <v>2570</v>
      </c>
      <c r="V488" s="72" t="s">
        <v>2570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4343</v>
      </c>
      <c r="D489" s="60" t="s">
        <v>2749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2779</v>
      </c>
      <c r="J489" s="66" t="s">
        <v>1630</v>
      </c>
      <c r="K489" s="67" t="s">
        <v>4646</v>
      </c>
      <c r="L489" s="63" t="s">
        <v>3374</v>
      </c>
      <c r="M489" s="64" t="s">
        <v>2811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132</v>
      </c>
      <c r="T489" s="94" t="s">
        <v>2570</v>
      </c>
      <c r="U489" s="72" t="s">
        <v>2570</v>
      </c>
      <c r="V489" s="72" t="s">
        <v>2570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4343</v>
      </c>
      <c r="D490" s="60" t="s">
        <v>2866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2779</v>
      </c>
      <c r="J490" s="66" t="s">
        <v>1630</v>
      </c>
      <c r="K490" s="67" t="s">
        <v>4646</v>
      </c>
      <c r="L490" s="63"/>
      <c r="M490" s="64" t="s">
        <v>2869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132</v>
      </c>
      <c r="T490" s="94" t="s">
        <v>2570</v>
      </c>
      <c r="U490" s="72" t="s">
        <v>2570</v>
      </c>
      <c r="V490" s="72" t="s">
        <v>2570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4343</v>
      </c>
      <c r="D491" s="60" t="s">
        <v>2750</v>
      </c>
      <c r="E491" s="76" t="s">
        <v>2784</v>
      </c>
      <c r="F491" s="76" t="s">
        <v>2784</v>
      </c>
      <c r="G491" s="77">
        <v>0</v>
      </c>
      <c r="H491" s="77">
        <v>0</v>
      </c>
      <c r="I491" s="66" t="s">
        <v>2779</v>
      </c>
      <c r="J491" s="66" t="s">
        <v>1630</v>
      </c>
      <c r="K491" s="67" t="s">
        <v>4646</v>
      </c>
      <c r="L491" s="63" t="s">
        <v>3375</v>
      </c>
      <c r="M491" s="64" t="s">
        <v>2812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133</v>
      </c>
      <c r="T491" s="94" t="s">
        <v>2570</v>
      </c>
      <c r="U491" s="72" t="s">
        <v>3001</v>
      </c>
      <c r="V491" s="72" t="s">
        <v>2570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4343</v>
      </c>
      <c r="D492" s="60" t="s">
        <v>2751</v>
      </c>
      <c r="E492" s="76" t="s">
        <v>2785</v>
      </c>
      <c r="F492" s="76" t="s">
        <v>2785</v>
      </c>
      <c r="G492" s="77">
        <v>0</v>
      </c>
      <c r="H492" s="77">
        <v>0</v>
      </c>
      <c r="I492" s="66" t="s">
        <v>2779</v>
      </c>
      <c r="J492" s="66" t="s">
        <v>1630</v>
      </c>
      <c r="K492" s="67" t="s">
        <v>4646</v>
      </c>
      <c r="L492" s="63" t="s">
        <v>3376</v>
      </c>
      <c r="M492" s="64" t="s">
        <v>2813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134</v>
      </c>
      <c r="T492" s="94" t="s">
        <v>2570</v>
      </c>
      <c r="U492" s="72" t="s">
        <v>3001</v>
      </c>
      <c r="V492" s="72" t="s">
        <v>2570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4343</v>
      </c>
      <c r="D493" s="60" t="s">
        <v>2752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2779</v>
      </c>
      <c r="J493" s="66" t="s">
        <v>1630</v>
      </c>
      <c r="K493" s="67" t="s">
        <v>4646</v>
      </c>
      <c r="L493" s="63"/>
      <c r="M493" s="64" t="s">
        <v>2814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135</v>
      </c>
      <c r="T493" s="94" t="s">
        <v>2570</v>
      </c>
      <c r="U493" s="72" t="s">
        <v>3001</v>
      </c>
      <c r="V493" s="72" t="s">
        <v>2570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4343</v>
      </c>
      <c r="D494" s="60" t="s">
        <v>2753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2779</v>
      </c>
      <c r="J494" s="66" t="s">
        <v>1630</v>
      </c>
      <c r="K494" s="67" t="s">
        <v>4646</v>
      </c>
      <c r="L494" s="63"/>
      <c r="M494" s="64" t="s">
        <v>2815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136</v>
      </c>
      <c r="T494" s="94" t="s">
        <v>2570</v>
      </c>
      <c r="U494" s="72" t="s">
        <v>3001</v>
      </c>
      <c r="V494" s="72" t="s">
        <v>2570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4343</v>
      </c>
      <c r="D495" s="60" t="s">
        <v>2754</v>
      </c>
      <c r="E495" s="76" t="s">
        <v>2786</v>
      </c>
      <c r="F495" s="76" t="s">
        <v>2786</v>
      </c>
      <c r="G495" s="77">
        <v>0</v>
      </c>
      <c r="H495" s="77">
        <v>0</v>
      </c>
      <c r="I495" s="66" t="s">
        <v>2779</v>
      </c>
      <c r="J495" s="66" t="s">
        <v>1630</v>
      </c>
      <c r="K495" s="67" t="s">
        <v>4646</v>
      </c>
      <c r="L495" s="63"/>
      <c r="M495" s="64" t="s">
        <v>2816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136</v>
      </c>
      <c r="T495" s="94" t="s">
        <v>2570</v>
      </c>
      <c r="U495" s="72" t="s">
        <v>2570</v>
      </c>
      <c r="V495" s="72" t="s">
        <v>2570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4343</v>
      </c>
      <c r="D496" s="60" t="s">
        <v>2742</v>
      </c>
      <c r="E496" s="76" t="s">
        <v>2787</v>
      </c>
      <c r="F496" s="76" t="s">
        <v>2787</v>
      </c>
      <c r="G496" s="77">
        <v>0</v>
      </c>
      <c r="H496" s="77">
        <v>0</v>
      </c>
      <c r="I496" s="66" t="s">
        <v>2779</v>
      </c>
      <c r="J496" s="66" t="s">
        <v>1630</v>
      </c>
      <c r="K496" s="67" t="s">
        <v>4646</v>
      </c>
      <c r="L496" s="63"/>
      <c r="M496" s="64" t="s">
        <v>2817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136</v>
      </c>
      <c r="T496" s="94" t="s">
        <v>2570</v>
      </c>
      <c r="U496" s="72" t="s">
        <v>2570</v>
      </c>
      <c r="V496" s="72" t="s">
        <v>2570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4343</v>
      </c>
      <c r="D497" s="60" t="s">
        <v>2755</v>
      </c>
      <c r="E497" s="76" t="s">
        <v>2788</v>
      </c>
      <c r="F497" s="76" t="s">
        <v>2788</v>
      </c>
      <c r="G497" s="77">
        <v>0</v>
      </c>
      <c r="H497" s="77">
        <v>0</v>
      </c>
      <c r="I497" s="66" t="s">
        <v>2779</v>
      </c>
      <c r="J497" s="66" t="s">
        <v>1630</v>
      </c>
      <c r="K497" s="67" t="s">
        <v>4646</v>
      </c>
      <c r="L497" s="63"/>
      <c r="M497" s="64" t="s">
        <v>2818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136</v>
      </c>
      <c r="T497" s="94" t="s">
        <v>2570</v>
      </c>
      <c r="U497" s="72" t="s">
        <v>2570</v>
      </c>
      <c r="V497" s="72" t="s">
        <v>2570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4343</v>
      </c>
      <c r="D498" s="60" t="s">
        <v>2756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2779</v>
      </c>
      <c r="J498" s="66" t="s">
        <v>1630</v>
      </c>
      <c r="K498" s="67" t="s">
        <v>4646</v>
      </c>
      <c r="L498" s="63"/>
      <c r="M498" s="64" t="s">
        <v>2819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136</v>
      </c>
      <c r="T498" s="94" t="s">
        <v>2570</v>
      </c>
      <c r="U498" s="72" t="s">
        <v>2570</v>
      </c>
      <c r="V498" s="72" t="s">
        <v>2570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4343</v>
      </c>
      <c r="D499" s="60" t="s">
        <v>2743</v>
      </c>
      <c r="E499" s="76" t="s">
        <v>2805</v>
      </c>
      <c r="F499" s="84" t="s">
        <v>2805</v>
      </c>
      <c r="G499" s="77">
        <v>0</v>
      </c>
      <c r="H499" s="77">
        <v>0</v>
      </c>
      <c r="I499" s="66" t="s">
        <v>2779</v>
      </c>
      <c r="J499" s="66" t="s">
        <v>1630</v>
      </c>
      <c r="K499" s="67" t="s">
        <v>4646</v>
      </c>
      <c r="L499" s="63"/>
      <c r="M499" s="64" t="s">
        <v>2820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136</v>
      </c>
      <c r="T499" s="94" t="s">
        <v>2570</v>
      </c>
      <c r="U499" s="72" t="s">
        <v>2570</v>
      </c>
      <c r="V499" s="72" t="s">
        <v>2570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4343</v>
      </c>
      <c r="D500" s="60" t="s">
        <v>2757</v>
      </c>
      <c r="E500" s="82" t="s">
        <v>2789</v>
      </c>
      <c r="F500" s="83" t="s">
        <v>2789</v>
      </c>
      <c r="G500" s="77">
        <v>0</v>
      </c>
      <c r="H500" s="77">
        <v>0</v>
      </c>
      <c r="I500" s="66" t="s">
        <v>2779</v>
      </c>
      <c r="J500" s="66" t="s">
        <v>1630</v>
      </c>
      <c r="K500" s="67" t="s">
        <v>4646</v>
      </c>
      <c r="L500" s="63"/>
      <c r="M500" s="64" t="s">
        <v>2821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136</v>
      </c>
      <c r="T500" s="94" t="s">
        <v>2570</v>
      </c>
      <c r="U500" s="72" t="s">
        <v>2570</v>
      </c>
      <c r="V500" s="72" t="s">
        <v>2570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4343</v>
      </c>
      <c r="D501" s="60" t="s">
        <v>2758</v>
      </c>
      <c r="E501" s="82" t="s">
        <v>2790</v>
      </c>
      <c r="F501" s="83" t="s">
        <v>2790</v>
      </c>
      <c r="G501" s="77">
        <v>0</v>
      </c>
      <c r="H501" s="77">
        <v>0</v>
      </c>
      <c r="I501" s="66" t="s">
        <v>2779</v>
      </c>
      <c r="J501" s="66" t="s">
        <v>1630</v>
      </c>
      <c r="K501" s="67" t="s">
        <v>4646</v>
      </c>
      <c r="L501" s="63"/>
      <c r="M501" s="64" t="s">
        <v>2822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136</v>
      </c>
      <c r="T501" s="94" t="s">
        <v>2570</v>
      </c>
      <c r="U501" s="72" t="s">
        <v>2570</v>
      </c>
      <c r="V501" s="72" t="s">
        <v>2570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4343</v>
      </c>
      <c r="D502" s="60" t="s">
        <v>2759</v>
      </c>
      <c r="E502" s="76" t="s">
        <v>2619</v>
      </c>
      <c r="F502" s="76" t="s">
        <v>2619</v>
      </c>
      <c r="G502" s="77">
        <v>0</v>
      </c>
      <c r="H502" s="77">
        <v>0</v>
      </c>
      <c r="I502" s="66" t="s">
        <v>2779</v>
      </c>
      <c r="J502" s="66" t="s">
        <v>1630</v>
      </c>
      <c r="K502" s="67" t="s">
        <v>4646</v>
      </c>
      <c r="L502" s="63"/>
      <c r="M502" s="64" t="s">
        <v>2823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136</v>
      </c>
      <c r="T502" s="94" t="s">
        <v>2570</v>
      </c>
      <c r="U502" s="72" t="s">
        <v>2570</v>
      </c>
      <c r="V502" s="72" t="s">
        <v>2570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4343</v>
      </c>
      <c r="D503" s="60" t="s">
        <v>2760</v>
      </c>
      <c r="E503" s="76" t="s">
        <v>2791</v>
      </c>
      <c r="F503" s="76" t="s">
        <v>2791</v>
      </c>
      <c r="G503" s="77">
        <v>0</v>
      </c>
      <c r="H503" s="77">
        <v>0</v>
      </c>
      <c r="I503" s="66" t="s">
        <v>2779</v>
      </c>
      <c r="J503" s="66" t="s">
        <v>1630</v>
      </c>
      <c r="K503" s="67" t="s">
        <v>4646</v>
      </c>
      <c r="L503" s="63"/>
      <c r="M503" s="64" t="s">
        <v>2824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136</v>
      </c>
      <c r="T503" s="94" t="s">
        <v>2570</v>
      </c>
      <c r="U503" s="72" t="s">
        <v>2570</v>
      </c>
      <c r="V503" s="72" t="s">
        <v>2570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4343</v>
      </c>
      <c r="D504" s="60" t="s">
        <v>2741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2779</v>
      </c>
      <c r="J504" s="66" t="s">
        <v>1630</v>
      </c>
      <c r="K504" s="67" t="s">
        <v>4646</v>
      </c>
      <c r="L504" s="63"/>
      <c r="M504" s="64" t="s">
        <v>2825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136</v>
      </c>
      <c r="T504" s="94" t="s">
        <v>2570</v>
      </c>
      <c r="U504" s="72" t="s">
        <v>2570</v>
      </c>
      <c r="V504" s="72" t="s">
        <v>2570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4343</v>
      </c>
      <c r="D505" s="60" t="s">
        <v>2761</v>
      </c>
      <c r="E505" s="76" t="s">
        <v>2792</v>
      </c>
      <c r="F505" s="76" t="s">
        <v>2792</v>
      </c>
      <c r="G505" s="77">
        <v>0</v>
      </c>
      <c r="H505" s="77">
        <v>0</v>
      </c>
      <c r="I505" s="66" t="s">
        <v>2779</v>
      </c>
      <c r="J505" s="66" t="s">
        <v>1630</v>
      </c>
      <c r="K505" s="67" t="s">
        <v>4646</v>
      </c>
      <c r="L505" s="63"/>
      <c r="M505" s="64" t="s">
        <v>2826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136</v>
      </c>
      <c r="T505" s="94" t="s">
        <v>2570</v>
      </c>
      <c r="U505" s="72" t="s">
        <v>2570</v>
      </c>
      <c r="V505" s="72" t="s">
        <v>2570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4343</v>
      </c>
      <c r="D506" s="60" t="s">
        <v>2762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2779</v>
      </c>
      <c r="J506" s="66" t="s">
        <v>1630</v>
      </c>
      <c r="K506" s="67" t="s">
        <v>4646</v>
      </c>
      <c r="L506" s="63"/>
      <c r="M506" s="64" t="s">
        <v>2827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136</v>
      </c>
      <c r="T506" s="94" t="s">
        <v>2570</v>
      </c>
      <c r="U506" s="72" t="s">
        <v>2570</v>
      </c>
      <c r="V506" s="72" t="s">
        <v>2570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4343</v>
      </c>
      <c r="D507" s="60" t="s">
        <v>2763</v>
      </c>
      <c r="E507" s="76" t="s">
        <v>2793</v>
      </c>
      <c r="F507" s="76" t="s">
        <v>2793</v>
      </c>
      <c r="G507" s="77">
        <v>0</v>
      </c>
      <c r="H507" s="77">
        <v>0</v>
      </c>
      <c r="I507" s="66" t="s">
        <v>2779</v>
      </c>
      <c r="J507" s="66" t="s">
        <v>1630</v>
      </c>
      <c r="K507" s="67" t="s">
        <v>4646</v>
      </c>
      <c r="L507" s="63"/>
      <c r="M507" s="64" t="s">
        <v>2828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136</v>
      </c>
      <c r="T507" s="94" t="s">
        <v>2570</v>
      </c>
      <c r="U507" s="72" t="s">
        <v>2570</v>
      </c>
      <c r="V507" s="72" t="s">
        <v>2570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4343</v>
      </c>
      <c r="D508" s="60" t="s">
        <v>2764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2779</v>
      </c>
      <c r="J508" s="66" t="s">
        <v>1630</v>
      </c>
      <c r="K508" s="67" t="s">
        <v>4646</v>
      </c>
      <c r="L508" s="63"/>
      <c r="M508" s="64" t="s">
        <v>2829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136</v>
      </c>
      <c r="T508" s="94" t="s">
        <v>2570</v>
      </c>
      <c r="U508" s="72" t="s">
        <v>2570</v>
      </c>
      <c r="V508" s="72" t="s">
        <v>2570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4343</v>
      </c>
      <c r="D509" s="60" t="s">
        <v>2765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2779</v>
      </c>
      <c r="J509" s="66" t="s">
        <v>1630</v>
      </c>
      <c r="K509" s="67" t="s">
        <v>4646</v>
      </c>
      <c r="L509" s="63"/>
      <c r="M509" s="64" t="s">
        <v>2830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136</v>
      </c>
      <c r="T509" s="94" t="s">
        <v>2570</v>
      </c>
      <c r="U509" s="72" t="s">
        <v>2570</v>
      </c>
      <c r="V509" s="72" t="s">
        <v>2570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4343</v>
      </c>
      <c r="D510" s="60" t="s">
        <v>2766</v>
      </c>
      <c r="E510" s="76" t="s">
        <v>2794</v>
      </c>
      <c r="F510" s="76" t="s">
        <v>2794</v>
      </c>
      <c r="G510" s="77">
        <v>0</v>
      </c>
      <c r="H510" s="77">
        <v>0</v>
      </c>
      <c r="I510" s="66" t="s">
        <v>2779</v>
      </c>
      <c r="J510" s="66" t="s">
        <v>1630</v>
      </c>
      <c r="K510" s="67" t="s">
        <v>4646</v>
      </c>
      <c r="L510" s="63"/>
      <c r="M510" s="64" t="s">
        <v>2831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136</v>
      </c>
      <c r="T510" s="94" t="s">
        <v>2570</v>
      </c>
      <c r="U510" s="72" t="s">
        <v>2570</v>
      </c>
      <c r="V510" s="72" t="s">
        <v>2570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4343</v>
      </c>
      <c r="D511" s="60" t="s">
        <v>2767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2779</v>
      </c>
      <c r="J511" s="66" t="s">
        <v>1630</v>
      </c>
      <c r="K511" s="67" t="s">
        <v>4646</v>
      </c>
      <c r="L511" s="63"/>
      <c r="M511" s="64" t="s">
        <v>2832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136</v>
      </c>
      <c r="T511" s="94" t="s">
        <v>2570</v>
      </c>
      <c r="U511" s="72" t="s">
        <v>2570</v>
      </c>
      <c r="V511" s="72" t="s">
        <v>2570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4343</v>
      </c>
      <c r="D512" s="60" t="s">
        <v>2867</v>
      </c>
      <c r="E512" s="76" t="s">
        <v>2868</v>
      </c>
      <c r="F512" s="76" t="s">
        <v>2868</v>
      </c>
      <c r="G512" s="77">
        <v>0</v>
      </c>
      <c r="H512" s="77">
        <v>0</v>
      </c>
      <c r="I512" s="66" t="s">
        <v>2779</v>
      </c>
      <c r="J512" s="66" t="s">
        <v>1630</v>
      </c>
      <c r="K512" s="67" t="s">
        <v>4646</v>
      </c>
      <c r="L512" s="63"/>
      <c r="M512" s="64" t="s">
        <v>2870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136</v>
      </c>
      <c r="T512" s="94" t="s">
        <v>2570</v>
      </c>
      <c r="U512" s="72" t="s">
        <v>2570</v>
      </c>
      <c r="V512" s="72" t="s">
        <v>2570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4343</v>
      </c>
      <c r="D513" s="60" t="s">
        <v>2768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2779</v>
      </c>
      <c r="J513" s="66" t="s">
        <v>1630</v>
      </c>
      <c r="K513" s="67" t="s">
        <v>4646</v>
      </c>
      <c r="L513" s="63"/>
      <c r="M513" s="64" t="s">
        <v>2833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136</v>
      </c>
      <c r="T513" s="94" t="s">
        <v>2570</v>
      </c>
      <c r="U513" s="72" t="s">
        <v>2570</v>
      </c>
      <c r="V513" s="72" t="s">
        <v>2570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4343</v>
      </c>
      <c r="D514" s="60" t="s">
        <v>2769</v>
      </c>
      <c r="E514" s="76" t="s">
        <v>2795</v>
      </c>
      <c r="F514" s="76" t="s">
        <v>2795</v>
      </c>
      <c r="G514" s="77">
        <v>0</v>
      </c>
      <c r="H514" s="77">
        <v>0</v>
      </c>
      <c r="I514" s="66" t="s">
        <v>2779</v>
      </c>
      <c r="J514" s="66" t="s">
        <v>1630</v>
      </c>
      <c r="K514" s="67" t="s">
        <v>4646</v>
      </c>
      <c r="L514" s="63"/>
      <c r="M514" s="64" t="s">
        <v>2834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136</v>
      </c>
      <c r="T514" s="94" t="s">
        <v>2570</v>
      </c>
      <c r="U514" s="72" t="s">
        <v>2570</v>
      </c>
      <c r="V514" s="72" t="s">
        <v>2570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4343</v>
      </c>
      <c r="D515" s="60" t="s">
        <v>2770</v>
      </c>
      <c r="E515" s="76" t="s">
        <v>2796</v>
      </c>
      <c r="F515" s="76" t="s">
        <v>2796</v>
      </c>
      <c r="G515" s="77">
        <v>0</v>
      </c>
      <c r="H515" s="77">
        <v>0</v>
      </c>
      <c r="I515" s="66" t="s">
        <v>2779</v>
      </c>
      <c r="J515" s="66" t="s">
        <v>1630</v>
      </c>
      <c r="K515" s="67" t="s">
        <v>4646</v>
      </c>
      <c r="L515" s="63"/>
      <c r="M515" s="64" t="s">
        <v>2835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136</v>
      </c>
      <c r="T515" s="94" t="s">
        <v>2570</v>
      </c>
      <c r="U515" s="72" t="s">
        <v>2570</v>
      </c>
      <c r="V515" s="72" t="s">
        <v>2570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4343</v>
      </c>
      <c r="D516" s="60" t="s">
        <v>2771</v>
      </c>
      <c r="E516" s="76" t="s">
        <v>2797</v>
      </c>
      <c r="F516" s="76" t="s">
        <v>2797</v>
      </c>
      <c r="G516" s="77">
        <v>0</v>
      </c>
      <c r="H516" s="77">
        <v>0</v>
      </c>
      <c r="I516" s="66" t="s">
        <v>2779</v>
      </c>
      <c r="J516" s="66" t="s">
        <v>1630</v>
      </c>
      <c r="K516" s="67" t="s">
        <v>4646</v>
      </c>
      <c r="L516" s="63"/>
      <c r="M516" s="64" t="s">
        <v>2836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136</v>
      </c>
      <c r="T516" s="94" t="s">
        <v>2570</v>
      </c>
      <c r="U516" s="72" t="s">
        <v>2570</v>
      </c>
      <c r="V516" s="72" t="s">
        <v>2570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4343</v>
      </c>
      <c r="D517" s="60" t="s">
        <v>2772</v>
      </c>
      <c r="E517" s="76" t="s">
        <v>2798</v>
      </c>
      <c r="F517" s="76" t="s">
        <v>2798</v>
      </c>
      <c r="G517" s="77">
        <v>0</v>
      </c>
      <c r="H517" s="77">
        <v>0</v>
      </c>
      <c r="I517" s="66" t="s">
        <v>2779</v>
      </c>
      <c r="J517" s="66" t="s">
        <v>1630</v>
      </c>
      <c r="K517" s="67" t="s">
        <v>4646</v>
      </c>
      <c r="L517" s="63"/>
      <c r="M517" s="64" t="s">
        <v>2837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136</v>
      </c>
      <c r="T517" s="94" t="s">
        <v>2570</v>
      </c>
      <c r="U517" s="72" t="s">
        <v>2570</v>
      </c>
      <c r="V517" s="72" t="s">
        <v>2570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4343</v>
      </c>
      <c r="D518" s="60" t="s">
        <v>2773</v>
      </c>
      <c r="E518" s="76" t="s">
        <v>2799</v>
      </c>
      <c r="F518" s="76" t="s">
        <v>2799</v>
      </c>
      <c r="G518" s="77">
        <v>0</v>
      </c>
      <c r="H518" s="77">
        <v>0</v>
      </c>
      <c r="I518" s="66" t="s">
        <v>2779</v>
      </c>
      <c r="J518" s="66" t="s">
        <v>1630</v>
      </c>
      <c r="K518" s="67" t="s">
        <v>4646</v>
      </c>
      <c r="L518" s="63"/>
      <c r="M518" s="64" t="s">
        <v>2838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136</v>
      </c>
      <c r="T518" s="94" t="s">
        <v>2570</v>
      </c>
      <c r="U518" s="72" t="s">
        <v>2570</v>
      </c>
      <c r="V518" s="72" t="s">
        <v>2570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4343</v>
      </c>
      <c r="D519" s="60" t="s">
        <v>2774</v>
      </c>
      <c r="E519" s="76" t="s">
        <v>2800</v>
      </c>
      <c r="F519" s="76" t="s">
        <v>2800</v>
      </c>
      <c r="G519" s="77">
        <v>0</v>
      </c>
      <c r="H519" s="77">
        <v>0</v>
      </c>
      <c r="I519" s="66" t="s">
        <v>2779</v>
      </c>
      <c r="J519" s="66" t="s">
        <v>1630</v>
      </c>
      <c r="K519" s="67" t="s">
        <v>4646</v>
      </c>
      <c r="L519" s="63"/>
      <c r="M519" s="64" t="s">
        <v>2839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136</v>
      </c>
      <c r="T519" s="94" t="s">
        <v>2570</v>
      </c>
      <c r="U519" s="72" t="s">
        <v>2570</v>
      </c>
      <c r="V519" s="72" t="s">
        <v>2570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4343</v>
      </c>
      <c r="D520" s="60" t="s">
        <v>2775</v>
      </c>
      <c r="E520" s="76" t="s">
        <v>2801</v>
      </c>
      <c r="F520" s="76" t="s">
        <v>2801</v>
      </c>
      <c r="G520" s="77">
        <v>0</v>
      </c>
      <c r="H520" s="77">
        <v>0</v>
      </c>
      <c r="I520" s="66" t="s">
        <v>2779</v>
      </c>
      <c r="J520" s="66" t="s">
        <v>1630</v>
      </c>
      <c r="K520" s="67" t="s">
        <v>4646</v>
      </c>
      <c r="L520" s="63"/>
      <c r="M520" s="64" t="s">
        <v>2840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136</v>
      </c>
      <c r="T520" s="94" t="s">
        <v>2570</v>
      </c>
      <c r="U520" s="72" t="s">
        <v>2570</v>
      </c>
      <c r="V520" s="72" t="s">
        <v>2570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4343</v>
      </c>
      <c r="D521" s="60" t="s">
        <v>2776</v>
      </c>
      <c r="E521" s="76" t="s">
        <v>2802</v>
      </c>
      <c r="F521" s="76" t="s">
        <v>2802</v>
      </c>
      <c r="G521" s="78">
        <v>0</v>
      </c>
      <c r="H521" s="78">
        <v>0</v>
      </c>
      <c r="I521" s="66" t="s">
        <v>2779</v>
      </c>
      <c r="J521" s="66" t="s">
        <v>1630</v>
      </c>
      <c r="K521" s="67" t="s">
        <v>4646</v>
      </c>
      <c r="L521" s="63"/>
      <c r="M521" s="64" t="s">
        <v>2841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136</v>
      </c>
      <c r="T521" s="94" t="s">
        <v>2570</v>
      </c>
      <c r="U521" s="72" t="s">
        <v>2570</v>
      </c>
      <c r="V521" s="72" t="s">
        <v>2570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4343</v>
      </c>
      <c r="D522" s="60" t="s">
        <v>2777</v>
      </c>
      <c r="E522" s="76" t="s">
        <v>2803</v>
      </c>
      <c r="F522" s="76" t="s">
        <v>2803</v>
      </c>
      <c r="G522" s="77">
        <v>0</v>
      </c>
      <c r="H522" s="77">
        <v>0</v>
      </c>
      <c r="I522" s="66" t="s">
        <v>2779</v>
      </c>
      <c r="J522" s="66" t="s">
        <v>1630</v>
      </c>
      <c r="K522" s="67" t="s">
        <v>4646</v>
      </c>
      <c r="L522" s="63"/>
      <c r="M522" s="64" t="s">
        <v>2842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136</v>
      </c>
      <c r="T522" s="94" t="s">
        <v>2570</v>
      </c>
      <c r="U522" s="72" t="s">
        <v>2570</v>
      </c>
      <c r="V522" s="72" t="s">
        <v>2570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4343</v>
      </c>
      <c r="D523" s="60" t="s">
        <v>2778</v>
      </c>
      <c r="E523" s="76" t="s">
        <v>2804</v>
      </c>
      <c r="F523" s="76" t="s">
        <v>2804</v>
      </c>
      <c r="G523" s="77">
        <v>0</v>
      </c>
      <c r="H523" s="77">
        <v>0</v>
      </c>
      <c r="I523" s="66" t="s">
        <v>2779</v>
      </c>
      <c r="J523" s="66" t="s">
        <v>1630</v>
      </c>
      <c r="K523" s="67" t="s">
        <v>4646</v>
      </c>
      <c r="L523" s="63"/>
      <c r="M523" s="64" t="s">
        <v>2843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136</v>
      </c>
      <c r="T523" s="94" t="s">
        <v>2570</v>
      </c>
      <c r="U523" s="72" t="s">
        <v>2570</v>
      </c>
      <c r="V523" s="72" t="s">
        <v>2570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4343</v>
      </c>
      <c r="D524" s="60" t="s">
        <v>3050</v>
      </c>
      <c r="E524" s="76" t="s">
        <v>3051</v>
      </c>
      <c r="F524" s="76" t="s">
        <v>3051</v>
      </c>
      <c r="G524" s="77">
        <v>0</v>
      </c>
      <c r="H524" s="77">
        <v>0</v>
      </c>
      <c r="I524" s="66" t="s">
        <v>2779</v>
      </c>
      <c r="J524" s="66" t="s">
        <v>1630</v>
      </c>
      <c r="K524" s="67" t="s">
        <v>4646</v>
      </c>
      <c r="L524" s="63"/>
      <c r="M524" s="64" t="s">
        <v>3052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136</v>
      </c>
      <c r="T524" s="94" t="s">
        <v>2570</v>
      </c>
      <c r="U524" s="72" t="s">
        <v>2570</v>
      </c>
      <c r="V524" s="72" t="s">
        <v>2570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4557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117" t="s">
        <v>1630</v>
      </c>
      <c r="K525" s="118" t="s">
        <v>4646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136</v>
      </c>
      <c r="T525" s="113" t="s">
        <v>2570</v>
      </c>
      <c r="U525" s="120" t="s">
        <v>2570</v>
      </c>
      <c r="V525" s="120" t="s">
        <v>2570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4557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117" t="s">
        <v>1630</v>
      </c>
      <c r="K526" s="118" t="s">
        <v>4646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136</v>
      </c>
      <c r="T526" s="113" t="s">
        <v>2570</v>
      </c>
      <c r="U526" s="120" t="s">
        <v>2570</v>
      </c>
      <c r="V526" s="120" t="s">
        <v>2570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4557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117" t="s">
        <v>1630</v>
      </c>
      <c r="K527" s="118" t="s">
        <v>4646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136</v>
      </c>
      <c r="T527" s="113" t="s">
        <v>2570</v>
      </c>
      <c r="U527" s="120" t="s">
        <v>2570</v>
      </c>
      <c r="V527" s="120" t="s">
        <v>2570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4557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117" t="s">
        <v>1630</v>
      </c>
      <c r="K528" s="118" t="s">
        <v>4646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136</v>
      </c>
      <c r="T528" s="113" t="s">
        <v>2570</v>
      </c>
      <c r="U528" s="120" t="s">
        <v>2570</v>
      </c>
      <c r="V528" s="120" t="s">
        <v>2570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4557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117" t="s">
        <v>1630</v>
      </c>
      <c r="K529" s="118" t="s">
        <v>4646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136</v>
      </c>
      <c r="T529" s="113" t="s">
        <v>2570</v>
      </c>
      <c r="U529" s="120" t="s">
        <v>2570</v>
      </c>
      <c r="V529" s="120" t="s">
        <v>2570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4557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117" t="s">
        <v>1630</v>
      </c>
      <c r="K530" s="118" t="s">
        <v>4646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136</v>
      </c>
      <c r="T530" s="113" t="s">
        <v>2570</v>
      </c>
      <c r="U530" s="120" t="s">
        <v>2570</v>
      </c>
      <c r="V530" s="120" t="s">
        <v>2570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4557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117" t="s">
        <v>1630</v>
      </c>
      <c r="K531" s="118" t="s">
        <v>4646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136</v>
      </c>
      <c r="T531" s="113" t="s">
        <v>2570</v>
      </c>
      <c r="U531" s="120" t="s">
        <v>2570</v>
      </c>
      <c r="V531" s="120" t="s">
        <v>2570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4557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117" t="s">
        <v>1630</v>
      </c>
      <c r="K532" s="118" t="s">
        <v>4646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136</v>
      </c>
      <c r="T532" s="113" t="s">
        <v>2570</v>
      </c>
      <c r="U532" s="120" t="s">
        <v>2570</v>
      </c>
      <c r="V532" s="120" t="s">
        <v>2570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4557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117" t="s">
        <v>1630</v>
      </c>
      <c r="K533" s="118" t="s">
        <v>4646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136</v>
      </c>
      <c r="T533" s="113" t="s">
        <v>2570</v>
      </c>
      <c r="U533" s="120" t="s">
        <v>2570</v>
      </c>
      <c r="V533" s="120" t="s">
        <v>2570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4557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117" t="s">
        <v>1630</v>
      </c>
      <c r="K534" s="118" t="s">
        <v>4646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136</v>
      </c>
      <c r="T534" s="113" t="s">
        <v>2570</v>
      </c>
      <c r="U534" s="120" t="s">
        <v>2570</v>
      </c>
      <c r="V534" s="120" t="s">
        <v>2570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4557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117" t="s">
        <v>1630</v>
      </c>
      <c r="K535" s="118" t="s">
        <v>4646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136</v>
      </c>
      <c r="T535" s="113" t="s">
        <v>2570</v>
      </c>
      <c r="U535" s="120" t="s">
        <v>2570</v>
      </c>
      <c r="V535" s="120" t="s">
        <v>2570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4557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117" t="s">
        <v>1630</v>
      </c>
      <c r="K536" s="118" t="s">
        <v>4646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136</v>
      </c>
      <c r="T536" s="113" t="s">
        <v>2570</v>
      </c>
      <c r="U536" s="120" t="s">
        <v>2570</v>
      </c>
      <c r="V536" s="120" t="s">
        <v>2570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4557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117" t="s">
        <v>1630</v>
      </c>
      <c r="K537" s="118" t="s">
        <v>4646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136</v>
      </c>
      <c r="T537" s="113" t="s">
        <v>2570</v>
      </c>
      <c r="U537" s="120" t="s">
        <v>2570</v>
      </c>
      <c r="V537" s="120" t="s">
        <v>2570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4557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117" t="s">
        <v>1630</v>
      </c>
      <c r="K538" s="118" t="s">
        <v>4646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136</v>
      </c>
      <c r="T538" s="113" t="s">
        <v>2570</v>
      </c>
      <c r="U538" s="120" t="s">
        <v>2570</v>
      </c>
      <c r="V538" s="120" t="s">
        <v>2570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4557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117" t="s">
        <v>1630</v>
      </c>
      <c r="K539" s="118" t="s">
        <v>4646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136</v>
      </c>
      <c r="T539" s="113" t="s">
        <v>2570</v>
      </c>
      <c r="U539" s="120" t="s">
        <v>2570</v>
      </c>
      <c r="V539" s="120" t="s">
        <v>2570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4557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117" t="s">
        <v>1630</v>
      </c>
      <c r="K540" s="118" t="s">
        <v>4646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136</v>
      </c>
      <c r="T540" s="113" t="s">
        <v>2570</v>
      </c>
      <c r="U540" s="120" t="s">
        <v>2570</v>
      </c>
      <c r="V540" s="120" t="s">
        <v>2570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4557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117" t="s">
        <v>1630</v>
      </c>
      <c r="K541" s="118" t="s">
        <v>4646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136</v>
      </c>
      <c r="T541" s="113" t="s">
        <v>2570</v>
      </c>
      <c r="U541" s="120" t="s">
        <v>2570</v>
      </c>
      <c r="V541" s="120" t="s">
        <v>2570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4557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117" t="s">
        <v>1630</v>
      </c>
      <c r="K542" s="118" t="s">
        <v>4646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136</v>
      </c>
      <c r="T542" s="113" t="s">
        <v>2570</v>
      </c>
      <c r="U542" s="120" t="s">
        <v>2570</v>
      </c>
      <c r="V542" s="120" t="s">
        <v>2570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4557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117" t="s">
        <v>1630</v>
      </c>
      <c r="K543" s="118" t="s">
        <v>4646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136</v>
      </c>
      <c r="T543" s="113" t="s">
        <v>2570</v>
      </c>
      <c r="U543" s="120" t="s">
        <v>2570</v>
      </c>
      <c r="V543" s="120" t="s">
        <v>2570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4557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117" t="s">
        <v>1630</v>
      </c>
      <c r="K544" s="118" t="s">
        <v>4646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136</v>
      </c>
      <c r="T544" s="113" t="s">
        <v>2570</v>
      </c>
      <c r="U544" s="120" t="s">
        <v>2570</v>
      </c>
      <c r="V544" s="120" t="s">
        <v>2570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4557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117" t="s">
        <v>1630</v>
      </c>
      <c r="K545" s="118" t="s">
        <v>4646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136</v>
      </c>
      <c r="T545" s="113" t="s">
        <v>2570</v>
      </c>
      <c r="U545" s="120" t="s">
        <v>2570</v>
      </c>
      <c r="V545" s="120" t="s">
        <v>2570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4557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117" t="s">
        <v>1630</v>
      </c>
      <c r="K546" s="118" t="s">
        <v>4646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136</v>
      </c>
      <c r="T546" s="113" t="s">
        <v>2570</v>
      </c>
      <c r="U546" s="120" t="s">
        <v>2570</v>
      </c>
      <c r="V546" s="120" t="s">
        <v>2570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4557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117" t="s">
        <v>1630</v>
      </c>
      <c r="K547" s="118" t="s">
        <v>4646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136</v>
      </c>
      <c r="T547" s="113" t="s">
        <v>2570</v>
      </c>
      <c r="U547" s="120" t="s">
        <v>2570</v>
      </c>
      <c r="V547" s="120" t="s">
        <v>2570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2570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2570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136</v>
      </c>
      <c r="T548" s="94" t="s">
        <v>2570</v>
      </c>
      <c r="U548" s="92" t="s">
        <v>2570</v>
      </c>
      <c r="V548" s="92" t="s">
        <v>2570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2570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2570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136</v>
      </c>
      <c r="T549" s="94" t="s">
        <v>2570</v>
      </c>
      <c r="U549" s="92" t="s">
        <v>2570</v>
      </c>
      <c r="V549" s="92" t="s">
        <v>2570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3118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136</v>
      </c>
      <c r="T550" s="94" t="s">
        <v>2570</v>
      </c>
      <c r="U550" s="92" t="s">
        <v>2570</v>
      </c>
      <c r="V550" s="92" t="s">
        <v>2570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4558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2865</v>
      </c>
      <c r="J551" s="66" t="s">
        <v>1630</v>
      </c>
      <c r="K551" s="67" t="s">
        <v>4646</v>
      </c>
      <c r="L551" s="68" t="s">
        <v>3377</v>
      </c>
      <c r="M551" s="64" t="s">
        <v>2424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137</v>
      </c>
      <c r="T551" s="94" t="s">
        <v>3092</v>
      </c>
      <c r="U551" s="72" t="s">
        <v>2570</v>
      </c>
      <c r="V551" s="72" t="s">
        <v>2570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4558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2865</v>
      </c>
      <c r="J552" s="66" t="s">
        <v>1630</v>
      </c>
      <c r="K552" s="67" t="s">
        <v>4646</v>
      </c>
      <c r="L552" s="68" t="s">
        <v>3378</v>
      </c>
      <c r="M552" s="64" t="s">
        <v>2425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138</v>
      </c>
      <c r="T552" s="94" t="s">
        <v>3092</v>
      </c>
      <c r="U552" s="72" t="s">
        <v>2570</v>
      </c>
      <c r="V552" s="72" t="s">
        <v>2570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4558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2865</v>
      </c>
      <c r="J553" s="66" t="s">
        <v>1630</v>
      </c>
      <c r="K553" s="67" t="s">
        <v>4646</v>
      </c>
      <c r="L553" s="68" t="s">
        <v>3379</v>
      </c>
      <c r="M553" s="64" t="s">
        <v>2426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139</v>
      </c>
      <c r="T553" s="94" t="s">
        <v>3092</v>
      </c>
      <c r="U553" s="72" t="s">
        <v>2570</v>
      </c>
      <c r="V553" s="72" t="s">
        <v>2570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4558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2865</v>
      </c>
      <c r="J554" s="66" t="s">
        <v>1630</v>
      </c>
      <c r="K554" s="67" t="s">
        <v>4646</v>
      </c>
      <c r="L554" s="68" t="s">
        <v>3380</v>
      </c>
      <c r="M554" s="64" t="s">
        <v>2427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140</v>
      </c>
      <c r="T554" s="94" t="s">
        <v>3092</v>
      </c>
      <c r="U554" s="72" t="s">
        <v>2570</v>
      </c>
      <c r="V554" s="72" t="s">
        <v>2570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4558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2865</v>
      </c>
      <c r="J555" s="66" t="s">
        <v>1630</v>
      </c>
      <c r="K555" s="67" t="s">
        <v>4646</v>
      </c>
      <c r="L555" s="68" t="s">
        <v>3381</v>
      </c>
      <c r="M555" s="64" t="s">
        <v>2428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141</v>
      </c>
      <c r="T555" s="94" t="s">
        <v>3092</v>
      </c>
      <c r="U555" s="72" t="s">
        <v>2570</v>
      </c>
      <c r="V555" s="72" t="s">
        <v>2570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4558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2865</v>
      </c>
      <c r="J556" s="66" t="s">
        <v>1630</v>
      </c>
      <c r="K556" s="67" t="s">
        <v>4646</v>
      </c>
      <c r="L556" s="68" t="s">
        <v>3382</v>
      </c>
      <c r="M556" s="64" t="s">
        <v>2429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142</v>
      </c>
      <c r="T556" s="94" t="s">
        <v>3092</v>
      </c>
      <c r="U556" s="72" t="s">
        <v>2570</v>
      </c>
      <c r="V556" s="72" t="s">
        <v>2570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4558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2865</v>
      </c>
      <c r="J557" s="66" t="s">
        <v>1630</v>
      </c>
      <c r="K557" s="67" t="s">
        <v>4646</v>
      </c>
      <c r="L557" s="68" t="s">
        <v>3383</v>
      </c>
      <c r="M557" s="64" t="s">
        <v>2430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143</v>
      </c>
      <c r="T557" s="94" t="s">
        <v>3092</v>
      </c>
      <c r="U557" s="72" t="s">
        <v>2570</v>
      </c>
      <c r="V557" s="72" t="s">
        <v>2570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4558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2865</v>
      </c>
      <c r="J558" s="66" t="s">
        <v>1630</v>
      </c>
      <c r="K558" s="67" t="s">
        <v>4646</v>
      </c>
      <c r="L558" s="68" t="s">
        <v>3384</v>
      </c>
      <c r="M558" s="64" t="s">
        <v>2431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144</v>
      </c>
      <c r="T558" s="94" t="s">
        <v>3092</v>
      </c>
      <c r="U558" s="72" t="s">
        <v>2570</v>
      </c>
      <c r="V558" s="72" t="s">
        <v>2570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4558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2865</v>
      </c>
      <c r="J559" s="66" t="s">
        <v>1630</v>
      </c>
      <c r="K559" s="67" t="s">
        <v>4646</v>
      </c>
      <c r="L559" s="68" t="s">
        <v>3385</v>
      </c>
      <c r="M559" s="64" t="s">
        <v>2432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145</v>
      </c>
      <c r="T559" s="94" t="s">
        <v>3092</v>
      </c>
      <c r="U559" s="72" t="s">
        <v>2570</v>
      </c>
      <c r="V559" s="72" t="s">
        <v>2570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4558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2865</v>
      </c>
      <c r="J560" s="66" t="s">
        <v>1630</v>
      </c>
      <c r="K560" s="67" t="s">
        <v>4646</v>
      </c>
      <c r="L560" s="60" t="s">
        <v>3386</v>
      </c>
      <c r="M560" s="64" t="s">
        <v>2433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146</v>
      </c>
      <c r="T560" s="94" t="s">
        <v>3092</v>
      </c>
      <c r="U560" s="72" t="s">
        <v>2570</v>
      </c>
      <c r="V560" s="72" t="s">
        <v>2570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4558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2865</v>
      </c>
      <c r="J561" s="66" t="s">
        <v>1630</v>
      </c>
      <c r="K561" s="67" t="s">
        <v>4646</v>
      </c>
      <c r="L561" s="60" t="s">
        <v>3387</v>
      </c>
      <c r="M561" s="64" t="s">
        <v>2434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147</v>
      </c>
      <c r="T561" s="94" t="s">
        <v>3092</v>
      </c>
      <c r="U561" s="72" t="s">
        <v>2570</v>
      </c>
      <c r="V561" s="72" t="s">
        <v>2570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4558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2865</v>
      </c>
      <c r="J562" s="66" t="s">
        <v>1630</v>
      </c>
      <c r="K562" s="67" t="s">
        <v>4646</v>
      </c>
      <c r="L562" s="60" t="s">
        <v>3120</v>
      </c>
      <c r="M562" s="64" t="s">
        <v>2435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148</v>
      </c>
      <c r="T562" s="94" t="s">
        <v>3092</v>
      </c>
      <c r="U562" s="72" t="s">
        <v>2570</v>
      </c>
      <c r="V562" s="72" t="s">
        <v>2570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4558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4646</v>
      </c>
      <c r="L563" s="60"/>
      <c r="M563" s="64" t="s">
        <v>1190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149</v>
      </c>
      <c r="T563" s="94" t="s">
        <v>3092</v>
      </c>
      <c r="U563" s="72" t="s">
        <v>2570</v>
      </c>
      <c r="V563" s="72" t="s">
        <v>3313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4557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4646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149</v>
      </c>
      <c r="T564" s="113" t="s">
        <v>2570</v>
      </c>
      <c r="U564" s="120" t="s">
        <v>2570</v>
      </c>
      <c r="V564" s="120" t="s">
        <v>2570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4557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4646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149</v>
      </c>
      <c r="T565" s="113" t="s">
        <v>2570</v>
      </c>
      <c r="U565" s="120" t="s">
        <v>2570</v>
      </c>
      <c r="V565" s="120" t="s">
        <v>2570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4557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4646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149</v>
      </c>
      <c r="T566" s="113" t="s">
        <v>2570</v>
      </c>
      <c r="U566" s="120" t="s">
        <v>2570</v>
      </c>
      <c r="V566" s="120" t="s">
        <v>2570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4557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4646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149</v>
      </c>
      <c r="T567" s="113" t="s">
        <v>2570</v>
      </c>
      <c r="U567" s="120" t="s">
        <v>2570</v>
      </c>
      <c r="V567" s="120" t="s">
        <v>2570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4557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4646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149</v>
      </c>
      <c r="T568" s="113" t="s">
        <v>2570</v>
      </c>
      <c r="U568" s="120" t="s">
        <v>2570</v>
      </c>
      <c r="V568" s="120" t="s">
        <v>2570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4557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4646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149</v>
      </c>
      <c r="T569" s="113" t="s">
        <v>2570</v>
      </c>
      <c r="U569" s="120" t="s">
        <v>2570</v>
      </c>
      <c r="V569" s="120" t="s">
        <v>2570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4557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4646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149</v>
      </c>
      <c r="T570" s="113" t="s">
        <v>2570</v>
      </c>
      <c r="U570" s="120" t="s">
        <v>2570</v>
      </c>
      <c r="V570" s="120" t="s">
        <v>2570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4557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4646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149</v>
      </c>
      <c r="T571" s="113" t="s">
        <v>2570</v>
      </c>
      <c r="U571" s="120" t="s">
        <v>2570</v>
      </c>
      <c r="V571" s="120" t="s">
        <v>2570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4558</v>
      </c>
      <c r="D572" s="60" t="s">
        <v>3388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4646</v>
      </c>
      <c r="L572" s="68"/>
      <c r="M572" s="64" t="s">
        <v>3388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149</v>
      </c>
      <c r="T572" s="94" t="s">
        <v>2570</v>
      </c>
      <c r="U572" s="72" t="s">
        <v>2570</v>
      </c>
      <c r="V572" s="72" t="s">
        <v>2570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4558</v>
      </c>
      <c r="D573" s="60" t="s">
        <v>3389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4646</v>
      </c>
      <c r="L573" s="68"/>
      <c r="M573" s="64" t="s">
        <v>3389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149</v>
      </c>
      <c r="T573" s="94" t="s">
        <v>2570</v>
      </c>
      <c r="U573" s="72" t="s">
        <v>2570</v>
      </c>
      <c r="V573" s="72" t="s">
        <v>2570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4558</v>
      </c>
      <c r="D574" s="60" t="s">
        <v>3390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4646</v>
      </c>
      <c r="L574" s="68"/>
      <c r="M574" s="64" t="s">
        <v>3390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149</v>
      </c>
      <c r="T574" s="94" t="s">
        <v>2570</v>
      </c>
      <c r="U574" s="72" t="s">
        <v>2570</v>
      </c>
      <c r="V574" s="72" t="s">
        <v>2570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4558</v>
      </c>
      <c r="D575" s="60" t="s">
        <v>3391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4646</v>
      </c>
      <c r="L575" s="68"/>
      <c r="M575" s="64" t="s">
        <v>3391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149</v>
      </c>
      <c r="T575" s="94" t="s">
        <v>2570</v>
      </c>
      <c r="U575" s="72" t="s">
        <v>2570</v>
      </c>
      <c r="V575" s="72" t="s">
        <v>2570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4558</v>
      </c>
      <c r="D576" s="60" t="s">
        <v>3392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4646</v>
      </c>
      <c r="L576" s="68"/>
      <c r="M576" s="64" t="s">
        <v>3392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149</v>
      </c>
      <c r="T576" s="94" t="s">
        <v>2570</v>
      </c>
      <c r="U576" s="72" t="s">
        <v>2570</v>
      </c>
      <c r="V576" s="72" t="s">
        <v>2570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4558</v>
      </c>
      <c r="D577" s="60" t="s">
        <v>3393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4646</v>
      </c>
      <c r="L577" s="68"/>
      <c r="M577" s="64" t="s">
        <v>3393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149</v>
      </c>
      <c r="T577" s="94" t="s">
        <v>2570</v>
      </c>
      <c r="U577" s="72" t="s">
        <v>2570</v>
      </c>
      <c r="V577" s="72" t="s">
        <v>2570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4558</v>
      </c>
      <c r="D578" s="60" t="s">
        <v>3394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4646</v>
      </c>
      <c r="L578" s="68"/>
      <c r="M578" s="64" t="s">
        <v>3394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149</v>
      </c>
      <c r="T578" s="94" t="s">
        <v>2570</v>
      </c>
      <c r="U578" s="72" t="s">
        <v>2570</v>
      </c>
      <c r="V578" s="72" t="s">
        <v>2570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4558</v>
      </c>
      <c r="D579" s="60" t="s">
        <v>3395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4646</v>
      </c>
      <c r="L579" s="68"/>
      <c r="M579" s="64" t="s">
        <v>3395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149</v>
      </c>
      <c r="T579" s="94" t="s">
        <v>2570</v>
      </c>
      <c r="U579" s="72" t="s">
        <v>2570</v>
      </c>
      <c r="V579" s="72" t="s">
        <v>2570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4558</v>
      </c>
      <c r="D580" s="60" t="s">
        <v>3396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4646</v>
      </c>
      <c r="L580" s="68"/>
      <c r="M580" s="64" t="s">
        <v>3396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149</v>
      </c>
      <c r="T580" s="94" t="s">
        <v>2570</v>
      </c>
      <c r="U580" s="72" t="s">
        <v>2570</v>
      </c>
      <c r="V580" s="72" t="s">
        <v>2570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4558</v>
      </c>
      <c r="D581" s="60" t="s">
        <v>3397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4646</v>
      </c>
      <c r="L581" s="68"/>
      <c r="M581" s="64" t="s">
        <v>3397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149</v>
      </c>
      <c r="T581" s="94" t="s">
        <v>2570</v>
      </c>
      <c r="U581" s="72" t="s">
        <v>2570</v>
      </c>
      <c r="V581" s="72" t="s">
        <v>2570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4558</v>
      </c>
      <c r="D582" s="60" t="s">
        <v>3398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2861</v>
      </c>
      <c r="J582" s="66" t="s">
        <v>1630</v>
      </c>
      <c r="K582" s="67" t="s">
        <v>4646</v>
      </c>
      <c r="L582" s="68"/>
      <c r="M582" s="64" t="s">
        <v>3398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149</v>
      </c>
      <c r="T582" s="94" t="s">
        <v>2570</v>
      </c>
      <c r="U582" s="72" t="s">
        <v>2570</v>
      </c>
      <c r="V582" s="72" t="s">
        <v>2570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4558</v>
      </c>
      <c r="D583" s="60" t="s">
        <v>3399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2861</v>
      </c>
      <c r="J583" s="66" t="s">
        <v>1630</v>
      </c>
      <c r="K583" s="67" t="s">
        <v>4646</v>
      </c>
      <c r="L583" s="68"/>
      <c r="M583" s="64" t="s">
        <v>3399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149</v>
      </c>
      <c r="T583" s="94" t="s">
        <v>2570</v>
      </c>
      <c r="U583" s="72" t="s">
        <v>2570</v>
      </c>
      <c r="V583" s="72" t="s">
        <v>2570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4558</v>
      </c>
      <c r="D584" s="60" t="s">
        <v>3400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2861</v>
      </c>
      <c r="J584" s="66" t="s">
        <v>1630</v>
      </c>
      <c r="K584" s="67" t="s">
        <v>4646</v>
      </c>
      <c r="L584" s="68"/>
      <c r="M584" s="64" t="s">
        <v>3400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149</v>
      </c>
      <c r="T584" s="94" t="s">
        <v>2570</v>
      </c>
      <c r="U584" s="72" t="s">
        <v>2570</v>
      </c>
      <c r="V584" s="72" t="s">
        <v>2570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4558</v>
      </c>
      <c r="D585" s="60" t="s">
        <v>3401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2861</v>
      </c>
      <c r="J585" s="66" t="s">
        <v>1630</v>
      </c>
      <c r="K585" s="67" t="s">
        <v>4646</v>
      </c>
      <c r="L585" s="68"/>
      <c r="M585" s="64" t="s">
        <v>3401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149</v>
      </c>
      <c r="T585" s="94" t="s">
        <v>2570</v>
      </c>
      <c r="U585" s="72" t="s">
        <v>2570</v>
      </c>
      <c r="V585" s="72" t="s">
        <v>2570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4558</v>
      </c>
      <c r="D586" s="60" t="s">
        <v>3402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2861</v>
      </c>
      <c r="J586" s="66" t="s">
        <v>1630</v>
      </c>
      <c r="K586" s="67" t="s">
        <v>4646</v>
      </c>
      <c r="L586" s="68"/>
      <c r="M586" s="64" t="s">
        <v>3402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149</v>
      </c>
      <c r="T586" s="94" t="s">
        <v>2570</v>
      </c>
      <c r="U586" s="72" t="s">
        <v>2570</v>
      </c>
      <c r="V586" s="72" t="s">
        <v>2570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4558</v>
      </c>
      <c r="D587" s="60" t="s">
        <v>3403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2861</v>
      </c>
      <c r="J587" s="66" t="s">
        <v>1630</v>
      </c>
      <c r="K587" s="67" t="s">
        <v>4646</v>
      </c>
      <c r="L587" s="68"/>
      <c r="M587" s="64" t="s">
        <v>3403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149</v>
      </c>
      <c r="T587" s="94" t="s">
        <v>2570</v>
      </c>
      <c r="U587" s="72" t="s">
        <v>2570</v>
      </c>
      <c r="V587" s="72" t="s">
        <v>2570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4558</v>
      </c>
      <c r="D588" s="60" t="s">
        <v>3404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2861</v>
      </c>
      <c r="J588" s="66" t="s">
        <v>1630</v>
      </c>
      <c r="K588" s="67" t="s">
        <v>4646</v>
      </c>
      <c r="L588" s="68"/>
      <c r="M588" s="64" t="s">
        <v>3404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149</v>
      </c>
      <c r="T588" s="94" t="s">
        <v>2570</v>
      </c>
      <c r="U588" s="72" t="s">
        <v>2570</v>
      </c>
      <c r="V588" s="72" t="s">
        <v>2570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4558</v>
      </c>
      <c r="D589" s="60" t="s">
        <v>3405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2861</v>
      </c>
      <c r="J589" s="66" t="s">
        <v>1630</v>
      </c>
      <c r="K589" s="67" t="s">
        <v>4646</v>
      </c>
      <c r="L589" s="68"/>
      <c r="M589" s="64" t="s">
        <v>3405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149</v>
      </c>
      <c r="T589" s="94" t="s">
        <v>2570</v>
      </c>
      <c r="U589" s="72" t="s">
        <v>2570</v>
      </c>
      <c r="V589" s="72" t="s">
        <v>2570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4558</v>
      </c>
      <c r="D590" s="60" t="s">
        <v>3406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2861</v>
      </c>
      <c r="J590" s="66" t="s">
        <v>1630</v>
      </c>
      <c r="K590" s="67" t="s">
        <v>4646</v>
      </c>
      <c r="L590" s="68"/>
      <c r="M590" s="64" t="s">
        <v>3406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149</v>
      </c>
      <c r="T590" s="94" t="s">
        <v>2570</v>
      </c>
      <c r="U590" s="72" t="s">
        <v>2570</v>
      </c>
      <c r="V590" s="72" t="s">
        <v>2570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4558</v>
      </c>
      <c r="D591" s="60" t="s">
        <v>3407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2861</v>
      </c>
      <c r="J591" s="66" t="s">
        <v>1630</v>
      </c>
      <c r="K591" s="67" t="s">
        <v>4646</v>
      </c>
      <c r="L591" s="68"/>
      <c r="M591" s="64" t="s">
        <v>3407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149</v>
      </c>
      <c r="T591" s="94" t="s">
        <v>2570</v>
      </c>
      <c r="U591" s="72" t="s">
        <v>2570</v>
      </c>
      <c r="V591" s="72" t="s">
        <v>2570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4558</v>
      </c>
      <c r="D592" s="60" t="s">
        <v>3408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2861</v>
      </c>
      <c r="J592" s="66" t="s">
        <v>1630</v>
      </c>
      <c r="K592" s="67" t="s">
        <v>4646</v>
      </c>
      <c r="L592" s="68"/>
      <c r="M592" s="64" t="s">
        <v>3408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149</v>
      </c>
      <c r="T592" s="94" t="s">
        <v>2570</v>
      </c>
      <c r="U592" s="72" t="s">
        <v>2570</v>
      </c>
      <c r="V592" s="72" t="s">
        <v>2570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4558</v>
      </c>
      <c r="D593" s="60" t="s">
        <v>3409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2861</v>
      </c>
      <c r="J593" s="66" t="s">
        <v>1630</v>
      </c>
      <c r="K593" s="67" t="s">
        <v>4646</v>
      </c>
      <c r="L593" s="68"/>
      <c r="M593" s="64" t="s">
        <v>3409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149</v>
      </c>
      <c r="T593" s="94" t="s">
        <v>2570</v>
      </c>
      <c r="U593" s="72" t="s">
        <v>2570</v>
      </c>
      <c r="V593" s="72" t="s">
        <v>2570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4558</v>
      </c>
      <c r="D594" s="60" t="s">
        <v>3410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2861</v>
      </c>
      <c r="J594" s="66" t="s">
        <v>1630</v>
      </c>
      <c r="K594" s="67" t="s">
        <v>4646</v>
      </c>
      <c r="L594" s="68"/>
      <c r="M594" s="64" t="s">
        <v>3410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149</v>
      </c>
      <c r="T594" s="94" t="s">
        <v>2570</v>
      </c>
      <c r="U594" s="72" t="s">
        <v>2570</v>
      </c>
      <c r="V594" s="72" t="s">
        <v>2570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4558</v>
      </c>
      <c r="D595" s="60" t="s">
        <v>3411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2861</v>
      </c>
      <c r="J595" s="66" t="s">
        <v>1630</v>
      </c>
      <c r="K595" s="67" t="s">
        <v>4646</v>
      </c>
      <c r="L595" s="68"/>
      <c r="M595" s="64" t="s">
        <v>3411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149</v>
      </c>
      <c r="T595" s="94" t="s">
        <v>2570</v>
      </c>
      <c r="U595" s="72" t="s">
        <v>2570</v>
      </c>
      <c r="V595" s="72" t="s">
        <v>2570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4558</v>
      </c>
      <c r="D596" s="60" t="s">
        <v>3412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2861</v>
      </c>
      <c r="J596" s="66" t="s">
        <v>1630</v>
      </c>
      <c r="K596" s="67" t="s">
        <v>4646</v>
      </c>
      <c r="L596" s="68"/>
      <c r="M596" s="64" t="s">
        <v>3412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149</v>
      </c>
      <c r="T596" s="94" t="s">
        <v>2570</v>
      </c>
      <c r="U596" s="72" t="s">
        <v>2570</v>
      </c>
      <c r="V596" s="72" t="s">
        <v>2570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4558</v>
      </c>
      <c r="D597" s="60" t="s">
        <v>3413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2861</v>
      </c>
      <c r="J597" s="66" t="s">
        <v>1630</v>
      </c>
      <c r="K597" s="67" t="s">
        <v>4646</v>
      </c>
      <c r="L597" s="68"/>
      <c r="M597" s="64" t="s">
        <v>3413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149</v>
      </c>
      <c r="T597" s="94" t="s">
        <v>2570</v>
      </c>
      <c r="U597" s="72" t="s">
        <v>2570</v>
      </c>
      <c r="V597" s="72" t="s">
        <v>2570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4558</v>
      </c>
      <c r="D598" s="60" t="s">
        <v>3414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2861</v>
      </c>
      <c r="J598" s="66" t="s">
        <v>1630</v>
      </c>
      <c r="K598" s="67" t="s">
        <v>4646</v>
      </c>
      <c r="L598" s="68"/>
      <c r="M598" s="64" t="s">
        <v>3414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149</v>
      </c>
      <c r="T598" s="94" t="s">
        <v>2570</v>
      </c>
      <c r="U598" s="72" t="s">
        <v>2570</v>
      </c>
      <c r="V598" s="72" t="s">
        <v>2570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4558</v>
      </c>
      <c r="D599" s="60" t="s">
        <v>3415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2861</v>
      </c>
      <c r="J599" s="66" t="s">
        <v>1630</v>
      </c>
      <c r="K599" s="67" t="s">
        <v>4646</v>
      </c>
      <c r="L599" s="68"/>
      <c r="M599" s="64" t="s">
        <v>3415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149</v>
      </c>
      <c r="T599" s="94" t="s">
        <v>2570</v>
      </c>
      <c r="U599" s="72" t="s">
        <v>2570</v>
      </c>
      <c r="V599" s="72" t="s">
        <v>2570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4558</v>
      </c>
      <c r="D600" s="60" t="s">
        <v>2127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2861</v>
      </c>
      <c r="J600" s="66" t="s">
        <v>1630</v>
      </c>
      <c r="K600" s="67" t="s">
        <v>4646</v>
      </c>
      <c r="L600" s="68"/>
      <c r="M600" s="64" t="s">
        <v>2127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149</v>
      </c>
      <c r="T600" s="94" t="s">
        <v>2570</v>
      </c>
      <c r="U600" s="72" t="s">
        <v>2570</v>
      </c>
      <c r="V600" s="72" t="s">
        <v>2570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4558</v>
      </c>
      <c r="D601" s="60" t="s">
        <v>3416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2861</v>
      </c>
      <c r="J601" s="66" t="s">
        <v>1630</v>
      </c>
      <c r="K601" s="67" t="s">
        <v>4646</v>
      </c>
      <c r="L601" s="68"/>
      <c r="M601" s="64" t="s">
        <v>3416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149</v>
      </c>
      <c r="T601" s="94" t="s">
        <v>2570</v>
      </c>
      <c r="U601" s="72" t="s">
        <v>2570</v>
      </c>
      <c r="V601" s="72" t="s">
        <v>2570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4558</v>
      </c>
      <c r="D602" s="60" t="s">
        <v>3417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2861</v>
      </c>
      <c r="J602" s="66" t="s">
        <v>1630</v>
      </c>
      <c r="K602" s="67" t="s">
        <v>4646</v>
      </c>
      <c r="L602" s="68"/>
      <c r="M602" s="64" t="s">
        <v>3417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149</v>
      </c>
      <c r="T602" s="94" t="s">
        <v>2570</v>
      </c>
      <c r="U602" s="72" t="s">
        <v>2570</v>
      </c>
      <c r="V602" s="72" t="s">
        <v>2570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4558</v>
      </c>
      <c r="D603" s="60" t="s">
        <v>3418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2861</v>
      </c>
      <c r="J603" s="66" t="s">
        <v>1630</v>
      </c>
      <c r="K603" s="67" t="s">
        <v>4646</v>
      </c>
      <c r="L603" s="68"/>
      <c r="M603" s="64" t="s">
        <v>3418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149</v>
      </c>
      <c r="T603" s="94" t="s">
        <v>2570</v>
      </c>
      <c r="U603" s="72" t="s">
        <v>2570</v>
      </c>
      <c r="V603" s="72" t="s">
        <v>2570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4558</v>
      </c>
      <c r="D604" s="60" t="s">
        <v>3419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2861</v>
      </c>
      <c r="J604" s="66" t="s">
        <v>1630</v>
      </c>
      <c r="K604" s="67" t="s">
        <v>4646</v>
      </c>
      <c r="L604" s="68"/>
      <c r="M604" s="64" t="s">
        <v>3419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149</v>
      </c>
      <c r="T604" s="94" t="s">
        <v>2570</v>
      </c>
      <c r="U604" s="72" t="s">
        <v>2570</v>
      </c>
      <c r="V604" s="72" t="s">
        <v>2570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4558</v>
      </c>
      <c r="D605" s="60" t="s">
        <v>3420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2861</v>
      </c>
      <c r="J605" s="66" t="s">
        <v>1630</v>
      </c>
      <c r="K605" s="67" t="s">
        <v>4646</v>
      </c>
      <c r="L605" s="68"/>
      <c r="M605" s="64" t="s">
        <v>3420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149</v>
      </c>
      <c r="T605" s="94" t="s">
        <v>2570</v>
      </c>
      <c r="U605" s="72" t="s">
        <v>2570</v>
      </c>
      <c r="V605" s="72" t="s">
        <v>2570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4558</v>
      </c>
      <c r="D606" s="60" t="s">
        <v>3421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2861</v>
      </c>
      <c r="J606" s="66" t="s">
        <v>1630</v>
      </c>
      <c r="K606" s="67" t="s">
        <v>4646</v>
      </c>
      <c r="L606" s="68"/>
      <c r="M606" s="64" t="s">
        <v>3421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149</v>
      </c>
      <c r="T606" s="94" t="s">
        <v>2570</v>
      </c>
      <c r="U606" s="72" t="s">
        <v>2570</v>
      </c>
      <c r="V606" s="72" t="s">
        <v>2570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4558</v>
      </c>
      <c r="D607" s="60" t="s">
        <v>3422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2861</v>
      </c>
      <c r="J607" s="66" t="s">
        <v>1630</v>
      </c>
      <c r="K607" s="67" t="s">
        <v>4646</v>
      </c>
      <c r="L607" s="68"/>
      <c r="M607" s="64" t="s">
        <v>3422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149</v>
      </c>
      <c r="T607" s="94" t="s">
        <v>2570</v>
      </c>
      <c r="U607" s="72" t="s">
        <v>2570</v>
      </c>
      <c r="V607" s="72" t="s">
        <v>2570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4558</v>
      </c>
      <c r="D608" s="60" t="s">
        <v>3423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2862</v>
      </c>
      <c r="J608" s="66" t="s">
        <v>1630</v>
      </c>
      <c r="K608" s="67" t="s">
        <v>4646</v>
      </c>
      <c r="L608" s="68"/>
      <c r="M608" s="64" t="s">
        <v>3423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149</v>
      </c>
      <c r="T608" s="94" t="s">
        <v>2570</v>
      </c>
      <c r="U608" s="72" t="s">
        <v>2570</v>
      </c>
      <c r="V608" s="72" t="s">
        <v>2570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4558</v>
      </c>
      <c r="D609" s="60" t="s">
        <v>3424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2862</v>
      </c>
      <c r="J609" s="66" t="s">
        <v>1630</v>
      </c>
      <c r="K609" s="67" t="s">
        <v>4646</v>
      </c>
      <c r="L609" s="68"/>
      <c r="M609" s="64" t="s">
        <v>3424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149</v>
      </c>
      <c r="T609" s="94" t="s">
        <v>2570</v>
      </c>
      <c r="U609" s="72" t="s">
        <v>2570</v>
      </c>
      <c r="V609" s="72" t="s">
        <v>2570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4558</v>
      </c>
      <c r="D610" s="60" t="s">
        <v>3425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2862</v>
      </c>
      <c r="J610" s="66" t="s">
        <v>1630</v>
      </c>
      <c r="K610" s="67" t="s">
        <v>4646</v>
      </c>
      <c r="L610" s="68"/>
      <c r="M610" s="64" t="s">
        <v>3425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149</v>
      </c>
      <c r="T610" s="94" t="s">
        <v>2570</v>
      </c>
      <c r="U610" s="72" t="s">
        <v>2570</v>
      </c>
      <c r="V610" s="72" t="s">
        <v>2570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4558</v>
      </c>
      <c r="D611" s="60" t="s">
        <v>3426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2862</v>
      </c>
      <c r="J611" s="66" t="s">
        <v>1630</v>
      </c>
      <c r="K611" s="67" t="s">
        <v>4646</v>
      </c>
      <c r="L611" s="68"/>
      <c r="M611" s="64" t="s">
        <v>3426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149</v>
      </c>
      <c r="T611" s="94" t="s">
        <v>2570</v>
      </c>
      <c r="U611" s="72" t="s">
        <v>2570</v>
      </c>
      <c r="V611" s="72" t="s">
        <v>2570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4558</v>
      </c>
      <c r="D612" s="60" t="s">
        <v>3427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2862</v>
      </c>
      <c r="J612" s="66" t="s">
        <v>1630</v>
      </c>
      <c r="K612" s="67" t="s">
        <v>4646</v>
      </c>
      <c r="L612" s="68"/>
      <c r="M612" s="64" t="s">
        <v>3427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149</v>
      </c>
      <c r="T612" s="94" t="s">
        <v>2570</v>
      </c>
      <c r="U612" s="72" t="s">
        <v>2570</v>
      </c>
      <c r="V612" s="72" t="s">
        <v>2570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4558</v>
      </c>
      <c r="D613" s="60" t="s">
        <v>3428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2862</v>
      </c>
      <c r="J613" s="66" t="s">
        <v>1630</v>
      </c>
      <c r="K613" s="67" t="s">
        <v>4646</v>
      </c>
      <c r="L613" s="68"/>
      <c r="M613" s="64" t="s">
        <v>3428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149</v>
      </c>
      <c r="T613" s="94" t="s">
        <v>2570</v>
      </c>
      <c r="U613" s="72" t="s">
        <v>2570</v>
      </c>
      <c r="V613" s="72" t="s">
        <v>2570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4558</v>
      </c>
      <c r="D614" s="60" t="s">
        <v>3429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2862</v>
      </c>
      <c r="J614" s="66" t="s">
        <v>1630</v>
      </c>
      <c r="K614" s="67" t="s">
        <v>4646</v>
      </c>
      <c r="L614" s="68"/>
      <c r="M614" s="64" t="s">
        <v>3429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149</v>
      </c>
      <c r="T614" s="94" t="s">
        <v>2570</v>
      </c>
      <c r="U614" s="72" t="s">
        <v>2570</v>
      </c>
      <c r="V614" s="72" t="s">
        <v>2570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4558</v>
      </c>
      <c r="D615" s="60" t="s">
        <v>3430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2862</v>
      </c>
      <c r="J615" s="66" t="s">
        <v>1630</v>
      </c>
      <c r="K615" s="67" t="s">
        <v>4646</v>
      </c>
      <c r="L615" s="68"/>
      <c r="M615" s="64" t="s">
        <v>3430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149</v>
      </c>
      <c r="T615" s="94" t="s">
        <v>2570</v>
      </c>
      <c r="U615" s="72" t="s">
        <v>2570</v>
      </c>
      <c r="V615" s="72" t="s">
        <v>2570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4558</v>
      </c>
      <c r="D616" s="60" t="s">
        <v>3431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2862</v>
      </c>
      <c r="J616" s="66" t="s">
        <v>1630</v>
      </c>
      <c r="K616" s="67" t="s">
        <v>4646</v>
      </c>
      <c r="L616" s="68"/>
      <c r="M616" s="64" t="s">
        <v>3431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149</v>
      </c>
      <c r="T616" s="94" t="s">
        <v>2570</v>
      </c>
      <c r="U616" s="72" t="s">
        <v>2570</v>
      </c>
      <c r="V616" s="72" t="s">
        <v>2570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4558</v>
      </c>
      <c r="D617" s="60" t="s">
        <v>3432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2862</v>
      </c>
      <c r="J617" s="66" t="s">
        <v>1630</v>
      </c>
      <c r="K617" s="67" t="s">
        <v>4646</v>
      </c>
      <c r="L617" s="68"/>
      <c r="M617" s="64" t="s">
        <v>3432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149</v>
      </c>
      <c r="T617" s="94" t="s">
        <v>2570</v>
      </c>
      <c r="U617" s="72" t="s">
        <v>2570</v>
      </c>
      <c r="V617" s="72" t="s">
        <v>2570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4558</v>
      </c>
      <c r="D618" s="60" t="s">
        <v>3433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2862</v>
      </c>
      <c r="J618" s="66" t="s">
        <v>1630</v>
      </c>
      <c r="K618" s="67" t="s">
        <v>4646</v>
      </c>
      <c r="L618" s="68"/>
      <c r="M618" s="64" t="s">
        <v>3433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149</v>
      </c>
      <c r="T618" s="94" t="s">
        <v>2570</v>
      </c>
      <c r="U618" s="72" t="s">
        <v>2570</v>
      </c>
      <c r="V618" s="72" t="s">
        <v>2570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4558</v>
      </c>
      <c r="D619" s="60" t="s">
        <v>3434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2862</v>
      </c>
      <c r="J619" s="66" t="s">
        <v>1630</v>
      </c>
      <c r="K619" s="67" t="s">
        <v>4646</v>
      </c>
      <c r="L619" s="68"/>
      <c r="M619" s="64" t="s">
        <v>3434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149</v>
      </c>
      <c r="T619" s="94" t="s">
        <v>2570</v>
      </c>
      <c r="U619" s="72" t="s">
        <v>2570</v>
      </c>
      <c r="V619" s="72" t="s">
        <v>2570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4558</v>
      </c>
      <c r="D620" s="60" t="s">
        <v>3435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2862</v>
      </c>
      <c r="J620" s="66" t="s">
        <v>1630</v>
      </c>
      <c r="K620" s="67" t="s">
        <v>4646</v>
      </c>
      <c r="L620" s="68"/>
      <c r="M620" s="64" t="s">
        <v>3435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149</v>
      </c>
      <c r="T620" s="94" t="s">
        <v>2570</v>
      </c>
      <c r="U620" s="72" t="s">
        <v>2570</v>
      </c>
      <c r="V620" s="72" t="s">
        <v>2570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4558</v>
      </c>
      <c r="D621" s="60" t="s">
        <v>3436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2862</v>
      </c>
      <c r="J621" s="66" t="s">
        <v>1630</v>
      </c>
      <c r="K621" s="67" t="s">
        <v>4646</v>
      </c>
      <c r="L621" s="68"/>
      <c r="M621" s="64" t="s">
        <v>3436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149</v>
      </c>
      <c r="T621" s="94" t="s">
        <v>2570</v>
      </c>
      <c r="U621" s="72" t="s">
        <v>2570</v>
      </c>
      <c r="V621" s="72" t="s">
        <v>2570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4558</v>
      </c>
      <c r="D622" s="60" t="s">
        <v>3437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2862</v>
      </c>
      <c r="J622" s="66" t="s">
        <v>1630</v>
      </c>
      <c r="K622" s="67" t="s">
        <v>4646</v>
      </c>
      <c r="L622" s="68"/>
      <c r="M622" s="64" t="s">
        <v>3437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149</v>
      </c>
      <c r="T622" s="94" t="s">
        <v>2570</v>
      </c>
      <c r="U622" s="72" t="s">
        <v>2570</v>
      </c>
      <c r="V622" s="72" t="s">
        <v>2570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4558</v>
      </c>
      <c r="D623" s="60" t="s">
        <v>3438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2862</v>
      </c>
      <c r="J623" s="66" t="s">
        <v>1630</v>
      </c>
      <c r="K623" s="67" t="s">
        <v>4646</v>
      </c>
      <c r="L623" s="68"/>
      <c r="M623" s="64" t="s">
        <v>3438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149</v>
      </c>
      <c r="T623" s="94" t="s">
        <v>2570</v>
      </c>
      <c r="U623" s="72" t="s">
        <v>2570</v>
      </c>
      <c r="V623" s="72" t="s">
        <v>2570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4558</v>
      </c>
      <c r="D624" s="60" t="s">
        <v>3439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2862</v>
      </c>
      <c r="J624" s="66" t="s">
        <v>1630</v>
      </c>
      <c r="K624" s="67" t="s">
        <v>4646</v>
      </c>
      <c r="L624" s="68"/>
      <c r="M624" s="64" t="s">
        <v>3439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149</v>
      </c>
      <c r="T624" s="94" t="s">
        <v>2570</v>
      </c>
      <c r="U624" s="72" t="s">
        <v>2570</v>
      </c>
      <c r="V624" s="72" t="s">
        <v>2570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4558</v>
      </c>
      <c r="D625" s="60" t="s">
        <v>3440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2862</v>
      </c>
      <c r="J625" s="66" t="s">
        <v>1630</v>
      </c>
      <c r="K625" s="67" t="s">
        <v>4646</v>
      </c>
      <c r="L625" s="68"/>
      <c r="M625" s="64" t="s">
        <v>3440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149</v>
      </c>
      <c r="T625" s="94" t="s">
        <v>2570</v>
      </c>
      <c r="U625" s="72" t="s">
        <v>2570</v>
      </c>
      <c r="V625" s="72" t="s">
        <v>2570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4558</v>
      </c>
      <c r="D626" s="60" t="s">
        <v>3441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2862</v>
      </c>
      <c r="J626" s="66" t="s">
        <v>1630</v>
      </c>
      <c r="K626" s="67" t="s">
        <v>4646</v>
      </c>
      <c r="L626" s="68"/>
      <c r="M626" s="64" t="s">
        <v>3441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149</v>
      </c>
      <c r="T626" s="94" t="s">
        <v>2570</v>
      </c>
      <c r="U626" s="72" t="s">
        <v>2570</v>
      </c>
      <c r="V626" s="72" t="s">
        <v>2570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4558</v>
      </c>
      <c r="D627" s="60" t="s">
        <v>3442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2862</v>
      </c>
      <c r="J627" s="66" t="s">
        <v>1630</v>
      </c>
      <c r="K627" s="67" t="s">
        <v>4646</v>
      </c>
      <c r="L627" s="68"/>
      <c r="M627" s="64" t="s">
        <v>3442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149</v>
      </c>
      <c r="T627" s="94" t="s">
        <v>2570</v>
      </c>
      <c r="U627" s="72" t="s">
        <v>2570</v>
      </c>
      <c r="V627" s="72" t="s">
        <v>2570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4558</v>
      </c>
      <c r="D628" s="60" t="s">
        <v>3443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2862</v>
      </c>
      <c r="J628" s="66" t="s">
        <v>1630</v>
      </c>
      <c r="K628" s="67" t="s">
        <v>4646</v>
      </c>
      <c r="L628" s="68"/>
      <c r="M628" s="64" t="s">
        <v>3443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149</v>
      </c>
      <c r="T628" s="94" t="s">
        <v>2570</v>
      </c>
      <c r="U628" s="72" t="s">
        <v>2570</v>
      </c>
      <c r="V628" s="72" t="s">
        <v>2570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4558</v>
      </c>
      <c r="D629" s="60" t="s">
        <v>3444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2862</v>
      </c>
      <c r="J629" s="66" t="s">
        <v>1630</v>
      </c>
      <c r="K629" s="67" t="s">
        <v>4646</v>
      </c>
      <c r="L629" s="68"/>
      <c r="M629" s="64" t="s">
        <v>3444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149</v>
      </c>
      <c r="T629" s="94" t="s">
        <v>2570</v>
      </c>
      <c r="U629" s="72" t="s">
        <v>2570</v>
      </c>
      <c r="V629" s="72" t="s">
        <v>2570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4558</v>
      </c>
      <c r="D630" s="60" t="s">
        <v>3445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2862</v>
      </c>
      <c r="J630" s="66" t="s">
        <v>1630</v>
      </c>
      <c r="K630" s="67" t="s">
        <v>4646</v>
      </c>
      <c r="L630" s="68"/>
      <c r="M630" s="64" t="s">
        <v>3445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149</v>
      </c>
      <c r="T630" s="94" t="s">
        <v>2570</v>
      </c>
      <c r="U630" s="72" t="s">
        <v>2570</v>
      </c>
      <c r="V630" s="72" t="s">
        <v>2570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4558</v>
      </c>
      <c r="D631" s="60" t="s">
        <v>3446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2862</v>
      </c>
      <c r="J631" s="66" t="s">
        <v>1630</v>
      </c>
      <c r="K631" s="67" t="s">
        <v>4646</v>
      </c>
      <c r="L631" s="68"/>
      <c r="M631" s="64" t="s">
        <v>3446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149</v>
      </c>
      <c r="T631" s="94" t="s">
        <v>2570</v>
      </c>
      <c r="U631" s="72" t="s">
        <v>2570</v>
      </c>
      <c r="V631" s="72" t="s">
        <v>2570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4558</v>
      </c>
      <c r="D632" s="60" t="s">
        <v>3447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2862</v>
      </c>
      <c r="J632" s="66" t="s">
        <v>1630</v>
      </c>
      <c r="K632" s="67" t="s">
        <v>4646</v>
      </c>
      <c r="L632" s="68"/>
      <c r="M632" s="64" t="s">
        <v>3447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149</v>
      </c>
      <c r="T632" s="94" t="s">
        <v>2570</v>
      </c>
      <c r="U632" s="72" t="s">
        <v>2570</v>
      </c>
      <c r="V632" s="72" t="s">
        <v>2570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4558</v>
      </c>
      <c r="D633" s="60" t="s">
        <v>3448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2862</v>
      </c>
      <c r="J633" s="66" t="s">
        <v>1630</v>
      </c>
      <c r="K633" s="67" t="s">
        <v>4646</v>
      </c>
      <c r="L633" s="68"/>
      <c r="M633" s="64" t="s">
        <v>3448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149</v>
      </c>
      <c r="T633" s="94" t="s">
        <v>2570</v>
      </c>
      <c r="U633" s="72" t="s">
        <v>2570</v>
      </c>
      <c r="V633" s="72" t="s">
        <v>2570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4558</v>
      </c>
      <c r="D634" s="60" t="s">
        <v>3449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4646</v>
      </c>
      <c r="L634" s="68"/>
      <c r="M634" s="64" t="s">
        <v>3449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149</v>
      </c>
      <c r="T634" s="94" t="s">
        <v>2570</v>
      </c>
      <c r="U634" s="72" t="s">
        <v>2570</v>
      </c>
      <c r="V634" s="72" t="s">
        <v>2570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4557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4646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149</v>
      </c>
      <c r="T635" s="113" t="s">
        <v>2570</v>
      </c>
      <c r="U635" s="120" t="s">
        <v>2570</v>
      </c>
      <c r="V635" s="120" t="s">
        <v>2570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4558</v>
      </c>
      <c r="D636" s="60" t="s">
        <v>3450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4646</v>
      </c>
      <c r="L636" s="68"/>
      <c r="M636" s="64" t="s">
        <v>3450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149</v>
      </c>
      <c r="T636" s="94" t="s">
        <v>2570</v>
      </c>
      <c r="U636" s="72" t="s">
        <v>2570</v>
      </c>
      <c r="V636" s="72" t="s">
        <v>2570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4558</v>
      </c>
      <c r="D637" s="60" t="s">
        <v>3451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4646</v>
      </c>
      <c r="L637" s="68"/>
      <c r="M637" s="64" t="s">
        <v>3451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149</v>
      </c>
      <c r="T637" s="94" t="s">
        <v>2570</v>
      </c>
      <c r="U637" s="72" t="s">
        <v>2570</v>
      </c>
      <c r="V637" s="72" t="s">
        <v>2570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4558</v>
      </c>
      <c r="D638" s="60" t="s">
        <v>3452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4646</v>
      </c>
      <c r="L638" s="68"/>
      <c r="M638" s="64" t="s">
        <v>3452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149</v>
      </c>
      <c r="T638" s="94" t="s">
        <v>2570</v>
      </c>
      <c r="U638" s="72" t="s">
        <v>2570</v>
      </c>
      <c r="V638" s="72" t="s">
        <v>2570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4558</v>
      </c>
      <c r="D639" s="60" t="s">
        <v>3453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4646</v>
      </c>
      <c r="L639" s="68"/>
      <c r="M639" s="64" t="s">
        <v>3453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149</v>
      </c>
      <c r="T639" s="94" t="s">
        <v>2570</v>
      </c>
      <c r="U639" s="72" t="s">
        <v>2570</v>
      </c>
      <c r="V639" s="72" t="s">
        <v>2570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4557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4646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149</v>
      </c>
      <c r="T640" s="113" t="s">
        <v>2570</v>
      </c>
      <c r="U640" s="120" t="s">
        <v>2570</v>
      </c>
      <c r="V640" s="120" t="s">
        <v>2570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4558</v>
      </c>
      <c r="D641" s="60" t="s">
        <v>3454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4646</v>
      </c>
      <c r="L641" s="68"/>
      <c r="M641" s="64" t="s">
        <v>3454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149</v>
      </c>
      <c r="T641" s="94" t="s">
        <v>2570</v>
      </c>
      <c r="U641" s="72" t="s">
        <v>2570</v>
      </c>
      <c r="V641" s="72" t="s">
        <v>2570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4558</v>
      </c>
      <c r="D642" s="60" t="s">
        <v>3455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4646</v>
      </c>
      <c r="L642" s="68"/>
      <c r="M642" s="64" t="s">
        <v>3455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149</v>
      </c>
      <c r="T642" s="94" t="s">
        <v>2570</v>
      </c>
      <c r="U642" s="72" t="s">
        <v>2570</v>
      </c>
      <c r="V642" s="72" t="s">
        <v>2570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4557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1630</v>
      </c>
      <c r="K643" s="118" t="s">
        <v>4646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149</v>
      </c>
      <c r="T643" s="113" t="s">
        <v>2570</v>
      </c>
      <c r="U643" s="120" t="s">
        <v>2570</v>
      </c>
      <c r="V643" s="120" t="s">
        <v>2570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4558</v>
      </c>
      <c r="D644" s="60" t="s">
        <v>3456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4646</v>
      </c>
      <c r="L644" s="68"/>
      <c r="M644" s="64" t="s">
        <v>3456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149</v>
      </c>
      <c r="T644" s="94" t="s">
        <v>2570</v>
      </c>
      <c r="U644" s="72" t="s">
        <v>2570</v>
      </c>
      <c r="V644" s="72" t="s">
        <v>2570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4558</v>
      </c>
      <c r="D645" s="60" t="s">
        <v>3457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4646</v>
      </c>
      <c r="L645" s="68"/>
      <c r="M645" s="64" t="s">
        <v>3457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149</v>
      </c>
      <c r="T645" s="94" t="s">
        <v>2570</v>
      </c>
      <c r="U645" s="72" t="s">
        <v>2570</v>
      </c>
      <c r="V645" s="72" t="s">
        <v>2570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4557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4646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149</v>
      </c>
      <c r="T646" s="113" t="s">
        <v>2570</v>
      </c>
      <c r="U646" s="120" t="s">
        <v>2570</v>
      </c>
      <c r="V646" s="120" t="s">
        <v>2570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4557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4646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149</v>
      </c>
      <c r="T647" s="113" t="s">
        <v>2570</v>
      </c>
      <c r="U647" s="120" t="s">
        <v>2570</v>
      </c>
      <c r="V647" s="120" t="s">
        <v>2570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4558</v>
      </c>
      <c r="D648" s="60" t="s">
        <v>3458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4646</v>
      </c>
      <c r="L648" s="68"/>
      <c r="M648" s="64" t="s">
        <v>3458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149</v>
      </c>
      <c r="T648" s="94" t="s">
        <v>2570</v>
      </c>
      <c r="U648" s="72" t="s">
        <v>2570</v>
      </c>
      <c r="V648" s="72" t="s">
        <v>2570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4558</v>
      </c>
      <c r="D649" s="60" t="s">
        <v>3459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4646</v>
      </c>
      <c r="L649" s="68"/>
      <c r="M649" s="64" t="s">
        <v>3459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149</v>
      </c>
      <c r="T649" s="94" t="s">
        <v>2570</v>
      </c>
      <c r="U649" s="72" t="s">
        <v>2570</v>
      </c>
      <c r="V649" s="72" t="s">
        <v>2570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4558</v>
      </c>
      <c r="D650" s="60" t="s">
        <v>3460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4646</v>
      </c>
      <c r="L650" s="68"/>
      <c r="M650" s="64" t="s">
        <v>3460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149</v>
      </c>
      <c r="T650" s="94" t="s">
        <v>2570</v>
      </c>
      <c r="U650" s="72" t="s">
        <v>2570</v>
      </c>
      <c r="V650" s="72" t="s">
        <v>2570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4558</v>
      </c>
      <c r="D651" s="60" t="s">
        <v>3461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4646</v>
      </c>
      <c r="L651" s="68"/>
      <c r="M651" s="64" t="s">
        <v>3461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149</v>
      </c>
      <c r="T651" s="94" t="s">
        <v>2570</v>
      </c>
      <c r="U651" s="72" t="s">
        <v>2570</v>
      </c>
      <c r="V651" s="72" t="s">
        <v>2570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4558</v>
      </c>
      <c r="D652" s="60" t="s">
        <v>3462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4646</v>
      </c>
      <c r="L652" s="68"/>
      <c r="M652" s="64" t="s">
        <v>3462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149</v>
      </c>
      <c r="T652" s="94" t="s">
        <v>2570</v>
      </c>
      <c r="U652" s="72" t="s">
        <v>2570</v>
      </c>
      <c r="V652" s="72" t="s">
        <v>2570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4558</v>
      </c>
      <c r="D653" s="60" t="s">
        <v>3463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4646</v>
      </c>
      <c r="L653" s="68"/>
      <c r="M653" s="64" t="s">
        <v>3463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149</v>
      </c>
      <c r="T653" s="94" t="s">
        <v>2570</v>
      </c>
      <c r="U653" s="72" t="s">
        <v>2570</v>
      </c>
      <c r="V653" s="72" t="s">
        <v>2570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4558</v>
      </c>
      <c r="D654" s="60" t="s">
        <v>3464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4646</v>
      </c>
      <c r="L654" s="68"/>
      <c r="M654" s="64" t="s">
        <v>3464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149</v>
      </c>
      <c r="T654" s="94" t="s">
        <v>2570</v>
      </c>
      <c r="U654" s="72" t="s">
        <v>2570</v>
      </c>
      <c r="V654" s="72" t="s">
        <v>2570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4557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4646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149</v>
      </c>
      <c r="T655" s="113" t="s">
        <v>2570</v>
      </c>
      <c r="U655" s="120" t="s">
        <v>2570</v>
      </c>
      <c r="V655" s="120" t="s">
        <v>2570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4558</v>
      </c>
      <c r="D656" s="60" t="s">
        <v>2306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4646</v>
      </c>
      <c r="L656" s="68"/>
      <c r="M656" s="64" t="s">
        <v>2306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149</v>
      </c>
      <c r="T656" s="94" t="s">
        <v>2570</v>
      </c>
      <c r="U656" s="72" t="s">
        <v>2570</v>
      </c>
      <c r="V656" s="72" t="s">
        <v>2570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4558</v>
      </c>
      <c r="D657" s="60" t="s">
        <v>3465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4646</v>
      </c>
      <c r="L657" s="68"/>
      <c r="M657" s="64" t="s">
        <v>3465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149</v>
      </c>
      <c r="T657" s="94" t="s">
        <v>2570</v>
      </c>
      <c r="U657" s="72" t="s">
        <v>2570</v>
      </c>
      <c r="V657" s="72" t="s">
        <v>2570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4558</v>
      </c>
      <c r="D658" s="60" t="s">
        <v>2308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4646</v>
      </c>
      <c r="L658" s="68"/>
      <c r="M658" s="64" t="s">
        <v>2308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149</v>
      </c>
      <c r="T658" s="94" t="s">
        <v>2570</v>
      </c>
      <c r="U658" s="72" t="s">
        <v>2570</v>
      </c>
      <c r="V658" s="72" t="s">
        <v>2570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4557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4646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149</v>
      </c>
      <c r="T659" s="113" t="s">
        <v>2570</v>
      </c>
      <c r="U659" s="120" t="s">
        <v>2570</v>
      </c>
      <c r="V659" s="120" t="s">
        <v>2570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4558</v>
      </c>
      <c r="D660" s="60" t="s">
        <v>3466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4646</v>
      </c>
      <c r="L660" s="68"/>
      <c r="M660" s="64" t="s">
        <v>3466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149</v>
      </c>
      <c r="T660" s="94" t="s">
        <v>2570</v>
      </c>
      <c r="U660" s="72" t="s">
        <v>2570</v>
      </c>
      <c r="V660" s="72" t="s">
        <v>2570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4558</v>
      </c>
      <c r="D661" s="60" t="s">
        <v>3467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4646</v>
      </c>
      <c r="L661" s="68"/>
      <c r="M661" s="64" t="s">
        <v>3467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149</v>
      </c>
      <c r="T661" s="94" t="s">
        <v>2570</v>
      </c>
      <c r="U661" s="72" t="s">
        <v>2570</v>
      </c>
      <c r="V661" s="72" t="s">
        <v>2570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4557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4646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149</v>
      </c>
      <c r="T662" s="113" t="s">
        <v>2570</v>
      </c>
      <c r="U662" s="120" t="s">
        <v>2570</v>
      </c>
      <c r="V662" s="120" t="s">
        <v>2570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4558</v>
      </c>
      <c r="D663" s="60" t="s">
        <v>3468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4646</v>
      </c>
      <c r="L663" s="68"/>
      <c r="M663" s="64" t="s">
        <v>3468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149</v>
      </c>
      <c r="T663" s="94" t="s">
        <v>2570</v>
      </c>
      <c r="U663" s="72" t="s">
        <v>2570</v>
      </c>
      <c r="V663" s="72" t="s">
        <v>2570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4557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4646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149</v>
      </c>
      <c r="T664" s="113" t="s">
        <v>2570</v>
      </c>
      <c r="U664" s="120" t="s">
        <v>2570</v>
      </c>
      <c r="V664" s="120" t="s">
        <v>2570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4558</v>
      </c>
      <c r="D665" s="60" t="s">
        <v>3469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4646</v>
      </c>
      <c r="L665" s="68"/>
      <c r="M665" s="64" t="s">
        <v>3469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149</v>
      </c>
      <c r="T665" s="94" t="s">
        <v>2570</v>
      </c>
      <c r="U665" s="72" t="s">
        <v>2570</v>
      </c>
      <c r="V665" s="72" t="s">
        <v>2570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4558</v>
      </c>
      <c r="D666" s="60" t="s">
        <v>3470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4646</v>
      </c>
      <c r="L666" s="68"/>
      <c r="M666" s="64" t="s">
        <v>3470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149</v>
      </c>
      <c r="T666" s="94" t="s">
        <v>2570</v>
      </c>
      <c r="U666" s="72" t="s">
        <v>2570</v>
      </c>
      <c r="V666" s="72" t="s">
        <v>2570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4558</v>
      </c>
      <c r="D667" s="60" t="s">
        <v>3471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4646</v>
      </c>
      <c r="L667" s="68"/>
      <c r="M667" s="64" t="s">
        <v>3471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149</v>
      </c>
      <c r="T667" s="94" t="s">
        <v>2570</v>
      </c>
      <c r="U667" s="72" t="s">
        <v>2570</v>
      </c>
      <c r="V667" s="72" t="s">
        <v>2570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4558</v>
      </c>
      <c r="D668" s="60" t="s">
        <v>3472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4646</v>
      </c>
      <c r="L668" s="68"/>
      <c r="M668" s="64" t="s">
        <v>3472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149</v>
      </c>
      <c r="T668" s="94" t="s">
        <v>2570</v>
      </c>
      <c r="U668" s="72" t="s">
        <v>2570</v>
      </c>
      <c r="V668" s="72" t="s">
        <v>2570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4557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4646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149</v>
      </c>
      <c r="T669" s="113" t="s">
        <v>2570</v>
      </c>
      <c r="U669" s="120" t="s">
        <v>2570</v>
      </c>
      <c r="V669" s="120" t="s">
        <v>2570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4558</v>
      </c>
      <c r="D670" s="60" t="s">
        <v>3473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4646</v>
      </c>
      <c r="L670" s="68"/>
      <c r="M670" s="64" t="s">
        <v>3473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149</v>
      </c>
      <c r="T670" s="94" t="s">
        <v>2570</v>
      </c>
      <c r="U670" s="72" t="s">
        <v>2570</v>
      </c>
      <c r="V670" s="72" t="s">
        <v>2570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4558</v>
      </c>
      <c r="D671" s="60" t="s">
        <v>3474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4646</v>
      </c>
      <c r="L671" s="68"/>
      <c r="M671" s="64" t="s">
        <v>3474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149</v>
      </c>
      <c r="T671" s="94" t="s">
        <v>2570</v>
      </c>
      <c r="U671" s="72" t="s">
        <v>2570</v>
      </c>
      <c r="V671" s="72" t="s">
        <v>2570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4558</v>
      </c>
      <c r="D672" s="60" t="s">
        <v>3475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4646</v>
      </c>
      <c r="L672" s="68"/>
      <c r="M672" s="64" t="s">
        <v>3475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149</v>
      </c>
      <c r="T672" s="94" t="s">
        <v>2570</v>
      </c>
      <c r="U672" s="72" t="s">
        <v>2570</v>
      </c>
      <c r="V672" s="72" t="s">
        <v>2570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4558</v>
      </c>
      <c r="D673" s="60" t="s">
        <v>3476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4646</v>
      </c>
      <c r="L673" s="68"/>
      <c r="M673" s="64" t="s">
        <v>3476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149</v>
      </c>
      <c r="T673" s="94" t="s">
        <v>2570</v>
      </c>
      <c r="U673" s="72" t="s">
        <v>2570</v>
      </c>
      <c r="V673" s="72" t="s">
        <v>2570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4558</v>
      </c>
      <c r="D674" s="60" t="s">
        <v>3477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4646</v>
      </c>
      <c r="L674" s="68"/>
      <c r="M674" s="64" t="s">
        <v>3477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149</v>
      </c>
      <c r="T674" s="94" t="s">
        <v>2570</v>
      </c>
      <c r="U674" s="72" t="s">
        <v>2570</v>
      </c>
      <c r="V674" s="72" t="s">
        <v>2570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4558</v>
      </c>
      <c r="D675" s="60" t="s">
        <v>2292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4646</v>
      </c>
      <c r="L675" s="68"/>
      <c r="M675" s="64" t="s">
        <v>2292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149</v>
      </c>
      <c r="T675" s="94" t="s">
        <v>2570</v>
      </c>
      <c r="U675" s="72" t="s">
        <v>2570</v>
      </c>
      <c r="V675" s="72" t="s">
        <v>2570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4558</v>
      </c>
      <c r="D676" s="60" t="s">
        <v>3478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4646</v>
      </c>
      <c r="L676" s="68"/>
      <c r="M676" s="64" t="s">
        <v>3478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149</v>
      </c>
      <c r="T676" s="94" t="s">
        <v>2570</v>
      </c>
      <c r="U676" s="72" t="s">
        <v>2570</v>
      </c>
      <c r="V676" s="72" t="s">
        <v>2570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4558</v>
      </c>
      <c r="D677" s="60" t="s">
        <v>3479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4646</v>
      </c>
      <c r="L677" s="68"/>
      <c r="M677" s="64" t="s">
        <v>3479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149</v>
      </c>
      <c r="T677" s="94" t="s">
        <v>2570</v>
      </c>
      <c r="U677" s="72" t="s">
        <v>2570</v>
      </c>
      <c r="V677" s="72" t="s">
        <v>2570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4558</v>
      </c>
      <c r="D678" s="60" t="s">
        <v>3480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4646</v>
      </c>
      <c r="L678" s="68"/>
      <c r="M678" s="64" t="s">
        <v>3480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149</v>
      </c>
      <c r="T678" s="94" t="s">
        <v>2570</v>
      </c>
      <c r="U678" s="72" t="s">
        <v>2570</v>
      </c>
      <c r="V678" s="72" t="s">
        <v>2570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4558</v>
      </c>
      <c r="D679" s="60" t="s">
        <v>3481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4646</v>
      </c>
      <c r="L679" s="68"/>
      <c r="M679" s="64" t="s">
        <v>3481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149</v>
      </c>
      <c r="T679" s="94" t="s">
        <v>2570</v>
      </c>
      <c r="U679" s="72" t="s">
        <v>2570</v>
      </c>
      <c r="V679" s="72" t="s">
        <v>2570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4558</v>
      </c>
      <c r="D680" s="60" t="s">
        <v>3482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4646</v>
      </c>
      <c r="L680" s="68"/>
      <c r="M680" s="64" t="s">
        <v>3482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149</v>
      </c>
      <c r="T680" s="94" t="s">
        <v>2570</v>
      </c>
      <c r="U680" s="72" t="s">
        <v>2570</v>
      </c>
      <c r="V680" s="72" t="s">
        <v>2570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4558</v>
      </c>
      <c r="D681" s="60" t="s">
        <v>3483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4646</v>
      </c>
      <c r="L681" s="68"/>
      <c r="M681" s="64" t="s">
        <v>3483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149</v>
      </c>
      <c r="T681" s="94" t="s">
        <v>2570</v>
      </c>
      <c r="U681" s="72" t="s">
        <v>2570</v>
      </c>
      <c r="V681" s="72" t="s">
        <v>2570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4558</v>
      </c>
      <c r="D682" s="60" t="s">
        <v>3484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4646</v>
      </c>
      <c r="L682" s="68"/>
      <c r="M682" s="64" t="s">
        <v>3484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149</v>
      </c>
      <c r="T682" s="94" t="s">
        <v>2570</v>
      </c>
      <c r="U682" s="72" t="s">
        <v>2570</v>
      </c>
      <c r="V682" s="72" t="s">
        <v>2570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4558</v>
      </c>
      <c r="D683" s="60" t="s">
        <v>3485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4646</v>
      </c>
      <c r="L683" s="68"/>
      <c r="M683" s="64" t="s">
        <v>3485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149</v>
      </c>
      <c r="T683" s="94" t="s">
        <v>2570</v>
      </c>
      <c r="U683" s="72" t="s">
        <v>2570</v>
      </c>
      <c r="V683" s="72" t="s">
        <v>2570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4558</v>
      </c>
      <c r="D684" s="60" t="s">
        <v>3486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4646</v>
      </c>
      <c r="L684" s="68"/>
      <c r="M684" s="64" t="s">
        <v>3486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149</v>
      </c>
      <c r="T684" s="94" t="s">
        <v>2570</v>
      </c>
      <c r="U684" s="72" t="s">
        <v>2570</v>
      </c>
      <c r="V684" s="72" t="s">
        <v>2570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4558</v>
      </c>
      <c r="D685" s="60" t="s">
        <v>3487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4646</v>
      </c>
      <c r="L685" s="68"/>
      <c r="M685" s="64" t="s">
        <v>3487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149</v>
      </c>
      <c r="T685" s="94" t="s">
        <v>2570</v>
      </c>
      <c r="U685" s="72" t="s">
        <v>2570</v>
      </c>
      <c r="V685" s="72" t="s">
        <v>2570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4558</v>
      </c>
      <c r="D686" s="60" t="s">
        <v>3488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4646</v>
      </c>
      <c r="L686" s="68"/>
      <c r="M686" s="64" t="s">
        <v>3488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149</v>
      </c>
      <c r="T686" s="94" t="s">
        <v>2570</v>
      </c>
      <c r="U686" s="72" t="s">
        <v>2570</v>
      </c>
      <c r="V686" s="72" t="s">
        <v>2570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4558</v>
      </c>
      <c r="D687" s="60" t="s">
        <v>3489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4646</v>
      </c>
      <c r="L687" s="68"/>
      <c r="M687" s="64" t="s">
        <v>3489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149</v>
      </c>
      <c r="T687" s="94" t="s">
        <v>2570</v>
      </c>
      <c r="U687" s="72" t="s">
        <v>2570</v>
      </c>
      <c r="V687" s="72" t="s">
        <v>2570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4558</v>
      </c>
      <c r="D688" s="60" t="s">
        <v>3490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4646</v>
      </c>
      <c r="L688" s="68"/>
      <c r="M688" s="64" t="s">
        <v>3490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149</v>
      </c>
      <c r="T688" s="94" t="s">
        <v>2570</v>
      </c>
      <c r="U688" s="72" t="s">
        <v>2570</v>
      </c>
      <c r="V688" s="72" t="s">
        <v>2570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4558</v>
      </c>
      <c r="D689" s="60" t="s">
        <v>3491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4646</v>
      </c>
      <c r="L689" s="68"/>
      <c r="M689" s="64" t="s">
        <v>3491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149</v>
      </c>
      <c r="T689" s="94" t="s">
        <v>2570</v>
      </c>
      <c r="U689" s="72" t="s">
        <v>2570</v>
      </c>
      <c r="V689" s="72" t="s">
        <v>2570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4558</v>
      </c>
      <c r="D690" s="60" t="s">
        <v>3492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4646</v>
      </c>
      <c r="L690" s="68"/>
      <c r="M690" s="64" t="s">
        <v>3492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149</v>
      </c>
      <c r="T690" s="94" t="s">
        <v>2570</v>
      </c>
      <c r="U690" s="72" t="s">
        <v>2570</v>
      </c>
      <c r="V690" s="72" t="s">
        <v>2570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4558</v>
      </c>
      <c r="D691" s="60" t="s">
        <v>3493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4646</v>
      </c>
      <c r="L691" s="68"/>
      <c r="M691" s="64" t="s">
        <v>3493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149</v>
      </c>
      <c r="T691" s="94" t="s">
        <v>2570</v>
      </c>
      <c r="U691" s="72" t="s">
        <v>2570</v>
      </c>
      <c r="V691" s="72" t="s">
        <v>2570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4558</v>
      </c>
      <c r="D692" s="60" t="s">
        <v>2307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4646</v>
      </c>
      <c r="L692" s="68"/>
      <c r="M692" s="64" t="s">
        <v>2307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149</v>
      </c>
      <c r="T692" s="94" t="s">
        <v>2570</v>
      </c>
      <c r="U692" s="72" t="s">
        <v>2570</v>
      </c>
      <c r="V692" s="72" t="s">
        <v>2570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4558</v>
      </c>
      <c r="D693" s="60" t="s">
        <v>3494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4646</v>
      </c>
      <c r="L693" s="68"/>
      <c r="M693" s="64" t="s">
        <v>3494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149</v>
      </c>
      <c r="T693" s="94" t="s">
        <v>2570</v>
      </c>
      <c r="U693" s="72" t="s">
        <v>2570</v>
      </c>
      <c r="V693" s="72" t="s">
        <v>2570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4558</v>
      </c>
      <c r="D694" s="60" t="s">
        <v>2309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4646</v>
      </c>
      <c r="L694" s="68"/>
      <c r="M694" s="64" t="s">
        <v>2309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149</v>
      </c>
      <c r="T694" s="94" t="s">
        <v>2570</v>
      </c>
      <c r="U694" s="72" t="s">
        <v>2570</v>
      </c>
      <c r="V694" s="72" t="s">
        <v>2570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4558</v>
      </c>
      <c r="D695" s="60" t="s">
        <v>3495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4646</v>
      </c>
      <c r="L695" s="68"/>
      <c r="M695" s="64" t="s">
        <v>3495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149</v>
      </c>
      <c r="T695" s="94" t="s">
        <v>2570</v>
      </c>
      <c r="U695" s="72" t="s">
        <v>2570</v>
      </c>
      <c r="V695" s="72" t="s">
        <v>2570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4558</v>
      </c>
      <c r="D696" s="60" t="s">
        <v>3496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4646</v>
      </c>
      <c r="L696" s="68"/>
      <c r="M696" s="64" t="s">
        <v>3496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149</v>
      </c>
      <c r="T696" s="94" t="s">
        <v>2570</v>
      </c>
      <c r="U696" s="72" t="s">
        <v>2570</v>
      </c>
      <c r="V696" s="72" t="s">
        <v>2570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4558</v>
      </c>
      <c r="D697" s="60" t="s">
        <v>3497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4646</v>
      </c>
      <c r="L697" s="68"/>
      <c r="M697" s="64" t="s">
        <v>3497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149</v>
      </c>
      <c r="T697" s="94" t="s">
        <v>2570</v>
      </c>
      <c r="U697" s="72" t="s">
        <v>2570</v>
      </c>
      <c r="V697" s="72" t="s">
        <v>2570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4558</v>
      </c>
      <c r="D698" s="60" t="s">
        <v>3498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4646</v>
      </c>
      <c r="L698" s="68"/>
      <c r="M698" s="64" t="s">
        <v>3498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149</v>
      </c>
      <c r="T698" s="94" t="s">
        <v>2570</v>
      </c>
      <c r="U698" s="72" t="s">
        <v>2570</v>
      </c>
      <c r="V698" s="72" t="s">
        <v>2570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4558</v>
      </c>
      <c r="D699" s="60" t="s">
        <v>3499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4646</v>
      </c>
      <c r="L699" s="68"/>
      <c r="M699" s="64" t="s">
        <v>3499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149</v>
      </c>
      <c r="T699" s="94" t="s">
        <v>2570</v>
      </c>
      <c r="U699" s="72" t="s">
        <v>2570</v>
      </c>
      <c r="V699" s="72" t="s">
        <v>2570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4558</v>
      </c>
      <c r="D700" s="60" t="s">
        <v>3500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4646</v>
      </c>
      <c r="L700" s="68"/>
      <c r="M700" s="64" t="s">
        <v>3500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149</v>
      </c>
      <c r="T700" s="94" t="s">
        <v>2570</v>
      </c>
      <c r="U700" s="72" t="s">
        <v>2570</v>
      </c>
      <c r="V700" s="72" t="s">
        <v>2570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4558</v>
      </c>
      <c r="D701" s="60" t="s">
        <v>3501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4646</v>
      </c>
      <c r="L701" s="68"/>
      <c r="M701" s="64" t="s">
        <v>3501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149</v>
      </c>
      <c r="T701" s="94" t="s">
        <v>2570</v>
      </c>
      <c r="U701" s="72" t="s">
        <v>2570</v>
      </c>
      <c r="V701" s="72" t="s">
        <v>2570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4558</v>
      </c>
      <c r="D702" s="60" t="s">
        <v>3502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4646</v>
      </c>
      <c r="L702" s="68"/>
      <c r="M702" s="64" t="s">
        <v>3502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149</v>
      </c>
      <c r="T702" s="94" t="s">
        <v>2570</v>
      </c>
      <c r="U702" s="72" t="s">
        <v>2570</v>
      </c>
      <c r="V702" s="72" t="s">
        <v>2570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4558</v>
      </c>
      <c r="D703" s="60" t="s">
        <v>3503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4646</v>
      </c>
      <c r="L703" s="68"/>
      <c r="M703" s="64" t="s">
        <v>3503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149</v>
      </c>
      <c r="T703" s="94" t="s">
        <v>2570</v>
      </c>
      <c r="U703" s="72" t="s">
        <v>2570</v>
      </c>
      <c r="V703" s="72" t="s">
        <v>2570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4558</v>
      </c>
      <c r="D704" s="60" t="s">
        <v>3504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4646</v>
      </c>
      <c r="L704" s="68"/>
      <c r="M704" s="64" t="s">
        <v>3504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149</v>
      </c>
      <c r="T704" s="94" t="s">
        <v>2570</v>
      </c>
      <c r="U704" s="72" t="s">
        <v>2570</v>
      </c>
      <c r="V704" s="72" t="s">
        <v>2570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4558</v>
      </c>
      <c r="D705" s="60" t="s">
        <v>3505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4646</v>
      </c>
      <c r="L705" s="68"/>
      <c r="M705" s="64" t="s">
        <v>3505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149</v>
      </c>
      <c r="T705" s="94" t="s">
        <v>2570</v>
      </c>
      <c r="U705" s="72" t="s">
        <v>2570</v>
      </c>
      <c r="V705" s="72" t="s">
        <v>2570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4557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4646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149</v>
      </c>
      <c r="T706" s="113" t="s">
        <v>2570</v>
      </c>
      <c r="U706" s="120" t="s">
        <v>2570</v>
      </c>
      <c r="V706" s="120" t="s">
        <v>2570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4557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4646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149</v>
      </c>
      <c r="T707" s="113" t="s">
        <v>2570</v>
      </c>
      <c r="U707" s="120" t="s">
        <v>2570</v>
      </c>
      <c r="V707" s="120" t="s">
        <v>2570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4557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4646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149</v>
      </c>
      <c r="T708" s="113" t="s">
        <v>2570</v>
      </c>
      <c r="U708" s="120" t="s">
        <v>2570</v>
      </c>
      <c r="V708" s="120" t="s">
        <v>2570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4557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4646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149</v>
      </c>
      <c r="T709" s="113" t="s">
        <v>2570</v>
      </c>
      <c r="U709" s="120" t="s">
        <v>2570</v>
      </c>
      <c r="V709" s="120" t="s">
        <v>2570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4557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4646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149</v>
      </c>
      <c r="T710" s="113" t="s">
        <v>2570</v>
      </c>
      <c r="U710" s="120" t="s">
        <v>2570</v>
      </c>
      <c r="V710" s="120" t="s">
        <v>2570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4557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4646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149</v>
      </c>
      <c r="T711" s="113" t="s">
        <v>2570</v>
      </c>
      <c r="U711" s="120" t="s">
        <v>2570</v>
      </c>
      <c r="V711" s="120" t="s">
        <v>2570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4558</v>
      </c>
      <c r="D712" s="60" t="s">
        <v>3506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2861</v>
      </c>
      <c r="J712" s="66" t="s">
        <v>1630</v>
      </c>
      <c r="K712" s="67" t="s">
        <v>4646</v>
      </c>
      <c r="L712" s="68"/>
      <c r="M712" s="64" t="s">
        <v>3506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149</v>
      </c>
      <c r="T712" s="94" t="s">
        <v>2570</v>
      </c>
      <c r="U712" s="72" t="s">
        <v>2570</v>
      </c>
      <c r="V712" s="72" t="s">
        <v>2570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4558</v>
      </c>
      <c r="D713" s="60" t="s">
        <v>3507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2861</v>
      </c>
      <c r="J713" s="66" t="s">
        <v>1630</v>
      </c>
      <c r="K713" s="67" t="s">
        <v>4646</v>
      </c>
      <c r="L713" s="68"/>
      <c r="M713" s="64" t="s">
        <v>3507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149</v>
      </c>
      <c r="T713" s="94" t="s">
        <v>2570</v>
      </c>
      <c r="U713" s="72" t="s">
        <v>2570</v>
      </c>
      <c r="V713" s="72" t="s">
        <v>2570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4558</v>
      </c>
      <c r="D714" s="60" t="s">
        <v>3508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2861</v>
      </c>
      <c r="J714" s="66" t="s">
        <v>1630</v>
      </c>
      <c r="K714" s="67" t="s">
        <v>4646</v>
      </c>
      <c r="L714" s="68"/>
      <c r="M714" s="64" t="s">
        <v>3508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149</v>
      </c>
      <c r="T714" s="94" t="s">
        <v>2570</v>
      </c>
      <c r="U714" s="72" t="s">
        <v>2570</v>
      </c>
      <c r="V714" s="72" t="s">
        <v>2570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4558</v>
      </c>
      <c r="D715" s="60" t="s">
        <v>3509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2861</v>
      </c>
      <c r="J715" s="66" t="s">
        <v>1630</v>
      </c>
      <c r="K715" s="67" t="s">
        <v>4646</v>
      </c>
      <c r="L715" s="68"/>
      <c r="M715" s="64" t="s">
        <v>3509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149</v>
      </c>
      <c r="T715" s="94" t="s">
        <v>2570</v>
      </c>
      <c r="U715" s="72" t="s">
        <v>2570</v>
      </c>
      <c r="V715" s="72" t="s">
        <v>2570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4558</v>
      </c>
      <c r="D716" s="60" t="s">
        <v>3510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2861</v>
      </c>
      <c r="J716" s="66" t="s">
        <v>1630</v>
      </c>
      <c r="K716" s="67" t="s">
        <v>4646</v>
      </c>
      <c r="L716" s="68"/>
      <c r="M716" s="64" t="s">
        <v>3510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149</v>
      </c>
      <c r="T716" s="94" t="s">
        <v>2570</v>
      </c>
      <c r="U716" s="72" t="s">
        <v>2570</v>
      </c>
      <c r="V716" s="72" t="s">
        <v>2570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4558</v>
      </c>
      <c r="D717" s="60" t="s">
        <v>3511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2861</v>
      </c>
      <c r="J717" s="66" t="s">
        <v>1630</v>
      </c>
      <c r="K717" s="67" t="s">
        <v>4646</v>
      </c>
      <c r="L717" s="68"/>
      <c r="M717" s="64" t="s">
        <v>3511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149</v>
      </c>
      <c r="T717" s="94" t="s">
        <v>2570</v>
      </c>
      <c r="U717" s="72" t="s">
        <v>2570</v>
      </c>
      <c r="V717" s="72" t="s">
        <v>2570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4558</v>
      </c>
      <c r="D718" s="60" t="s">
        <v>3512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2861</v>
      </c>
      <c r="J718" s="66" t="s">
        <v>1630</v>
      </c>
      <c r="K718" s="67" t="s">
        <v>4646</v>
      </c>
      <c r="L718" s="68"/>
      <c r="M718" s="64" t="s">
        <v>3512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149</v>
      </c>
      <c r="T718" s="94" t="s">
        <v>2570</v>
      </c>
      <c r="U718" s="72" t="s">
        <v>2570</v>
      </c>
      <c r="V718" s="72" t="s">
        <v>2570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4558</v>
      </c>
      <c r="D719" s="60" t="s">
        <v>3513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2861</v>
      </c>
      <c r="J719" s="66" t="s">
        <v>1630</v>
      </c>
      <c r="K719" s="67" t="s">
        <v>4646</v>
      </c>
      <c r="L719" s="68"/>
      <c r="M719" s="64" t="s">
        <v>3513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149</v>
      </c>
      <c r="T719" s="94" t="s">
        <v>2570</v>
      </c>
      <c r="U719" s="72" t="s">
        <v>2570</v>
      </c>
      <c r="V719" s="72" t="s">
        <v>2570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4558</v>
      </c>
      <c r="D720" s="60" t="s">
        <v>3514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2861</v>
      </c>
      <c r="J720" s="66" t="s">
        <v>1630</v>
      </c>
      <c r="K720" s="67" t="s">
        <v>4646</v>
      </c>
      <c r="L720" s="68"/>
      <c r="M720" s="64" t="s">
        <v>3514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149</v>
      </c>
      <c r="T720" s="94" t="s">
        <v>2570</v>
      </c>
      <c r="U720" s="72" t="s">
        <v>2570</v>
      </c>
      <c r="V720" s="72" t="s">
        <v>2570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4558</v>
      </c>
      <c r="D721" s="60" t="s">
        <v>3515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2861</v>
      </c>
      <c r="J721" s="66" t="s">
        <v>1630</v>
      </c>
      <c r="K721" s="67" t="s">
        <v>4646</v>
      </c>
      <c r="L721" s="68"/>
      <c r="M721" s="64" t="s">
        <v>3515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149</v>
      </c>
      <c r="T721" s="94" t="s">
        <v>2570</v>
      </c>
      <c r="U721" s="72" t="s">
        <v>2570</v>
      </c>
      <c r="V721" s="72" t="s">
        <v>2570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4558</v>
      </c>
      <c r="D722" s="60" t="s">
        <v>3516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2861</v>
      </c>
      <c r="J722" s="66" t="s">
        <v>1630</v>
      </c>
      <c r="K722" s="67" t="s">
        <v>4646</v>
      </c>
      <c r="L722" s="68"/>
      <c r="M722" s="64" t="s">
        <v>3516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149</v>
      </c>
      <c r="T722" s="94" t="s">
        <v>2570</v>
      </c>
      <c r="U722" s="72" t="s">
        <v>2570</v>
      </c>
      <c r="V722" s="72" t="s">
        <v>2570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4558</v>
      </c>
      <c r="D723" s="60" t="s">
        <v>3517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2861</v>
      </c>
      <c r="J723" s="66" t="s">
        <v>1630</v>
      </c>
      <c r="K723" s="67" t="s">
        <v>4646</v>
      </c>
      <c r="L723" s="68"/>
      <c r="M723" s="64" t="s">
        <v>3517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149</v>
      </c>
      <c r="T723" s="94" t="s">
        <v>2570</v>
      </c>
      <c r="U723" s="72" t="s">
        <v>2570</v>
      </c>
      <c r="V723" s="72" t="s">
        <v>2570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4558</v>
      </c>
      <c r="D724" s="60" t="s">
        <v>3518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2861</v>
      </c>
      <c r="J724" s="66" t="s">
        <v>1630</v>
      </c>
      <c r="K724" s="67" t="s">
        <v>4646</v>
      </c>
      <c r="L724" s="68"/>
      <c r="M724" s="64" t="s">
        <v>3518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149</v>
      </c>
      <c r="T724" s="94" t="s">
        <v>2570</v>
      </c>
      <c r="U724" s="72" t="s">
        <v>2570</v>
      </c>
      <c r="V724" s="72" t="s">
        <v>2570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4558</v>
      </c>
      <c r="D725" s="60" t="s">
        <v>3519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2861</v>
      </c>
      <c r="J725" s="66" t="s">
        <v>1630</v>
      </c>
      <c r="K725" s="67" t="s">
        <v>4646</v>
      </c>
      <c r="L725" s="68"/>
      <c r="M725" s="64" t="s">
        <v>3519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149</v>
      </c>
      <c r="T725" s="94" t="s">
        <v>2570</v>
      </c>
      <c r="U725" s="72" t="s">
        <v>2570</v>
      </c>
      <c r="V725" s="72" t="s">
        <v>2570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4558</v>
      </c>
      <c r="D726" s="60" t="s">
        <v>3520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2861</v>
      </c>
      <c r="J726" s="66" t="s">
        <v>1630</v>
      </c>
      <c r="K726" s="67" t="s">
        <v>4646</v>
      </c>
      <c r="L726" s="68"/>
      <c r="M726" s="64" t="s">
        <v>3520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149</v>
      </c>
      <c r="T726" s="94" t="s">
        <v>2570</v>
      </c>
      <c r="U726" s="72" t="s">
        <v>2570</v>
      </c>
      <c r="V726" s="72" t="s">
        <v>2570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4558</v>
      </c>
      <c r="D727" s="60" t="s">
        <v>3521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2861</v>
      </c>
      <c r="J727" s="66" t="s">
        <v>1630</v>
      </c>
      <c r="K727" s="67" t="s">
        <v>4646</v>
      </c>
      <c r="L727" s="68"/>
      <c r="M727" s="64" t="s">
        <v>3521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149</v>
      </c>
      <c r="T727" s="94" t="s">
        <v>2570</v>
      </c>
      <c r="U727" s="72" t="s">
        <v>2570</v>
      </c>
      <c r="V727" s="72" t="s">
        <v>2570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4558</v>
      </c>
      <c r="D728" s="60" t="s">
        <v>3522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2861</v>
      </c>
      <c r="J728" s="66" t="s">
        <v>1630</v>
      </c>
      <c r="K728" s="67" t="s">
        <v>4646</v>
      </c>
      <c r="L728" s="68"/>
      <c r="M728" s="64" t="s">
        <v>3522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149</v>
      </c>
      <c r="T728" s="94" t="s">
        <v>2570</v>
      </c>
      <c r="U728" s="72" t="s">
        <v>2570</v>
      </c>
      <c r="V728" s="72" t="s">
        <v>2570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4558</v>
      </c>
      <c r="D729" s="60" t="s">
        <v>3523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2861</v>
      </c>
      <c r="J729" s="66" t="s">
        <v>1630</v>
      </c>
      <c r="K729" s="67" t="s">
        <v>4646</v>
      </c>
      <c r="L729" s="68"/>
      <c r="M729" s="64" t="s">
        <v>3523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149</v>
      </c>
      <c r="T729" s="94" t="s">
        <v>2570</v>
      </c>
      <c r="U729" s="72" t="s">
        <v>2570</v>
      </c>
      <c r="V729" s="72" t="s">
        <v>2570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4558</v>
      </c>
      <c r="D730" s="60" t="s">
        <v>3524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2861</v>
      </c>
      <c r="J730" s="66" t="s">
        <v>1630</v>
      </c>
      <c r="K730" s="67" t="s">
        <v>4646</v>
      </c>
      <c r="L730" s="68"/>
      <c r="M730" s="64" t="s">
        <v>3524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149</v>
      </c>
      <c r="T730" s="94" t="s">
        <v>2570</v>
      </c>
      <c r="U730" s="72" t="s">
        <v>2570</v>
      </c>
      <c r="V730" s="72" t="s">
        <v>2570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4558</v>
      </c>
      <c r="D731" s="60" t="s">
        <v>3525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2861</v>
      </c>
      <c r="J731" s="66" t="s">
        <v>1630</v>
      </c>
      <c r="K731" s="67" t="s">
        <v>4646</v>
      </c>
      <c r="L731" s="65"/>
      <c r="M731" s="64" t="s">
        <v>3525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149</v>
      </c>
      <c r="T731" s="94" t="s">
        <v>2570</v>
      </c>
      <c r="U731" s="72" t="s">
        <v>2570</v>
      </c>
      <c r="V731" s="72" t="s">
        <v>2570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4558</v>
      </c>
      <c r="D732" s="60" t="s">
        <v>3526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2861</v>
      </c>
      <c r="J732" s="66" t="s">
        <v>1630</v>
      </c>
      <c r="K732" s="67" t="s">
        <v>4646</v>
      </c>
      <c r="L732" s="74"/>
      <c r="M732" s="64" t="s">
        <v>3526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149</v>
      </c>
      <c r="T732" s="94" t="s">
        <v>2570</v>
      </c>
      <c r="U732" s="72" t="s">
        <v>2570</v>
      </c>
      <c r="V732" s="72" t="s">
        <v>2570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4558</v>
      </c>
      <c r="D733" s="60" t="s">
        <v>3527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2861</v>
      </c>
      <c r="J733" s="66" t="s">
        <v>1630</v>
      </c>
      <c r="K733" s="67" t="s">
        <v>4646</v>
      </c>
      <c r="L733" s="68"/>
      <c r="M733" s="64" t="s">
        <v>3527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149</v>
      </c>
      <c r="T733" s="94" t="s">
        <v>2570</v>
      </c>
      <c r="U733" s="72" t="s">
        <v>2570</v>
      </c>
      <c r="V733" s="72" t="s">
        <v>2570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4558</v>
      </c>
      <c r="D734" s="60" t="s">
        <v>3528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2861</v>
      </c>
      <c r="J734" s="66" t="s">
        <v>1630</v>
      </c>
      <c r="K734" s="67" t="s">
        <v>4646</v>
      </c>
      <c r="L734" s="68"/>
      <c r="M734" s="64" t="s">
        <v>3528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149</v>
      </c>
      <c r="T734" s="94" t="s">
        <v>2570</v>
      </c>
      <c r="U734" s="72" t="s">
        <v>2570</v>
      </c>
      <c r="V734" s="72" t="s">
        <v>2570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4557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4646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149</v>
      </c>
      <c r="T735" s="113" t="s">
        <v>2570</v>
      </c>
      <c r="U735" s="120" t="s">
        <v>2570</v>
      </c>
      <c r="V735" s="120" t="s">
        <v>2570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4558</v>
      </c>
      <c r="D736" s="60" t="s">
        <v>3529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2861</v>
      </c>
      <c r="J736" s="66" t="s">
        <v>1630</v>
      </c>
      <c r="K736" s="67" t="s">
        <v>4646</v>
      </c>
      <c r="L736" s="68"/>
      <c r="M736" s="64" t="s">
        <v>3529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149</v>
      </c>
      <c r="T736" s="94" t="s">
        <v>2570</v>
      </c>
      <c r="U736" s="72" t="s">
        <v>2570</v>
      </c>
      <c r="V736" s="72" t="s">
        <v>2570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4558</v>
      </c>
      <c r="D737" s="60" t="s">
        <v>3530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2861</v>
      </c>
      <c r="J737" s="66" t="s">
        <v>1630</v>
      </c>
      <c r="K737" s="67" t="s">
        <v>4646</v>
      </c>
      <c r="L737" s="68"/>
      <c r="M737" s="64" t="s">
        <v>3530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149</v>
      </c>
      <c r="T737" s="94" t="s">
        <v>2570</v>
      </c>
      <c r="U737" s="72" t="s">
        <v>2570</v>
      </c>
      <c r="V737" s="72" t="s">
        <v>2570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4558</v>
      </c>
      <c r="D738" s="60" t="s">
        <v>3531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2861</v>
      </c>
      <c r="J738" s="66" t="s">
        <v>1630</v>
      </c>
      <c r="K738" s="67" t="s">
        <v>4646</v>
      </c>
      <c r="L738" s="68"/>
      <c r="M738" s="64" t="s">
        <v>3531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149</v>
      </c>
      <c r="T738" s="94" t="s">
        <v>2570</v>
      </c>
      <c r="U738" s="72" t="s">
        <v>2570</v>
      </c>
      <c r="V738" s="72" t="s">
        <v>2570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4558</v>
      </c>
      <c r="D739" s="60" t="s">
        <v>3532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2861</v>
      </c>
      <c r="J739" s="66" t="s">
        <v>1630</v>
      </c>
      <c r="K739" s="67" t="s">
        <v>4646</v>
      </c>
      <c r="L739" s="65"/>
      <c r="M739" s="64" t="s">
        <v>3532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149</v>
      </c>
      <c r="T739" s="94" t="s">
        <v>2570</v>
      </c>
      <c r="U739" s="72" t="s">
        <v>2570</v>
      </c>
      <c r="V739" s="72" t="s">
        <v>2570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4558</v>
      </c>
      <c r="D740" s="60" t="s">
        <v>3533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2861</v>
      </c>
      <c r="J740" s="66" t="s">
        <v>1630</v>
      </c>
      <c r="K740" s="67" t="s">
        <v>4646</v>
      </c>
      <c r="L740" s="68"/>
      <c r="M740" s="64" t="s">
        <v>3533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149</v>
      </c>
      <c r="T740" s="94" t="s">
        <v>2570</v>
      </c>
      <c r="U740" s="72" t="s">
        <v>2570</v>
      </c>
      <c r="V740" s="72" t="s">
        <v>2570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4558</v>
      </c>
      <c r="D741" s="60" t="s">
        <v>3534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2861</v>
      </c>
      <c r="J741" s="66" t="s">
        <v>1630</v>
      </c>
      <c r="K741" s="67" t="s">
        <v>4646</v>
      </c>
      <c r="L741" s="68"/>
      <c r="M741" s="64" t="s">
        <v>3534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149</v>
      </c>
      <c r="T741" s="94" t="s">
        <v>2570</v>
      </c>
      <c r="U741" s="72" t="s">
        <v>2570</v>
      </c>
      <c r="V741" s="72" t="s">
        <v>2570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4558</v>
      </c>
      <c r="D742" s="60" t="s">
        <v>3535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2861</v>
      </c>
      <c r="J742" s="66" t="s">
        <v>1630</v>
      </c>
      <c r="K742" s="67" t="s">
        <v>4646</v>
      </c>
      <c r="L742" s="68"/>
      <c r="M742" s="64" t="s">
        <v>3535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149</v>
      </c>
      <c r="T742" s="94" t="s">
        <v>2570</v>
      </c>
      <c r="U742" s="72" t="s">
        <v>2570</v>
      </c>
      <c r="V742" s="72" t="s">
        <v>2570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4558</v>
      </c>
      <c r="D743" s="60" t="s">
        <v>3536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2861</v>
      </c>
      <c r="J743" s="66" t="s">
        <v>1630</v>
      </c>
      <c r="K743" s="67" t="s">
        <v>4646</v>
      </c>
      <c r="L743" s="68"/>
      <c r="M743" s="64" t="s">
        <v>3536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149</v>
      </c>
      <c r="T743" s="94" t="s">
        <v>2570</v>
      </c>
      <c r="U743" s="72" t="s">
        <v>2570</v>
      </c>
      <c r="V743" s="72" t="s">
        <v>2570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4558</v>
      </c>
      <c r="D744" s="60" t="s">
        <v>3537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4646</v>
      </c>
      <c r="L744" s="68"/>
      <c r="M744" s="64" t="s">
        <v>3537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149</v>
      </c>
      <c r="T744" s="94" t="s">
        <v>2570</v>
      </c>
      <c r="U744" s="72" t="s">
        <v>2570</v>
      </c>
      <c r="V744" s="72" t="s">
        <v>2570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4558</v>
      </c>
      <c r="D745" s="60" t="s">
        <v>3538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2861</v>
      </c>
      <c r="J745" s="66" t="s">
        <v>1630</v>
      </c>
      <c r="K745" s="67" t="s">
        <v>4646</v>
      </c>
      <c r="L745" s="68"/>
      <c r="M745" s="64" t="s">
        <v>3538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149</v>
      </c>
      <c r="T745" s="94" t="s">
        <v>2570</v>
      </c>
      <c r="U745" s="72" t="s">
        <v>2570</v>
      </c>
      <c r="V745" s="72" t="s">
        <v>2570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4558</v>
      </c>
      <c r="D746" s="60" t="s">
        <v>3539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2861</v>
      </c>
      <c r="J746" s="66" t="s">
        <v>1630</v>
      </c>
      <c r="K746" s="67" t="s">
        <v>4646</v>
      </c>
      <c r="L746" s="65"/>
      <c r="M746" s="64" t="s">
        <v>3539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149</v>
      </c>
      <c r="T746" s="94" t="s">
        <v>2570</v>
      </c>
      <c r="U746" s="72" t="s">
        <v>2570</v>
      </c>
      <c r="V746" s="72" t="s">
        <v>2570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4558</v>
      </c>
      <c r="D747" s="60" t="s">
        <v>3540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2861</v>
      </c>
      <c r="J747" s="66" t="s">
        <v>1630</v>
      </c>
      <c r="K747" s="67" t="s">
        <v>4646</v>
      </c>
      <c r="L747" s="68"/>
      <c r="M747" s="64" t="s">
        <v>3540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149</v>
      </c>
      <c r="T747" s="94" t="s">
        <v>2570</v>
      </c>
      <c r="U747" s="72" t="s">
        <v>2570</v>
      </c>
      <c r="V747" s="72" t="s">
        <v>2570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4558</v>
      </c>
      <c r="D748" s="60" t="s">
        <v>3541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2861</v>
      </c>
      <c r="J748" s="66" t="s">
        <v>1630</v>
      </c>
      <c r="K748" s="67" t="s">
        <v>4646</v>
      </c>
      <c r="L748" s="68"/>
      <c r="M748" s="64" t="s">
        <v>3541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149</v>
      </c>
      <c r="T748" s="94" t="s">
        <v>2570</v>
      </c>
      <c r="U748" s="72" t="s">
        <v>2570</v>
      </c>
      <c r="V748" s="72" t="s">
        <v>2570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4558</v>
      </c>
      <c r="D749" s="60" t="s">
        <v>3542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2861</v>
      </c>
      <c r="J749" s="66" t="s">
        <v>1630</v>
      </c>
      <c r="K749" s="67" t="s">
        <v>4646</v>
      </c>
      <c r="L749" s="68"/>
      <c r="M749" s="64" t="s">
        <v>3542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149</v>
      </c>
      <c r="T749" s="94" t="s">
        <v>2570</v>
      </c>
      <c r="U749" s="72" t="s">
        <v>2570</v>
      </c>
      <c r="V749" s="72" t="s">
        <v>2570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4558</v>
      </c>
      <c r="D750" s="60" t="s">
        <v>3543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2861</v>
      </c>
      <c r="J750" s="66" t="s">
        <v>1630</v>
      </c>
      <c r="K750" s="67" t="s">
        <v>4646</v>
      </c>
      <c r="L750" s="68"/>
      <c r="M750" s="64" t="s">
        <v>3543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149</v>
      </c>
      <c r="T750" s="94" t="s">
        <v>2570</v>
      </c>
      <c r="U750" s="72" t="s">
        <v>2570</v>
      </c>
      <c r="V750" s="72" t="s">
        <v>2570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4558</v>
      </c>
      <c r="D751" s="60" t="s">
        <v>3544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2861</v>
      </c>
      <c r="J751" s="66" t="s">
        <v>1630</v>
      </c>
      <c r="K751" s="67" t="s">
        <v>4646</v>
      </c>
      <c r="L751" s="68"/>
      <c r="M751" s="64" t="s">
        <v>3544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149</v>
      </c>
      <c r="T751" s="94" t="s">
        <v>2570</v>
      </c>
      <c r="U751" s="72" t="s">
        <v>2570</v>
      </c>
      <c r="V751" s="72" t="s">
        <v>2570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4558</v>
      </c>
      <c r="D752" s="60" t="s">
        <v>3545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2861</v>
      </c>
      <c r="J752" s="66" t="s">
        <v>1630</v>
      </c>
      <c r="K752" s="67" t="s">
        <v>4646</v>
      </c>
      <c r="L752" s="68"/>
      <c r="M752" s="64" t="s">
        <v>3545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149</v>
      </c>
      <c r="T752" s="94" t="s">
        <v>2570</v>
      </c>
      <c r="U752" s="72" t="s">
        <v>2570</v>
      </c>
      <c r="V752" s="72" t="s">
        <v>2570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4558</v>
      </c>
      <c r="D753" s="60" t="s">
        <v>3546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2861</v>
      </c>
      <c r="J753" s="66" t="s">
        <v>1630</v>
      </c>
      <c r="K753" s="67" t="s">
        <v>4646</v>
      </c>
      <c r="L753" s="68"/>
      <c r="M753" s="64" t="s">
        <v>3546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149</v>
      </c>
      <c r="T753" s="94" t="s">
        <v>2570</v>
      </c>
      <c r="U753" s="72" t="s">
        <v>2570</v>
      </c>
      <c r="V753" s="72" t="s">
        <v>2570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4558</v>
      </c>
      <c r="D754" s="60" t="s">
        <v>3547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2861</v>
      </c>
      <c r="J754" s="66" t="s">
        <v>1630</v>
      </c>
      <c r="K754" s="67" t="s">
        <v>4646</v>
      </c>
      <c r="L754" s="68"/>
      <c r="M754" s="64" t="s">
        <v>3547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149</v>
      </c>
      <c r="T754" s="94" t="s">
        <v>2570</v>
      </c>
      <c r="U754" s="72" t="s">
        <v>2570</v>
      </c>
      <c r="V754" s="72" t="s">
        <v>2570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4558</v>
      </c>
      <c r="D755" s="60" t="s">
        <v>3548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2861</v>
      </c>
      <c r="J755" s="66" t="s">
        <v>1630</v>
      </c>
      <c r="K755" s="67" t="s">
        <v>4646</v>
      </c>
      <c r="L755" s="68"/>
      <c r="M755" s="64" t="s">
        <v>3548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149</v>
      </c>
      <c r="T755" s="94" t="s">
        <v>2570</v>
      </c>
      <c r="U755" s="72" t="s">
        <v>2570</v>
      </c>
      <c r="V755" s="72" t="s">
        <v>2570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4558</v>
      </c>
      <c r="D756" s="60" t="s">
        <v>3549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2861</v>
      </c>
      <c r="J756" s="66" t="s">
        <v>1630</v>
      </c>
      <c r="K756" s="67" t="s">
        <v>4646</v>
      </c>
      <c r="L756" s="68"/>
      <c r="M756" s="64" t="s">
        <v>3549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149</v>
      </c>
      <c r="T756" s="94" t="s">
        <v>2570</v>
      </c>
      <c r="U756" s="72" t="s">
        <v>2570</v>
      </c>
      <c r="V756" s="72" t="s">
        <v>2570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4558</v>
      </c>
      <c r="D757" s="60" t="s">
        <v>3550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2861</v>
      </c>
      <c r="J757" s="66" t="s">
        <v>1630</v>
      </c>
      <c r="K757" s="67" t="s">
        <v>4646</v>
      </c>
      <c r="L757" s="68"/>
      <c r="M757" s="64" t="s">
        <v>3550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149</v>
      </c>
      <c r="T757" s="94" t="s">
        <v>2570</v>
      </c>
      <c r="U757" s="72" t="s">
        <v>2570</v>
      </c>
      <c r="V757" s="72" t="s">
        <v>2570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4558</v>
      </c>
      <c r="D758" s="60" t="s">
        <v>3551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2861</v>
      </c>
      <c r="J758" s="66" t="s">
        <v>1630</v>
      </c>
      <c r="K758" s="67" t="s">
        <v>4646</v>
      </c>
      <c r="L758" s="68"/>
      <c r="M758" s="64" t="s">
        <v>3551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149</v>
      </c>
      <c r="T758" s="94" t="s">
        <v>2570</v>
      </c>
      <c r="U758" s="72" t="s">
        <v>2570</v>
      </c>
      <c r="V758" s="72" t="s">
        <v>2570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4558</v>
      </c>
      <c r="D759" s="60" t="s">
        <v>3552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2861</v>
      </c>
      <c r="J759" s="66" t="s">
        <v>1630</v>
      </c>
      <c r="K759" s="67" t="s">
        <v>4646</v>
      </c>
      <c r="L759" s="68"/>
      <c r="M759" s="64" t="s">
        <v>3552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149</v>
      </c>
      <c r="T759" s="94" t="s">
        <v>2570</v>
      </c>
      <c r="U759" s="72" t="s">
        <v>2570</v>
      </c>
      <c r="V759" s="72" t="s">
        <v>2570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4557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4646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149</v>
      </c>
      <c r="T760" s="113" t="s">
        <v>2570</v>
      </c>
      <c r="U760" s="120" t="s">
        <v>2570</v>
      </c>
      <c r="V760" s="120" t="s">
        <v>2570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4557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4646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149</v>
      </c>
      <c r="T761" s="113" t="s">
        <v>2570</v>
      </c>
      <c r="U761" s="120" t="s">
        <v>2570</v>
      </c>
      <c r="V761" s="120" t="s">
        <v>2570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4558</v>
      </c>
      <c r="D762" s="60" t="s">
        <v>3553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2861</v>
      </c>
      <c r="J762" s="66" t="s">
        <v>1630</v>
      </c>
      <c r="K762" s="67" t="s">
        <v>4646</v>
      </c>
      <c r="L762" s="68"/>
      <c r="M762" s="64" t="s">
        <v>3553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149</v>
      </c>
      <c r="T762" s="94" t="s">
        <v>2570</v>
      </c>
      <c r="U762" s="72" t="s">
        <v>2570</v>
      </c>
      <c r="V762" s="72" t="s">
        <v>2570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4558</v>
      </c>
      <c r="D763" s="60" t="s">
        <v>3554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2861</v>
      </c>
      <c r="J763" s="66" t="s">
        <v>1630</v>
      </c>
      <c r="K763" s="67" t="s">
        <v>4646</v>
      </c>
      <c r="L763" s="68"/>
      <c r="M763" s="64" t="s">
        <v>3554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149</v>
      </c>
      <c r="T763" s="94" t="s">
        <v>2570</v>
      </c>
      <c r="U763" s="72" t="s">
        <v>2570</v>
      </c>
      <c r="V763" s="72" t="s">
        <v>2570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4558</v>
      </c>
      <c r="D764" s="60" t="s">
        <v>3555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2861</v>
      </c>
      <c r="J764" s="66" t="s">
        <v>1630</v>
      </c>
      <c r="K764" s="67" t="s">
        <v>4646</v>
      </c>
      <c r="L764" s="68"/>
      <c r="M764" s="64" t="s">
        <v>3555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149</v>
      </c>
      <c r="T764" s="94" t="s">
        <v>2570</v>
      </c>
      <c r="U764" s="72" t="s">
        <v>2570</v>
      </c>
      <c r="V764" s="72" t="s">
        <v>2570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4558</v>
      </c>
      <c r="D765" s="60" t="s">
        <v>3556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2861</v>
      </c>
      <c r="J765" s="66" t="s">
        <v>1630</v>
      </c>
      <c r="K765" s="67" t="s">
        <v>4646</v>
      </c>
      <c r="L765" s="68"/>
      <c r="M765" s="64" t="s">
        <v>3556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149</v>
      </c>
      <c r="T765" s="94" t="s">
        <v>2570</v>
      </c>
      <c r="U765" s="72" t="s">
        <v>2570</v>
      </c>
      <c r="V765" s="72" t="s">
        <v>2570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4558</v>
      </c>
      <c r="D766" s="60" t="s">
        <v>3557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2861</v>
      </c>
      <c r="J766" s="66" t="s">
        <v>1630</v>
      </c>
      <c r="K766" s="67" t="s">
        <v>4646</v>
      </c>
      <c r="L766" s="68"/>
      <c r="M766" s="64" t="s">
        <v>3557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149</v>
      </c>
      <c r="T766" s="94" t="s">
        <v>2570</v>
      </c>
      <c r="U766" s="72" t="s">
        <v>2570</v>
      </c>
      <c r="V766" s="72" t="s">
        <v>2570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4558</v>
      </c>
      <c r="D767" s="60" t="s">
        <v>3558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2861</v>
      </c>
      <c r="J767" s="66" t="s">
        <v>1630</v>
      </c>
      <c r="K767" s="67" t="s">
        <v>4646</v>
      </c>
      <c r="L767" s="68"/>
      <c r="M767" s="64" t="s">
        <v>3558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149</v>
      </c>
      <c r="T767" s="94" t="s">
        <v>2570</v>
      </c>
      <c r="U767" s="72" t="s">
        <v>2570</v>
      </c>
      <c r="V767" s="72" t="s">
        <v>2570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4558</v>
      </c>
      <c r="D768" s="60" t="s">
        <v>3559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2861</v>
      </c>
      <c r="J768" s="66" t="s">
        <v>1630</v>
      </c>
      <c r="K768" s="67" t="s">
        <v>4646</v>
      </c>
      <c r="L768" s="65"/>
      <c r="M768" s="64" t="s">
        <v>3559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149</v>
      </c>
      <c r="T768" s="94" t="s">
        <v>2570</v>
      </c>
      <c r="U768" s="72" t="s">
        <v>2570</v>
      </c>
      <c r="V768" s="72" t="s">
        <v>2570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4558</v>
      </c>
      <c r="D769" s="60" t="s">
        <v>3560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2861</v>
      </c>
      <c r="J769" s="66" t="s">
        <v>1630</v>
      </c>
      <c r="K769" s="67" t="s">
        <v>4646</v>
      </c>
      <c r="L769" s="68"/>
      <c r="M769" s="64" t="s">
        <v>3560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149</v>
      </c>
      <c r="T769" s="94" t="s">
        <v>2570</v>
      </c>
      <c r="U769" s="72" t="s">
        <v>2570</v>
      </c>
      <c r="V769" s="72" t="s">
        <v>2570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4558</v>
      </c>
      <c r="D770" s="60" t="s">
        <v>3561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2861</v>
      </c>
      <c r="J770" s="66" t="s">
        <v>1630</v>
      </c>
      <c r="K770" s="67" t="s">
        <v>4646</v>
      </c>
      <c r="L770" s="68"/>
      <c r="M770" s="64" t="s">
        <v>3561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149</v>
      </c>
      <c r="T770" s="94" t="s">
        <v>2570</v>
      </c>
      <c r="U770" s="72" t="s">
        <v>2570</v>
      </c>
      <c r="V770" s="72" t="s">
        <v>2570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4558</v>
      </c>
      <c r="D771" s="60" t="s">
        <v>3562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2861</v>
      </c>
      <c r="J771" s="66" t="s">
        <v>1630</v>
      </c>
      <c r="K771" s="67" t="s">
        <v>4646</v>
      </c>
      <c r="L771" s="68"/>
      <c r="M771" s="64" t="s">
        <v>3562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149</v>
      </c>
      <c r="T771" s="94" t="s">
        <v>2570</v>
      </c>
      <c r="U771" s="72" t="s">
        <v>2570</v>
      </c>
      <c r="V771" s="72" t="s">
        <v>2570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4558</v>
      </c>
      <c r="D772" s="60" t="s">
        <v>3563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2861</v>
      </c>
      <c r="J772" s="66" t="s">
        <v>1630</v>
      </c>
      <c r="K772" s="67" t="s">
        <v>4646</v>
      </c>
      <c r="L772" s="68"/>
      <c r="M772" s="64" t="s">
        <v>3563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149</v>
      </c>
      <c r="T772" s="94" t="s">
        <v>2570</v>
      </c>
      <c r="U772" s="72" t="s">
        <v>2570</v>
      </c>
      <c r="V772" s="72" t="s">
        <v>2570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4558</v>
      </c>
      <c r="D773" s="60" t="s">
        <v>3564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2861</v>
      </c>
      <c r="J773" s="66" t="s">
        <v>1630</v>
      </c>
      <c r="K773" s="67" t="s">
        <v>4646</v>
      </c>
      <c r="L773" s="68"/>
      <c r="M773" s="64" t="s">
        <v>3564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149</v>
      </c>
      <c r="T773" s="94" t="s">
        <v>2570</v>
      </c>
      <c r="U773" s="72" t="s">
        <v>2570</v>
      </c>
      <c r="V773" s="72" t="s">
        <v>2570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4558</v>
      </c>
      <c r="D774" s="60" t="s">
        <v>3565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2861</v>
      </c>
      <c r="J774" s="66" t="s">
        <v>1630</v>
      </c>
      <c r="K774" s="67" t="s">
        <v>4646</v>
      </c>
      <c r="L774" s="65"/>
      <c r="M774" s="64" t="s">
        <v>3565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149</v>
      </c>
      <c r="T774" s="94" t="s">
        <v>2570</v>
      </c>
      <c r="U774" s="72" t="s">
        <v>2570</v>
      </c>
      <c r="V774" s="72" t="s">
        <v>2570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4558</v>
      </c>
      <c r="D775" s="60" t="s">
        <v>3566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2861</v>
      </c>
      <c r="J775" s="66" t="s">
        <v>1630</v>
      </c>
      <c r="K775" s="67" t="s">
        <v>4646</v>
      </c>
      <c r="L775" s="65"/>
      <c r="M775" s="64" t="s">
        <v>3566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149</v>
      </c>
      <c r="T775" s="94" t="s">
        <v>2570</v>
      </c>
      <c r="U775" s="72" t="s">
        <v>2570</v>
      </c>
      <c r="V775" s="72" t="s">
        <v>2570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4558</v>
      </c>
      <c r="D776" s="60" t="s">
        <v>3567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2861</v>
      </c>
      <c r="J776" s="66" t="s">
        <v>1630</v>
      </c>
      <c r="K776" s="67" t="s">
        <v>4646</v>
      </c>
      <c r="L776" s="68"/>
      <c r="M776" s="64" t="s">
        <v>3567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149</v>
      </c>
      <c r="T776" s="94" t="s">
        <v>2570</v>
      </c>
      <c r="U776" s="72" t="s">
        <v>2570</v>
      </c>
      <c r="V776" s="72" t="s">
        <v>2570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4557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4646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149</v>
      </c>
      <c r="T777" s="113" t="s">
        <v>2570</v>
      </c>
      <c r="U777" s="120" t="s">
        <v>2570</v>
      </c>
      <c r="V777" s="120" t="s">
        <v>2570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4557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4646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149</v>
      </c>
      <c r="T778" s="113" t="s">
        <v>2570</v>
      </c>
      <c r="U778" s="120" t="s">
        <v>2570</v>
      </c>
      <c r="V778" s="120" t="s">
        <v>2570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4557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4646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149</v>
      </c>
      <c r="T779" s="113" t="s">
        <v>2570</v>
      </c>
      <c r="U779" s="120" t="s">
        <v>2570</v>
      </c>
      <c r="V779" s="120" t="s">
        <v>2570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4558</v>
      </c>
      <c r="D780" s="60" t="s">
        <v>3568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2861</v>
      </c>
      <c r="J780" s="66" t="s">
        <v>1630</v>
      </c>
      <c r="K780" s="67" t="s">
        <v>4646</v>
      </c>
      <c r="L780" s="68"/>
      <c r="M780" s="64" t="s">
        <v>3568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149</v>
      </c>
      <c r="T780" s="94" t="s">
        <v>2570</v>
      </c>
      <c r="U780" s="72" t="s">
        <v>2570</v>
      </c>
      <c r="V780" s="72" t="s">
        <v>2570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4558</v>
      </c>
      <c r="D781" s="60" t="s">
        <v>3569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2861</v>
      </c>
      <c r="J781" s="66" t="s">
        <v>1630</v>
      </c>
      <c r="K781" s="67" t="s">
        <v>4646</v>
      </c>
      <c r="L781" s="68"/>
      <c r="M781" s="64" t="s">
        <v>3569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149</v>
      </c>
      <c r="T781" s="94" t="s">
        <v>2570</v>
      </c>
      <c r="U781" s="72" t="s">
        <v>2570</v>
      </c>
      <c r="V781" s="72" t="s">
        <v>2570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4558</v>
      </c>
      <c r="D782" s="60" t="s">
        <v>3570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2861</v>
      </c>
      <c r="J782" s="66" t="s">
        <v>1630</v>
      </c>
      <c r="K782" s="67" t="s">
        <v>4646</v>
      </c>
      <c r="L782" s="68"/>
      <c r="M782" s="64" t="s">
        <v>3570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149</v>
      </c>
      <c r="T782" s="94" t="s">
        <v>2570</v>
      </c>
      <c r="U782" s="72" t="s">
        <v>2570</v>
      </c>
      <c r="V782" s="72" t="s">
        <v>2570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4558</v>
      </c>
      <c r="D783" s="60" t="s">
        <v>3571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2861</v>
      </c>
      <c r="J783" s="66" t="s">
        <v>1630</v>
      </c>
      <c r="K783" s="67" t="s">
        <v>4646</v>
      </c>
      <c r="L783" s="68"/>
      <c r="M783" s="64" t="s">
        <v>3571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149</v>
      </c>
      <c r="T783" s="94" t="s">
        <v>2570</v>
      </c>
      <c r="U783" s="72" t="s">
        <v>2570</v>
      </c>
      <c r="V783" s="72" t="s">
        <v>2570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4558</v>
      </c>
      <c r="D784" s="60" t="s">
        <v>3572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2861</v>
      </c>
      <c r="J784" s="66" t="s">
        <v>1630</v>
      </c>
      <c r="K784" s="67" t="s">
        <v>4646</v>
      </c>
      <c r="L784" s="68"/>
      <c r="M784" s="64" t="s">
        <v>3572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149</v>
      </c>
      <c r="T784" s="94" t="s">
        <v>2570</v>
      </c>
      <c r="U784" s="72" t="s">
        <v>2570</v>
      </c>
      <c r="V784" s="72" t="s">
        <v>2570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4558</v>
      </c>
      <c r="D785" s="60" t="s">
        <v>3573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2861</v>
      </c>
      <c r="J785" s="66" t="s">
        <v>1630</v>
      </c>
      <c r="K785" s="67" t="s">
        <v>4646</v>
      </c>
      <c r="L785" s="68"/>
      <c r="M785" s="64" t="s">
        <v>3573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149</v>
      </c>
      <c r="T785" s="94" t="s">
        <v>2570</v>
      </c>
      <c r="U785" s="72" t="s">
        <v>2570</v>
      </c>
      <c r="V785" s="72" t="s">
        <v>2570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4557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4646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149</v>
      </c>
      <c r="T786" s="113" t="s">
        <v>2570</v>
      </c>
      <c r="U786" s="120" t="s">
        <v>2570</v>
      </c>
      <c r="V786" s="120" t="s">
        <v>2570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4557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4646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149</v>
      </c>
      <c r="T787" s="113" t="s">
        <v>2570</v>
      </c>
      <c r="U787" s="120" t="s">
        <v>2570</v>
      </c>
      <c r="V787" s="120" t="s">
        <v>2570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4557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4646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149</v>
      </c>
      <c r="T788" s="113" t="s">
        <v>2570</v>
      </c>
      <c r="U788" s="120" t="s">
        <v>2570</v>
      </c>
      <c r="V788" s="120" t="s">
        <v>2570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4557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4646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149</v>
      </c>
      <c r="T789" s="113" t="s">
        <v>2570</v>
      </c>
      <c r="U789" s="120" t="s">
        <v>2570</v>
      </c>
      <c r="V789" s="120" t="s">
        <v>2570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4557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4646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149</v>
      </c>
      <c r="T790" s="113" t="s">
        <v>2570</v>
      </c>
      <c r="U790" s="120" t="s">
        <v>2570</v>
      </c>
      <c r="V790" s="120" t="s">
        <v>2570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4557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4646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149</v>
      </c>
      <c r="T791" s="113" t="s">
        <v>2570</v>
      </c>
      <c r="U791" s="120" t="s">
        <v>2570</v>
      </c>
      <c r="V791" s="120" t="s">
        <v>2570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4558</v>
      </c>
      <c r="D792" s="60" t="s">
        <v>3574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2862</v>
      </c>
      <c r="J792" s="66" t="s">
        <v>1630</v>
      </c>
      <c r="K792" s="67" t="s">
        <v>4646</v>
      </c>
      <c r="L792" s="68"/>
      <c r="M792" s="64" t="s">
        <v>3574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149</v>
      </c>
      <c r="T792" s="94" t="s">
        <v>2570</v>
      </c>
      <c r="U792" s="72" t="s">
        <v>2570</v>
      </c>
      <c r="V792" s="72" t="s">
        <v>2570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4558</v>
      </c>
      <c r="D793" s="60" t="s">
        <v>3575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2862</v>
      </c>
      <c r="J793" s="66" t="s">
        <v>1630</v>
      </c>
      <c r="K793" s="67" t="s">
        <v>4646</v>
      </c>
      <c r="L793" s="68"/>
      <c r="M793" s="64" t="s">
        <v>3575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149</v>
      </c>
      <c r="T793" s="94" t="s">
        <v>2570</v>
      </c>
      <c r="U793" s="72" t="s">
        <v>2570</v>
      </c>
      <c r="V793" s="72" t="s">
        <v>2570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4558</v>
      </c>
      <c r="D794" s="60" t="s">
        <v>3576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2862</v>
      </c>
      <c r="J794" s="66" t="s">
        <v>1630</v>
      </c>
      <c r="K794" s="67" t="s">
        <v>4646</v>
      </c>
      <c r="L794" s="68"/>
      <c r="M794" s="64" t="s">
        <v>3576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149</v>
      </c>
      <c r="T794" s="94" t="s">
        <v>2570</v>
      </c>
      <c r="U794" s="72" t="s">
        <v>2570</v>
      </c>
      <c r="V794" s="72" t="s">
        <v>2570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4558</v>
      </c>
      <c r="D795" s="60" t="s">
        <v>3577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2862</v>
      </c>
      <c r="J795" s="66" t="s">
        <v>1630</v>
      </c>
      <c r="K795" s="67" t="s">
        <v>4646</v>
      </c>
      <c r="L795" s="68"/>
      <c r="M795" s="64" t="s">
        <v>3577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149</v>
      </c>
      <c r="T795" s="94" t="s">
        <v>2570</v>
      </c>
      <c r="U795" s="72" t="s">
        <v>2570</v>
      </c>
      <c r="V795" s="72" t="s">
        <v>2570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4558</v>
      </c>
      <c r="D796" s="60" t="s">
        <v>3578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2862</v>
      </c>
      <c r="J796" s="66" t="s">
        <v>1630</v>
      </c>
      <c r="K796" s="67" t="s">
        <v>4646</v>
      </c>
      <c r="L796" s="68"/>
      <c r="M796" s="64" t="s">
        <v>3578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149</v>
      </c>
      <c r="T796" s="94" t="s">
        <v>2570</v>
      </c>
      <c r="U796" s="72" t="s">
        <v>2570</v>
      </c>
      <c r="V796" s="72" t="s">
        <v>2570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4558</v>
      </c>
      <c r="D797" s="60" t="s">
        <v>3579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2862</v>
      </c>
      <c r="J797" s="66" t="s">
        <v>1630</v>
      </c>
      <c r="K797" s="67" t="s">
        <v>4646</v>
      </c>
      <c r="L797" s="68"/>
      <c r="M797" s="64" t="s">
        <v>3579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149</v>
      </c>
      <c r="T797" s="94" t="s">
        <v>2570</v>
      </c>
      <c r="U797" s="72" t="s">
        <v>2570</v>
      </c>
      <c r="V797" s="72" t="s">
        <v>2570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4558</v>
      </c>
      <c r="D798" s="60" t="s">
        <v>3580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2862</v>
      </c>
      <c r="J798" s="66" t="s">
        <v>1630</v>
      </c>
      <c r="K798" s="67" t="s">
        <v>4646</v>
      </c>
      <c r="L798" s="68"/>
      <c r="M798" s="64" t="s">
        <v>3580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149</v>
      </c>
      <c r="T798" s="94" t="s">
        <v>2570</v>
      </c>
      <c r="U798" s="72" t="s">
        <v>2570</v>
      </c>
      <c r="V798" s="72" t="s">
        <v>2570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4558</v>
      </c>
      <c r="D799" s="60" t="s">
        <v>3581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2862</v>
      </c>
      <c r="J799" s="66" t="s">
        <v>1630</v>
      </c>
      <c r="K799" s="67" t="s">
        <v>4646</v>
      </c>
      <c r="L799" s="68"/>
      <c r="M799" s="64" t="s">
        <v>3581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149</v>
      </c>
      <c r="T799" s="94" t="s">
        <v>2570</v>
      </c>
      <c r="U799" s="72" t="s">
        <v>2570</v>
      </c>
      <c r="V799" s="72" t="s">
        <v>2570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4558</v>
      </c>
      <c r="D800" s="60" t="s">
        <v>3582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2862</v>
      </c>
      <c r="J800" s="66" t="s">
        <v>1630</v>
      </c>
      <c r="K800" s="67" t="s">
        <v>4646</v>
      </c>
      <c r="L800" s="68"/>
      <c r="M800" s="64" t="s">
        <v>3582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149</v>
      </c>
      <c r="T800" s="94" t="s">
        <v>2570</v>
      </c>
      <c r="U800" s="72" t="s">
        <v>2570</v>
      </c>
      <c r="V800" s="72" t="s">
        <v>2570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4558</v>
      </c>
      <c r="D801" s="60" t="s">
        <v>3583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2862</v>
      </c>
      <c r="J801" s="66" t="s">
        <v>1630</v>
      </c>
      <c r="K801" s="67" t="s">
        <v>4646</v>
      </c>
      <c r="L801" s="68"/>
      <c r="M801" s="64" t="s">
        <v>3583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149</v>
      </c>
      <c r="T801" s="94" t="s">
        <v>2570</v>
      </c>
      <c r="U801" s="72" t="s">
        <v>2570</v>
      </c>
      <c r="V801" s="72" t="s">
        <v>2570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4558</v>
      </c>
      <c r="D802" s="60" t="s">
        <v>3584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2862</v>
      </c>
      <c r="J802" s="66" t="s">
        <v>1630</v>
      </c>
      <c r="K802" s="67" t="s">
        <v>4646</v>
      </c>
      <c r="L802" s="68"/>
      <c r="M802" s="64" t="s">
        <v>3584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149</v>
      </c>
      <c r="T802" s="94" t="s">
        <v>2570</v>
      </c>
      <c r="U802" s="72" t="s">
        <v>2570</v>
      </c>
      <c r="V802" s="72" t="s">
        <v>2570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4558</v>
      </c>
      <c r="D803" s="60" t="s">
        <v>3585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2862</v>
      </c>
      <c r="J803" s="66" t="s">
        <v>1630</v>
      </c>
      <c r="K803" s="67" t="s">
        <v>4646</v>
      </c>
      <c r="L803" s="68"/>
      <c r="M803" s="64" t="s">
        <v>3585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149</v>
      </c>
      <c r="T803" s="94" t="s">
        <v>2570</v>
      </c>
      <c r="U803" s="72" t="s">
        <v>2570</v>
      </c>
      <c r="V803" s="72" t="s">
        <v>2570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4558</v>
      </c>
      <c r="D804" s="60" t="s">
        <v>3586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2862</v>
      </c>
      <c r="J804" s="66" t="s">
        <v>1630</v>
      </c>
      <c r="K804" s="67" t="s">
        <v>4646</v>
      </c>
      <c r="L804" s="68"/>
      <c r="M804" s="64" t="s">
        <v>3586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149</v>
      </c>
      <c r="T804" s="94" t="s">
        <v>2570</v>
      </c>
      <c r="U804" s="72" t="s">
        <v>2570</v>
      </c>
      <c r="V804" s="72" t="s">
        <v>2570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4558</v>
      </c>
      <c r="D805" s="60" t="s">
        <v>3587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2862</v>
      </c>
      <c r="J805" s="66" t="s">
        <v>1630</v>
      </c>
      <c r="K805" s="67" t="s">
        <v>4646</v>
      </c>
      <c r="L805" s="68"/>
      <c r="M805" s="64" t="s">
        <v>3587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149</v>
      </c>
      <c r="T805" s="94" t="s">
        <v>2570</v>
      </c>
      <c r="U805" s="72" t="s">
        <v>2570</v>
      </c>
      <c r="V805" s="72" t="s">
        <v>2570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4558</v>
      </c>
      <c r="D806" s="60" t="s">
        <v>3588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2862</v>
      </c>
      <c r="J806" s="66" t="s">
        <v>1630</v>
      </c>
      <c r="K806" s="67" t="s">
        <v>4646</v>
      </c>
      <c r="L806" s="68"/>
      <c r="M806" s="64" t="s">
        <v>3588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149</v>
      </c>
      <c r="T806" s="94" t="s">
        <v>2570</v>
      </c>
      <c r="U806" s="72" t="s">
        <v>2570</v>
      </c>
      <c r="V806" s="72" t="s">
        <v>2570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4558</v>
      </c>
      <c r="D807" s="60" t="s">
        <v>3589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2862</v>
      </c>
      <c r="J807" s="66" t="s">
        <v>1630</v>
      </c>
      <c r="K807" s="67" t="s">
        <v>4646</v>
      </c>
      <c r="L807" s="68"/>
      <c r="M807" s="64" t="s">
        <v>3589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149</v>
      </c>
      <c r="T807" s="94" t="s">
        <v>2570</v>
      </c>
      <c r="U807" s="72" t="s">
        <v>2570</v>
      </c>
      <c r="V807" s="72" t="s">
        <v>2570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4558</v>
      </c>
      <c r="D808" s="60" t="s">
        <v>3590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2862</v>
      </c>
      <c r="J808" s="66" t="s">
        <v>1630</v>
      </c>
      <c r="K808" s="67" t="s">
        <v>4646</v>
      </c>
      <c r="L808" s="68"/>
      <c r="M808" s="64" t="s">
        <v>3590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149</v>
      </c>
      <c r="T808" s="94" t="s">
        <v>2570</v>
      </c>
      <c r="U808" s="72" t="s">
        <v>2570</v>
      </c>
      <c r="V808" s="72" t="s">
        <v>2570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4558</v>
      </c>
      <c r="D809" s="60" t="s">
        <v>3591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2862</v>
      </c>
      <c r="J809" s="66" t="s">
        <v>1630</v>
      </c>
      <c r="K809" s="67" t="s">
        <v>4646</v>
      </c>
      <c r="L809" s="68"/>
      <c r="M809" s="64" t="s">
        <v>3591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149</v>
      </c>
      <c r="T809" s="94" t="s">
        <v>2570</v>
      </c>
      <c r="U809" s="72" t="s">
        <v>2570</v>
      </c>
      <c r="V809" s="72" t="s">
        <v>2570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4558</v>
      </c>
      <c r="D810" s="60" t="s">
        <v>3592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2862</v>
      </c>
      <c r="J810" s="66" t="s">
        <v>1630</v>
      </c>
      <c r="K810" s="67" t="s">
        <v>4646</v>
      </c>
      <c r="L810" s="68"/>
      <c r="M810" s="64" t="s">
        <v>3592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149</v>
      </c>
      <c r="T810" s="94" t="s">
        <v>2570</v>
      </c>
      <c r="U810" s="72" t="s">
        <v>2570</v>
      </c>
      <c r="V810" s="72" t="s">
        <v>2570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4558</v>
      </c>
      <c r="D811" s="60" t="s">
        <v>3593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2862</v>
      </c>
      <c r="J811" s="66" t="s">
        <v>1630</v>
      </c>
      <c r="K811" s="67" t="s">
        <v>4646</v>
      </c>
      <c r="L811" s="68"/>
      <c r="M811" s="64" t="s">
        <v>3593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149</v>
      </c>
      <c r="T811" s="94" t="s">
        <v>2570</v>
      </c>
      <c r="U811" s="72" t="s">
        <v>2570</v>
      </c>
      <c r="V811" s="72" t="s">
        <v>2570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4558</v>
      </c>
      <c r="D812" s="60" t="s">
        <v>3594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2862</v>
      </c>
      <c r="J812" s="66" t="s">
        <v>1630</v>
      </c>
      <c r="K812" s="67" t="s">
        <v>4646</v>
      </c>
      <c r="L812" s="68"/>
      <c r="M812" s="64" t="s">
        <v>3594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149</v>
      </c>
      <c r="T812" s="94" t="s">
        <v>2570</v>
      </c>
      <c r="U812" s="72" t="s">
        <v>2570</v>
      </c>
      <c r="V812" s="72" t="s">
        <v>2570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4558</v>
      </c>
      <c r="D813" s="60" t="s">
        <v>3595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2862</v>
      </c>
      <c r="J813" s="66" t="s">
        <v>1630</v>
      </c>
      <c r="K813" s="67" t="s">
        <v>4646</v>
      </c>
      <c r="L813" s="68"/>
      <c r="M813" s="64" t="s">
        <v>3595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149</v>
      </c>
      <c r="T813" s="94" t="s">
        <v>2570</v>
      </c>
      <c r="U813" s="72" t="s">
        <v>2570</v>
      </c>
      <c r="V813" s="72" t="s">
        <v>2570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4558</v>
      </c>
      <c r="D814" s="60" t="s">
        <v>3596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2862</v>
      </c>
      <c r="J814" s="66" t="s">
        <v>1630</v>
      </c>
      <c r="K814" s="67" t="s">
        <v>4646</v>
      </c>
      <c r="L814" s="68"/>
      <c r="M814" s="64" t="s">
        <v>3596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149</v>
      </c>
      <c r="T814" s="94" t="s">
        <v>2570</v>
      </c>
      <c r="U814" s="72" t="s">
        <v>2570</v>
      </c>
      <c r="V814" s="72" t="s">
        <v>2570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4558</v>
      </c>
      <c r="D815" s="60" t="s">
        <v>3597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4646</v>
      </c>
      <c r="L815" s="68"/>
      <c r="M815" s="64" t="s">
        <v>3597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149</v>
      </c>
      <c r="T815" s="94" t="s">
        <v>2570</v>
      </c>
      <c r="U815" s="72" t="s">
        <v>2570</v>
      </c>
      <c r="V815" s="72" t="s">
        <v>2570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4558</v>
      </c>
      <c r="D816" s="60" t="s">
        <v>3598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2862</v>
      </c>
      <c r="J816" s="66" t="s">
        <v>1630</v>
      </c>
      <c r="K816" s="67" t="s">
        <v>4646</v>
      </c>
      <c r="L816" s="68"/>
      <c r="M816" s="64" t="s">
        <v>3598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149</v>
      </c>
      <c r="T816" s="94" t="s">
        <v>2570</v>
      </c>
      <c r="U816" s="72" t="s">
        <v>2570</v>
      </c>
      <c r="V816" s="72" t="s">
        <v>2570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4558</v>
      </c>
      <c r="D817" s="60" t="s">
        <v>3599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2862</v>
      </c>
      <c r="J817" s="66" t="s">
        <v>1630</v>
      </c>
      <c r="K817" s="67" t="s">
        <v>4646</v>
      </c>
      <c r="L817" s="68"/>
      <c r="M817" s="64" t="s">
        <v>3599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149</v>
      </c>
      <c r="T817" s="94" t="s">
        <v>2570</v>
      </c>
      <c r="U817" s="72" t="s">
        <v>2570</v>
      </c>
      <c r="V817" s="72" t="s">
        <v>2570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4558</v>
      </c>
      <c r="D818" s="60" t="s">
        <v>3600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2862</v>
      </c>
      <c r="J818" s="66" t="s">
        <v>1630</v>
      </c>
      <c r="K818" s="67" t="s">
        <v>4646</v>
      </c>
      <c r="L818" s="65"/>
      <c r="M818" s="64" t="s">
        <v>3600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149</v>
      </c>
      <c r="T818" s="94" t="s">
        <v>2570</v>
      </c>
      <c r="U818" s="72" t="s">
        <v>2570</v>
      </c>
      <c r="V818" s="72" t="s">
        <v>2570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4558</v>
      </c>
      <c r="D819" s="60" t="s">
        <v>3601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2862</v>
      </c>
      <c r="J819" s="66" t="s">
        <v>1630</v>
      </c>
      <c r="K819" s="67" t="s">
        <v>4646</v>
      </c>
      <c r="L819" s="68"/>
      <c r="M819" s="64" t="s">
        <v>3601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149</v>
      </c>
      <c r="T819" s="94" t="s">
        <v>2570</v>
      </c>
      <c r="U819" s="72" t="s">
        <v>2570</v>
      </c>
      <c r="V819" s="72" t="s">
        <v>2570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4558</v>
      </c>
      <c r="D820" s="60" t="s">
        <v>3602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2862</v>
      </c>
      <c r="J820" s="66" t="s">
        <v>1630</v>
      </c>
      <c r="K820" s="67" t="s">
        <v>4646</v>
      </c>
      <c r="L820" s="65"/>
      <c r="M820" s="64" t="s">
        <v>3602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149</v>
      </c>
      <c r="T820" s="94" t="s">
        <v>2570</v>
      </c>
      <c r="U820" s="72" t="s">
        <v>2570</v>
      </c>
      <c r="V820" s="72" t="s">
        <v>2570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4558</v>
      </c>
      <c r="D821" s="60" t="s">
        <v>3603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2862</v>
      </c>
      <c r="J821" s="66" t="s">
        <v>1630</v>
      </c>
      <c r="K821" s="67" t="s">
        <v>4646</v>
      </c>
      <c r="L821" s="68"/>
      <c r="M821" s="64" t="s">
        <v>3603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149</v>
      </c>
      <c r="T821" s="94" t="s">
        <v>2570</v>
      </c>
      <c r="U821" s="72" t="s">
        <v>2570</v>
      </c>
      <c r="V821" s="72" t="s">
        <v>2570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4558</v>
      </c>
      <c r="D822" s="60" t="s">
        <v>3604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2862</v>
      </c>
      <c r="J822" s="66" t="s">
        <v>1630</v>
      </c>
      <c r="K822" s="67" t="s">
        <v>4646</v>
      </c>
      <c r="L822" s="68"/>
      <c r="M822" s="64" t="s">
        <v>3604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149</v>
      </c>
      <c r="T822" s="94" t="s">
        <v>2570</v>
      </c>
      <c r="U822" s="72" t="s">
        <v>2570</v>
      </c>
      <c r="V822" s="72" t="s">
        <v>2570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4558</v>
      </c>
      <c r="D823" s="60" t="s">
        <v>3605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4646</v>
      </c>
      <c r="L823" s="68"/>
      <c r="M823" s="64" t="s">
        <v>3605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149</v>
      </c>
      <c r="T823" s="94" t="s">
        <v>2570</v>
      </c>
      <c r="U823" s="72" t="s">
        <v>2570</v>
      </c>
      <c r="V823" s="72" t="s">
        <v>2570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4558</v>
      </c>
      <c r="D824" s="60" t="s">
        <v>3606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2862</v>
      </c>
      <c r="J824" s="66" t="s">
        <v>1630</v>
      </c>
      <c r="K824" s="67" t="s">
        <v>4646</v>
      </c>
      <c r="L824" s="68"/>
      <c r="M824" s="64" t="s">
        <v>3606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149</v>
      </c>
      <c r="T824" s="94" t="s">
        <v>2570</v>
      </c>
      <c r="U824" s="72" t="s">
        <v>2570</v>
      </c>
      <c r="V824" s="72" t="s">
        <v>2570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4558</v>
      </c>
      <c r="D825" s="60" t="s">
        <v>3607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2862</v>
      </c>
      <c r="J825" s="66" t="s">
        <v>1630</v>
      </c>
      <c r="K825" s="67" t="s">
        <v>4646</v>
      </c>
      <c r="L825" s="68"/>
      <c r="M825" s="64" t="s">
        <v>3607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149</v>
      </c>
      <c r="T825" s="94" t="s">
        <v>2570</v>
      </c>
      <c r="U825" s="72" t="s">
        <v>2570</v>
      </c>
      <c r="V825" s="72" t="s">
        <v>2570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4558</v>
      </c>
      <c r="D826" s="60" t="s">
        <v>3608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2862</v>
      </c>
      <c r="J826" s="66" t="s">
        <v>1630</v>
      </c>
      <c r="K826" s="67" t="s">
        <v>4646</v>
      </c>
      <c r="L826" s="68"/>
      <c r="M826" s="64" t="s">
        <v>3608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149</v>
      </c>
      <c r="T826" s="94" t="s">
        <v>2570</v>
      </c>
      <c r="U826" s="72" t="s">
        <v>2570</v>
      </c>
      <c r="V826" s="72" t="s">
        <v>2570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4558</v>
      </c>
      <c r="D827" s="60" t="s">
        <v>3609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2862</v>
      </c>
      <c r="J827" s="66" t="s">
        <v>1630</v>
      </c>
      <c r="K827" s="67" t="s">
        <v>4646</v>
      </c>
      <c r="L827" s="68"/>
      <c r="M827" s="64" t="s">
        <v>3609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149</v>
      </c>
      <c r="T827" s="94" t="s">
        <v>2570</v>
      </c>
      <c r="U827" s="72" t="s">
        <v>2570</v>
      </c>
      <c r="V827" s="72" t="s">
        <v>2570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4558</v>
      </c>
      <c r="D828" s="60" t="s">
        <v>3610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2862</v>
      </c>
      <c r="J828" s="66" t="s">
        <v>1630</v>
      </c>
      <c r="K828" s="67" t="s">
        <v>4646</v>
      </c>
      <c r="L828" s="68"/>
      <c r="M828" s="64" t="s">
        <v>3610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149</v>
      </c>
      <c r="T828" s="94" t="s">
        <v>2570</v>
      </c>
      <c r="U828" s="72" t="s">
        <v>2570</v>
      </c>
      <c r="V828" s="72" t="s">
        <v>2570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4558</v>
      </c>
      <c r="D829" s="60" t="s">
        <v>3611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2862</v>
      </c>
      <c r="J829" s="66" t="s">
        <v>1630</v>
      </c>
      <c r="K829" s="67" t="s">
        <v>4646</v>
      </c>
      <c r="L829" s="68"/>
      <c r="M829" s="64" t="s">
        <v>3611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149</v>
      </c>
      <c r="T829" s="94" t="s">
        <v>2570</v>
      </c>
      <c r="U829" s="72" t="s">
        <v>2570</v>
      </c>
      <c r="V829" s="72" t="s">
        <v>2570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4558</v>
      </c>
      <c r="D830" s="60" t="s">
        <v>3612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2862</v>
      </c>
      <c r="J830" s="66" t="s">
        <v>1630</v>
      </c>
      <c r="K830" s="67" t="s">
        <v>4646</v>
      </c>
      <c r="L830" s="68"/>
      <c r="M830" s="64" t="s">
        <v>3612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149</v>
      </c>
      <c r="T830" s="94" t="s">
        <v>2570</v>
      </c>
      <c r="U830" s="72" t="s">
        <v>2570</v>
      </c>
      <c r="V830" s="72" t="s">
        <v>2570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4558</v>
      </c>
      <c r="D831" s="60" t="s">
        <v>3613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2862</v>
      </c>
      <c r="J831" s="66" t="s">
        <v>1630</v>
      </c>
      <c r="K831" s="67" t="s">
        <v>4646</v>
      </c>
      <c r="L831" s="68"/>
      <c r="M831" s="64" t="s">
        <v>3613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149</v>
      </c>
      <c r="T831" s="94" t="s">
        <v>2570</v>
      </c>
      <c r="U831" s="72" t="s">
        <v>2570</v>
      </c>
      <c r="V831" s="72" t="s">
        <v>2570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4558</v>
      </c>
      <c r="D832" s="60" t="s">
        <v>3614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2862</v>
      </c>
      <c r="J832" s="66" t="s">
        <v>1630</v>
      </c>
      <c r="K832" s="67" t="s">
        <v>4646</v>
      </c>
      <c r="L832" s="68"/>
      <c r="M832" s="64" t="s">
        <v>3614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149</v>
      </c>
      <c r="T832" s="94" t="s">
        <v>2570</v>
      </c>
      <c r="U832" s="72" t="s">
        <v>2570</v>
      </c>
      <c r="V832" s="72" t="s">
        <v>2570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4558</v>
      </c>
      <c r="D833" s="60" t="s">
        <v>3615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2862</v>
      </c>
      <c r="J833" s="66" t="s">
        <v>1630</v>
      </c>
      <c r="K833" s="67" t="s">
        <v>4646</v>
      </c>
      <c r="L833" s="68"/>
      <c r="M833" s="64" t="s">
        <v>3615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149</v>
      </c>
      <c r="T833" s="94" t="s">
        <v>2570</v>
      </c>
      <c r="U833" s="72" t="s">
        <v>2570</v>
      </c>
      <c r="V833" s="72" t="s">
        <v>2570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4558</v>
      </c>
      <c r="D834" s="60" t="s">
        <v>3616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2862</v>
      </c>
      <c r="J834" s="66" t="s">
        <v>1630</v>
      </c>
      <c r="K834" s="67" t="s">
        <v>4646</v>
      </c>
      <c r="L834" s="68"/>
      <c r="M834" s="64" t="s">
        <v>3616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149</v>
      </c>
      <c r="T834" s="94" t="s">
        <v>2570</v>
      </c>
      <c r="U834" s="72" t="s">
        <v>2570</v>
      </c>
      <c r="V834" s="72" t="s">
        <v>2570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4558</v>
      </c>
      <c r="D835" s="60" t="s">
        <v>3617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2862</v>
      </c>
      <c r="J835" s="66" t="s">
        <v>1630</v>
      </c>
      <c r="K835" s="67" t="s">
        <v>4646</v>
      </c>
      <c r="L835" s="68"/>
      <c r="M835" s="64" t="s">
        <v>3617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149</v>
      </c>
      <c r="T835" s="94" t="s">
        <v>2570</v>
      </c>
      <c r="U835" s="72" t="s">
        <v>2570</v>
      </c>
      <c r="V835" s="72" t="s">
        <v>2570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4558</v>
      </c>
      <c r="D836" s="60" t="s">
        <v>3618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2862</v>
      </c>
      <c r="J836" s="66" t="s">
        <v>1630</v>
      </c>
      <c r="K836" s="67" t="s">
        <v>4646</v>
      </c>
      <c r="L836" s="68"/>
      <c r="M836" s="64" t="s">
        <v>3618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149</v>
      </c>
      <c r="T836" s="94" t="s">
        <v>2570</v>
      </c>
      <c r="U836" s="72" t="s">
        <v>2570</v>
      </c>
      <c r="V836" s="72" t="s">
        <v>2570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4558</v>
      </c>
      <c r="D837" s="60" t="s">
        <v>3619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2862</v>
      </c>
      <c r="J837" s="66" t="s">
        <v>1630</v>
      </c>
      <c r="K837" s="67" t="s">
        <v>4646</v>
      </c>
      <c r="L837" s="68"/>
      <c r="M837" s="64" t="s">
        <v>3619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149</v>
      </c>
      <c r="T837" s="94" t="s">
        <v>2570</v>
      </c>
      <c r="U837" s="72" t="s">
        <v>2570</v>
      </c>
      <c r="V837" s="72" t="s">
        <v>2570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4558</v>
      </c>
      <c r="D838" s="60" t="s">
        <v>3620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2862</v>
      </c>
      <c r="J838" s="66" t="s">
        <v>1630</v>
      </c>
      <c r="K838" s="67" t="s">
        <v>4646</v>
      </c>
      <c r="L838" s="68"/>
      <c r="M838" s="64" t="s">
        <v>3620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149</v>
      </c>
      <c r="T838" s="94" t="s">
        <v>2570</v>
      </c>
      <c r="U838" s="72" t="s">
        <v>2570</v>
      </c>
      <c r="V838" s="72" t="s">
        <v>2570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4558</v>
      </c>
      <c r="D839" s="60" t="s">
        <v>3621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2862</v>
      </c>
      <c r="J839" s="66" t="s">
        <v>1630</v>
      </c>
      <c r="K839" s="67" t="s">
        <v>4646</v>
      </c>
      <c r="L839" s="68"/>
      <c r="M839" s="64" t="s">
        <v>3621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149</v>
      </c>
      <c r="T839" s="94" t="s">
        <v>2570</v>
      </c>
      <c r="U839" s="72" t="s">
        <v>2570</v>
      </c>
      <c r="V839" s="72" t="s">
        <v>2570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4558</v>
      </c>
      <c r="D840" s="60" t="s">
        <v>3622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2862</v>
      </c>
      <c r="J840" s="66" t="s">
        <v>1630</v>
      </c>
      <c r="K840" s="67" t="s">
        <v>4646</v>
      </c>
      <c r="L840" s="68"/>
      <c r="M840" s="64" t="s">
        <v>3622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149</v>
      </c>
      <c r="T840" s="94" t="s">
        <v>2570</v>
      </c>
      <c r="U840" s="72" t="s">
        <v>2570</v>
      </c>
      <c r="V840" s="72" t="s">
        <v>2570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4558</v>
      </c>
      <c r="D841" s="60" t="s">
        <v>3623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2862</v>
      </c>
      <c r="J841" s="66" t="s">
        <v>1630</v>
      </c>
      <c r="K841" s="67" t="s">
        <v>4646</v>
      </c>
      <c r="L841" s="68"/>
      <c r="M841" s="64" t="s">
        <v>3623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149</v>
      </c>
      <c r="T841" s="94" t="s">
        <v>2570</v>
      </c>
      <c r="U841" s="72" t="s">
        <v>2570</v>
      </c>
      <c r="V841" s="72" t="s">
        <v>2570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4558</v>
      </c>
      <c r="D842" s="60" t="s">
        <v>3624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2862</v>
      </c>
      <c r="J842" s="66" t="s">
        <v>1630</v>
      </c>
      <c r="K842" s="67" t="s">
        <v>4646</v>
      </c>
      <c r="L842" s="68"/>
      <c r="M842" s="64" t="s">
        <v>3624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149</v>
      </c>
      <c r="T842" s="94" t="s">
        <v>2570</v>
      </c>
      <c r="U842" s="72" t="s">
        <v>2570</v>
      </c>
      <c r="V842" s="72" t="s">
        <v>2570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4558</v>
      </c>
      <c r="D843" s="60" t="s">
        <v>3625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2862</v>
      </c>
      <c r="J843" s="66" t="s">
        <v>1630</v>
      </c>
      <c r="K843" s="67" t="s">
        <v>4646</v>
      </c>
      <c r="L843" s="68"/>
      <c r="M843" s="64" t="s">
        <v>3625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149</v>
      </c>
      <c r="T843" s="94" t="s">
        <v>2570</v>
      </c>
      <c r="U843" s="72" t="s">
        <v>2570</v>
      </c>
      <c r="V843" s="72" t="s">
        <v>2570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4558</v>
      </c>
      <c r="D844" s="60" t="s">
        <v>3626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2862</v>
      </c>
      <c r="J844" s="66" t="s">
        <v>1630</v>
      </c>
      <c r="K844" s="67" t="s">
        <v>4646</v>
      </c>
      <c r="L844" s="68"/>
      <c r="M844" s="64" t="s">
        <v>3626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149</v>
      </c>
      <c r="T844" s="94" t="s">
        <v>2570</v>
      </c>
      <c r="U844" s="72" t="s">
        <v>2570</v>
      </c>
      <c r="V844" s="72" t="s">
        <v>2570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4558</v>
      </c>
      <c r="D845" s="60" t="s">
        <v>3627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2862</v>
      </c>
      <c r="J845" s="66" t="s">
        <v>1630</v>
      </c>
      <c r="K845" s="67" t="s">
        <v>4646</v>
      </c>
      <c r="L845" s="68"/>
      <c r="M845" s="64" t="s">
        <v>3627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149</v>
      </c>
      <c r="T845" s="94" t="s">
        <v>2570</v>
      </c>
      <c r="U845" s="72" t="s">
        <v>2570</v>
      </c>
      <c r="V845" s="72" t="s">
        <v>2570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4558</v>
      </c>
      <c r="D846" s="60" t="s">
        <v>3628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2862</v>
      </c>
      <c r="J846" s="66" t="s">
        <v>1630</v>
      </c>
      <c r="K846" s="67" t="s">
        <v>4646</v>
      </c>
      <c r="L846" s="68"/>
      <c r="M846" s="64" t="s">
        <v>3628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149</v>
      </c>
      <c r="T846" s="94" t="s">
        <v>2570</v>
      </c>
      <c r="U846" s="72" t="s">
        <v>2570</v>
      </c>
      <c r="V846" s="72" t="s">
        <v>2570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4558</v>
      </c>
      <c r="D847" s="60" t="s">
        <v>3629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2862</v>
      </c>
      <c r="J847" s="66" t="s">
        <v>1630</v>
      </c>
      <c r="K847" s="67" t="s">
        <v>4646</v>
      </c>
      <c r="L847" s="68"/>
      <c r="M847" s="64" t="s">
        <v>3629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149</v>
      </c>
      <c r="T847" s="94" t="s">
        <v>2570</v>
      </c>
      <c r="U847" s="72" t="s">
        <v>2570</v>
      </c>
      <c r="V847" s="72" t="s">
        <v>2570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4558</v>
      </c>
      <c r="D848" s="60" t="s">
        <v>3630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2862</v>
      </c>
      <c r="J848" s="66" t="s">
        <v>1630</v>
      </c>
      <c r="K848" s="67" t="s">
        <v>4646</v>
      </c>
      <c r="L848" s="68"/>
      <c r="M848" s="64" t="s">
        <v>3630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149</v>
      </c>
      <c r="T848" s="94" t="s">
        <v>2570</v>
      </c>
      <c r="U848" s="72" t="s">
        <v>2570</v>
      </c>
      <c r="V848" s="72" t="s">
        <v>2570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4558</v>
      </c>
      <c r="D849" s="60" t="s">
        <v>3631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2862</v>
      </c>
      <c r="J849" s="66" t="s">
        <v>1630</v>
      </c>
      <c r="K849" s="67" t="s">
        <v>4646</v>
      </c>
      <c r="L849" s="68"/>
      <c r="M849" s="64" t="s">
        <v>3631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149</v>
      </c>
      <c r="T849" s="94" t="s">
        <v>2570</v>
      </c>
      <c r="U849" s="72" t="s">
        <v>2570</v>
      </c>
      <c r="V849" s="72" t="s">
        <v>2570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4558</v>
      </c>
      <c r="D850" s="60" t="s">
        <v>3632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2862</v>
      </c>
      <c r="J850" s="66" t="s">
        <v>1630</v>
      </c>
      <c r="K850" s="67" t="s">
        <v>4646</v>
      </c>
      <c r="L850" s="68"/>
      <c r="M850" s="64" t="s">
        <v>3632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149</v>
      </c>
      <c r="T850" s="94" t="s">
        <v>2570</v>
      </c>
      <c r="U850" s="72" t="s">
        <v>2570</v>
      </c>
      <c r="V850" s="72" t="s">
        <v>2570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4558</v>
      </c>
      <c r="D851" s="60" t="s">
        <v>3633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2862</v>
      </c>
      <c r="J851" s="66" t="s">
        <v>1630</v>
      </c>
      <c r="K851" s="67" t="s">
        <v>4646</v>
      </c>
      <c r="L851" s="68"/>
      <c r="M851" s="64" t="s">
        <v>3633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149</v>
      </c>
      <c r="T851" s="94" t="s">
        <v>2570</v>
      </c>
      <c r="U851" s="72" t="s">
        <v>2570</v>
      </c>
      <c r="V851" s="72" t="s">
        <v>2570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4558</v>
      </c>
      <c r="D852" s="60" t="s">
        <v>3634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2862</v>
      </c>
      <c r="J852" s="66" t="s">
        <v>1630</v>
      </c>
      <c r="K852" s="67" t="s">
        <v>4646</v>
      </c>
      <c r="L852" s="68"/>
      <c r="M852" s="64" t="s">
        <v>3634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149</v>
      </c>
      <c r="T852" s="94" t="s">
        <v>2570</v>
      </c>
      <c r="U852" s="72" t="s">
        <v>2570</v>
      </c>
      <c r="V852" s="72" t="s">
        <v>2570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4558</v>
      </c>
      <c r="D853" s="60" t="s">
        <v>3635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2862</v>
      </c>
      <c r="J853" s="66" t="s">
        <v>1630</v>
      </c>
      <c r="K853" s="67" t="s">
        <v>4646</v>
      </c>
      <c r="L853" s="68"/>
      <c r="M853" s="64" t="s">
        <v>3635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149</v>
      </c>
      <c r="T853" s="94" t="s">
        <v>2570</v>
      </c>
      <c r="U853" s="72" t="s">
        <v>2570</v>
      </c>
      <c r="V853" s="72" t="s">
        <v>2570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4558</v>
      </c>
      <c r="D854" s="60" t="s">
        <v>3636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2862</v>
      </c>
      <c r="J854" s="66" t="s">
        <v>1630</v>
      </c>
      <c r="K854" s="67" t="s">
        <v>4646</v>
      </c>
      <c r="L854" s="68"/>
      <c r="M854" s="64" t="s">
        <v>3636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149</v>
      </c>
      <c r="T854" s="94" t="s">
        <v>2570</v>
      </c>
      <c r="U854" s="72" t="s">
        <v>2570</v>
      </c>
      <c r="V854" s="72" t="s">
        <v>2570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4558</v>
      </c>
      <c r="D855" s="60" t="s">
        <v>3637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2862</v>
      </c>
      <c r="J855" s="66" t="s">
        <v>1630</v>
      </c>
      <c r="K855" s="67" t="s">
        <v>4646</v>
      </c>
      <c r="L855" s="68"/>
      <c r="M855" s="64" t="s">
        <v>3637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149</v>
      </c>
      <c r="T855" s="94" t="s">
        <v>2570</v>
      </c>
      <c r="U855" s="72" t="s">
        <v>2570</v>
      </c>
      <c r="V855" s="72" t="s">
        <v>2570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4558</v>
      </c>
      <c r="D856" s="60" t="s">
        <v>3638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2862</v>
      </c>
      <c r="J856" s="66" t="s">
        <v>1630</v>
      </c>
      <c r="K856" s="67" t="s">
        <v>4646</v>
      </c>
      <c r="L856" s="68"/>
      <c r="M856" s="64" t="s">
        <v>3638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149</v>
      </c>
      <c r="T856" s="94" t="s">
        <v>2570</v>
      </c>
      <c r="U856" s="72" t="s">
        <v>2570</v>
      </c>
      <c r="V856" s="72" t="s">
        <v>2570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4558</v>
      </c>
      <c r="D857" s="60" t="s">
        <v>3639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4646</v>
      </c>
      <c r="L857" s="68"/>
      <c r="M857" s="64" t="s">
        <v>3639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149</v>
      </c>
      <c r="T857" s="94" t="s">
        <v>2570</v>
      </c>
      <c r="U857" s="72" t="s">
        <v>2570</v>
      </c>
      <c r="V857" s="72" t="s">
        <v>2570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4558</v>
      </c>
      <c r="D858" s="60" t="s">
        <v>3640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4646</v>
      </c>
      <c r="L858" s="68"/>
      <c r="M858" s="64" t="s">
        <v>3640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149</v>
      </c>
      <c r="T858" s="94" t="s">
        <v>2570</v>
      </c>
      <c r="U858" s="72" t="s">
        <v>2570</v>
      </c>
      <c r="V858" s="72" t="s">
        <v>2570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4558</v>
      </c>
      <c r="D859" s="60" t="s">
        <v>3641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4646</v>
      </c>
      <c r="L859" s="68"/>
      <c r="M859" s="64" t="s">
        <v>3641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149</v>
      </c>
      <c r="T859" s="94" t="s">
        <v>2570</v>
      </c>
      <c r="U859" s="72" t="s">
        <v>2570</v>
      </c>
      <c r="V859" s="72" t="s">
        <v>2570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4558</v>
      </c>
      <c r="D860" s="60" t="s">
        <v>3642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2862</v>
      </c>
      <c r="J860" s="66" t="s">
        <v>1630</v>
      </c>
      <c r="K860" s="67" t="s">
        <v>4646</v>
      </c>
      <c r="L860" s="68"/>
      <c r="M860" s="64" t="s">
        <v>3642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149</v>
      </c>
      <c r="T860" s="94" t="s">
        <v>2570</v>
      </c>
      <c r="U860" s="72" t="s">
        <v>2570</v>
      </c>
      <c r="V860" s="72" t="s">
        <v>2570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4558</v>
      </c>
      <c r="D861" s="60" t="s">
        <v>3643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2862</v>
      </c>
      <c r="J861" s="66" t="s">
        <v>1630</v>
      </c>
      <c r="K861" s="67" t="s">
        <v>4646</v>
      </c>
      <c r="L861" s="68"/>
      <c r="M861" s="64" t="s">
        <v>3643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149</v>
      </c>
      <c r="T861" s="94" t="s">
        <v>2570</v>
      </c>
      <c r="U861" s="72" t="s">
        <v>2570</v>
      </c>
      <c r="V861" s="72" t="s">
        <v>2570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4558</v>
      </c>
      <c r="D862" s="60" t="s">
        <v>3644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2862</v>
      </c>
      <c r="J862" s="66" t="s">
        <v>1630</v>
      </c>
      <c r="K862" s="67" t="s">
        <v>4646</v>
      </c>
      <c r="L862" s="68"/>
      <c r="M862" s="64" t="s">
        <v>3644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149</v>
      </c>
      <c r="T862" s="94" t="s">
        <v>2570</v>
      </c>
      <c r="U862" s="72" t="s">
        <v>2570</v>
      </c>
      <c r="V862" s="72" t="s">
        <v>2570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4558</v>
      </c>
      <c r="D863" s="60" t="s">
        <v>3645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2862</v>
      </c>
      <c r="J863" s="66" t="s">
        <v>1630</v>
      </c>
      <c r="K863" s="67" t="s">
        <v>4646</v>
      </c>
      <c r="L863" s="68"/>
      <c r="M863" s="64" t="s">
        <v>3645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149</v>
      </c>
      <c r="T863" s="94" t="s">
        <v>2570</v>
      </c>
      <c r="U863" s="72" t="s">
        <v>2570</v>
      </c>
      <c r="V863" s="72" t="s">
        <v>2570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4558</v>
      </c>
      <c r="D864" s="60" t="s">
        <v>3646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2862</v>
      </c>
      <c r="J864" s="66" t="s">
        <v>1630</v>
      </c>
      <c r="K864" s="67" t="s">
        <v>4646</v>
      </c>
      <c r="L864" s="68"/>
      <c r="M864" s="64" t="s">
        <v>3646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149</v>
      </c>
      <c r="T864" s="94" t="s">
        <v>2570</v>
      </c>
      <c r="U864" s="72" t="s">
        <v>2570</v>
      </c>
      <c r="V864" s="72" t="s">
        <v>2570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4558</v>
      </c>
      <c r="D865" s="60" t="s">
        <v>3647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2862</v>
      </c>
      <c r="J865" s="66" t="s">
        <v>1630</v>
      </c>
      <c r="K865" s="67" t="s">
        <v>4646</v>
      </c>
      <c r="L865" s="68"/>
      <c r="M865" s="64" t="s">
        <v>3647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149</v>
      </c>
      <c r="T865" s="94" t="s">
        <v>2570</v>
      </c>
      <c r="U865" s="72" t="s">
        <v>2570</v>
      </c>
      <c r="V865" s="72" t="s">
        <v>2570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4557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4646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149</v>
      </c>
      <c r="T866" s="113" t="s">
        <v>2570</v>
      </c>
      <c r="U866" s="120" t="s">
        <v>2570</v>
      </c>
      <c r="V866" s="120" t="s">
        <v>2570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4557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4646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149</v>
      </c>
      <c r="T867" s="113" t="s">
        <v>2570</v>
      </c>
      <c r="U867" s="120" t="s">
        <v>2570</v>
      </c>
      <c r="V867" s="120" t="s">
        <v>2570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4557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4646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149</v>
      </c>
      <c r="T868" s="113" t="s">
        <v>2570</v>
      </c>
      <c r="U868" s="120" t="s">
        <v>2570</v>
      </c>
      <c r="V868" s="120" t="s">
        <v>2570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4557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4646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149</v>
      </c>
      <c r="T869" s="113" t="s">
        <v>2570</v>
      </c>
      <c r="U869" s="120" t="s">
        <v>2570</v>
      </c>
      <c r="V869" s="120" t="s">
        <v>2570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4557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4646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149</v>
      </c>
      <c r="T870" s="113" t="s">
        <v>2570</v>
      </c>
      <c r="U870" s="120" t="s">
        <v>2570</v>
      </c>
      <c r="V870" s="120" t="s">
        <v>2570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4557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4646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149</v>
      </c>
      <c r="T871" s="113" t="s">
        <v>2570</v>
      </c>
      <c r="U871" s="120" t="s">
        <v>2570</v>
      </c>
      <c r="V871" s="120" t="s">
        <v>2570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4557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4646</v>
      </c>
      <c r="L872" s="68"/>
      <c r="M872" s="64" t="s">
        <v>3861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149</v>
      </c>
      <c r="T872" s="94" t="s">
        <v>2570</v>
      </c>
      <c r="U872" s="72" t="s">
        <v>2570</v>
      </c>
      <c r="V872" s="72" t="s">
        <v>2570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4557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4646</v>
      </c>
      <c r="L873" s="68"/>
      <c r="M873" s="64" t="s">
        <v>3862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149</v>
      </c>
      <c r="T873" s="94" t="s">
        <v>2570</v>
      </c>
      <c r="U873" s="72" t="s">
        <v>2570</v>
      </c>
      <c r="V873" s="72" t="s">
        <v>2570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4557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4646</v>
      </c>
      <c r="L874" s="68"/>
      <c r="M874" s="64" t="s">
        <v>3863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149</v>
      </c>
      <c r="T874" s="94" t="s">
        <v>2570</v>
      </c>
      <c r="U874" s="72" t="s">
        <v>2570</v>
      </c>
      <c r="V874" s="72" t="s">
        <v>2570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4558</v>
      </c>
      <c r="D875" s="60" t="s">
        <v>3648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4646</v>
      </c>
      <c r="L875" s="68"/>
      <c r="M875" s="64" t="s">
        <v>3648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149</v>
      </c>
      <c r="T875" s="94" t="s">
        <v>2570</v>
      </c>
      <c r="U875" s="72" t="s">
        <v>2570</v>
      </c>
      <c r="V875" s="72" t="s">
        <v>2570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4557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4646</v>
      </c>
      <c r="L876" s="68"/>
      <c r="M876" s="64" t="s">
        <v>3864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149</v>
      </c>
      <c r="T876" s="94" t="s">
        <v>2570</v>
      </c>
      <c r="U876" s="72" t="s">
        <v>2570</v>
      </c>
      <c r="V876" s="72" t="s">
        <v>2570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4558</v>
      </c>
      <c r="D877" s="60" t="s">
        <v>3649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4646</v>
      </c>
      <c r="L877" s="68"/>
      <c r="M877" s="64" t="s">
        <v>3649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149</v>
      </c>
      <c r="T877" s="94" t="s">
        <v>2570</v>
      </c>
      <c r="U877" s="72" t="s">
        <v>2570</v>
      </c>
      <c r="V877" s="72" t="s">
        <v>2570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4557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4646</v>
      </c>
      <c r="L878" s="68"/>
      <c r="M878" s="64" t="s">
        <v>3865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149</v>
      </c>
      <c r="T878" s="94" t="s">
        <v>2570</v>
      </c>
      <c r="U878" s="72" t="s">
        <v>2570</v>
      </c>
      <c r="V878" s="72" t="s">
        <v>2570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4557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4646</v>
      </c>
      <c r="L879" s="68"/>
      <c r="M879" s="64" t="s">
        <v>3866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149</v>
      </c>
      <c r="T879" s="94" t="s">
        <v>2570</v>
      </c>
      <c r="U879" s="72" t="s">
        <v>2570</v>
      </c>
      <c r="V879" s="72" t="s">
        <v>2570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4557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4646</v>
      </c>
      <c r="L880" s="68"/>
      <c r="M880" s="64" t="s">
        <v>3867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149</v>
      </c>
      <c r="T880" s="94" t="s">
        <v>2570</v>
      </c>
      <c r="U880" s="72" t="s">
        <v>2570</v>
      </c>
      <c r="V880" s="72" t="s">
        <v>2570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4558</v>
      </c>
      <c r="D881" s="60" t="s">
        <v>3650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4646</v>
      </c>
      <c r="L881" s="68"/>
      <c r="M881" s="64" t="s">
        <v>3650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149</v>
      </c>
      <c r="T881" s="94" t="s">
        <v>2570</v>
      </c>
      <c r="U881" s="72" t="s">
        <v>2570</v>
      </c>
      <c r="V881" s="72" t="s">
        <v>2570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4557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4646</v>
      </c>
      <c r="L882" s="68"/>
      <c r="M882" s="64" t="s">
        <v>3868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149</v>
      </c>
      <c r="T882" s="94" t="s">
        <v>2570</v>
      </c>
      <c r="U882" s="72" t="s">
        <v>2570</v>
      </c>
      <c r="V882" s="72" t="s">
        <v>2570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4557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4646</v>
      </c>
      <c r="L883" s="68"/>
      <c r="M883" s="64" t="s">
        <v>3869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149</v>
      </c>
      <c r="T883" s="94" t="s">
        <v>2570</v>
      </c>
      <c r="U883" s="72" t="s">
        <v>2570</v>
      </c>
      <c r="V883" s="72" t="s">
        <v>2570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4557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4646</v>
      </c>
      <c r="L884" s="68"/>
      <c r="M884" s="64" t="s">
        <v>3870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149</v>
      </c>
      <c r="T884" s="94" t="s">
        <v>2570</v>
      </c>
      <c r="U884" s="72" t="s">
        <v>2570</v>
      </c>
      <c r="V884" s="72" t="s">
        <v>2570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4557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4646</v>
      </c>
      <c r="L885" s="68"/>
      <c r="M885" s="64" t="s">
        <v>3871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149</v>
      </c>
      <c r="T885" s="94" t="s">
        <v>2570</v>
      </c>
      <c r="U885" s="72" t="s">
        <v>2570</v>
      </c>
      <c r="V885" s="72" t="s">
        <v>2570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4557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4646</v>
      </c>
      <c r="L886" s="68"/>
      <c r="M886" s="64" t="s">
        <v>3872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149</v>
      </c>
      <c r="T886" s="94" t="s">
        <v>2570</v>
      </c>
      <c r="U886" s="72" t="s">
        <v>2570</v>
      </c>
      <c r="V886" s="72" t="s">
        <v>2570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4557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4646</v>
      </c>
      <c r="L887" s="68"/>
      <c r="M887" s="64" t="s">
        <v>3873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149</v>
      </c>
      <c r="T887" s="94" t="s">
        <v>2570</v>
      </c>
      <c r="U887" s="72" t="s">
        <v>2570</v>
      </c>
      <c r="V887" s="72" t="s">
        <v>2570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4557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4646</v>
      </c>
      <c r="L888" s="68"/>
      <c r="M888" s="64" t="s">
        <v>3874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149</v>
      </c>
      <c r="T888" s="94" t="s">
        <v>2570</v>
      </c>
      <c r="U888" s="72" t="s">
        <v>2570</v>
      </c>
      <c r="V888" s="72" t="s">
        <v>2570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4557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4646</v>
      </c>
      <c r="L889" s="68"/>
      <c r="M889" s="64" t="s">
        <v>3875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149</v>
      </c>
      <c r="T889" s="94" t="s">
        <v>2570</v>
      </c>
      <c r="U889" s="72" t="s">
        <v>2570</v>
      </c>
      <c r="V889" s="72" t="s">
        <v>2570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4557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4646</v>
      </c>
      <c r="L890" s="68"/>
      <c r="M890" s="64" t="s">
        <v>3876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149</v>
      </c>
      <c r="T890" s="94" t="s">
        <v>2570</v>
      </c>
      <c r="U890" s="72" t="s">
        <v>2570</v>
      </c>
      <c r="V890" s="72" t="s">
        <v>2570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4557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4646</v>
      </c>
      <c r="L891" s="68"/>
      <c r="M891" s="64" t="s">
        <v>3877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149</v>
      </c>
      <c r="T891" s="94" t="s">
        <v>2570</v>
      </c>
      <c r="U891" s="72" t="s">
        <v>2570</v>
      </c>
      <c r="V891" s="72" t="s">
        <v>2570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4557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4646</v>
      </c>
      <c r="L892" s="68"/>
      <c r="M892" s="64" t="s">
        <v>3878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149</v>
      </c>
      <c r="T892" s="94" t="s">
        <v>2570</v>
      </c>
      <c r="U892" s="72" t="s">
        <v>2570</v>
      </c>
      <c r="V892" s="72" t="s">
        <v>2570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4557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4646</v>
      </c>
      <c r="L893" s="68"/>
      <c r="M893" s="64" t="s">
        <v>3879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149</v>
      </c>
      <c r="T893" s="94" t="s">
        <v>2570</v>
      </c>
      <c r="U893" s="72" t="s">
        <v>2570</v>
      </c>
      <c r="V893" s="72" t="s">
        <v>2570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4557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4646</v>
      </c>
      <c r="L894" s="68"/>
      <c r="M894" s="64" t="s">
        <v>3880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149</v>
      </c>
      <c r="T894" s="94" t="s">
        <v>2570</v>
      </c>
      <c r="U894" s="72" t="s">
        <v>2570</v>
      </c>
      <c r="V894" s="72" t="s">
        <v>2570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4557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4646</v>
      </c>
      <c r="L895" s="68"/>
      <c r="M895" s="64" t="s">
        <v>3881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149</v>
      </c>
      <c r="T895" s="94" t="s">
        <v>2570</v>
      </c>
      <c r="U895" s="72" t="s">
        <v>2570</v>
      </c>
      <c r="V895" s="72" t="s">
        <v>2570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4557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4646</v>
      </c>
      <c r="L896" s="68"/>
      <c r="M896" s="64" t="s">
        <v>3882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149</v>
      </c>
      <c r="T896" s="94" t="s">
        <v>2570</v>
      </c>
      <c r="U896" s="72" t="s">
        <v>2570</v>
      </c>
      <c r="V896" s="72" t="s">
        <v>2570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4557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4646</v>
      </c>
      <c r="L897" s="68"/>
      <c r="M897" s="64" t="s">
        <v>3883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149</v>
      </c>
      <c r="T897" s="94" t="s">
        <v>2570</v>
      </c>
      <c r="U897" s="72" t="s">
        <v>2570</v>
      </c>
      <c r="V897" s="72" t="s">
        <v>2570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4557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4646</v>
      </c>
      <c r="L898" s="68"/>
      <c r="M898" s="64" t="s">
        <v>3884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149</v>
      </c>
      <c r="T898" s="94" t="s">
        <v>2570</v>
      </c>
      <c r="U898" s="72" t="s">
        <v>2570</v>
      </c>
      <c r="V898" s="72" t="s">
        <v>2570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4557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4646</v>
      </c>
      <c r="L899" s="68"/>
      <c r="M899" s="64" t="s">
        <v>3885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149</v>
      </c>
      <c r="T899" s="94" t="s">
        <v>2570</v>
      </c>
      <c r="U899" s="72" t="s">
        <v>2570</v>
      </c>
      <c r="V899" s="72" t="s">
        <v>2570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4557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4646</v>
      </c>
      <c r="L900" s="68"/>
      <c r="M900" s="64" t="s">
        <v>3886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149</v>
      </c>
      <c r="T900" s="94" t="s">
        <v>2570</v>
      </c>
      <c r="U900" s="72" t="s">
        <v>2570</v>
      </c>
      <c r="V900" s="72" t="s">
        <v>2570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4557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4646</v>
      </c>
      <c r="L901" s="68"/>
      <c r="M901" s="64" t="s">
        <v>3887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149</v>
      </c>
      <c r="T901" s="94" t="s">
        <v>2570</v>
      </c>
      <c r="U901" s="72" t="s">
        <v>2570</v>
      </c>
      <c r="V901" s="72" t="s">
        <v>2570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4557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4646</v>
      </c>
      <c r="L902" s="68"/>
      <c r="M902" s="64" t="s">
        <v>3888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149</v>
      </c>
      <c r="T902" s="94" t="s">
        <v>2570</v>
      </c>
      <c r="U902" s="72" t="s">
        <v>2570</v>
      </c>
      <c r="V902" s="72" t="s">
        <v>2570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4557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4646</v>
      </c>
      <c r="L903" s="68"/>
      <c r="M903" s="64" t="s">
        <v>3889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149</v>
      </c>
      <c r="T903" s="94" t="s">
        <v>2570</v>
      </c>
      <c r="U903" s="72" t="s">
        <v>2570</v>
      </c>
      <c r="V903" s="72" t="s">
        <v>2570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4557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4646</v>
      </c>
      <c r="L904" s="68"/>
      <c r="M904" s="64" t="s">
        <v>3890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149</v>
      </c>
      <c r="T904" s="94" t="s">
        <v>2570</v>
      </c>
      <c r="U904" s="72" t="s">
        <v>2570</v>
      </c>
      <c r="V904" s="72" t="s">
        <v>2570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4557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4646</v>
      </c>
      <c r="L905" s="68"/>
      <c r="M905" s="64" t="s">
        <v>3891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149</v>
      </c>
      <c r="T905" s="94" t="s">
        <v>2570</v>
      </c>
      <c r="U905" s="72" t="s">
        <v>2570</v>
      </c>
      <c r="V905" s="72" t="s">
        <v>2570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4557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4646</v>
      </c>
      <c r="L906" s="68"/>
      <c r="M906" s="64" t="s">
        <v>3892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149</v>
      </c>
      <c r="T906" s="94" t="s">
        <v>2570</v>
      </c>
      <c r="U906" s="72" t="s">
        <v>2570</v>
      </c>
      <c r="V906" s="72" t="s">
        <v>2570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4557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4646</v>
      </c>
      <c r="L907" s="68"/>
      <c r="M907" s="64" t="s">
        <v>3893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149</v>
      </c>
      <c r="T907" s="94" t="s">
        <v>2570</v>
      </c>
      <c r="U907" s="72" t="s">
        <v>2570</v>
      </c>
      <c r="V907" s="72" t="s">
        <v>2570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4557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4646</v>
      </c>
      <c r="L908" s="68"/>
      <c r="M908" s="64" t="s">
        <v>3894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149</v>
      </c>
      <c r="T908" s="94" t="s">
        <v>2570</v>
      </c>
      <c r="U908" s="72" t="s">
        <v>2570</v>
      </c>
      <c r="V908" s="72" t="s">
        <v>2570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4557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4646</v>
      </c>
      <c r="L909" s="68"/>
      <c r="M909" s="64" t="s">
        <v>3895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149</v>
      </c>
      <c r="T909" s="94" t="s">
        <v>2570</v>
      </c>
      <c r="U909" s="72" t="s">
        <v>2570</v>
      </c>
      <c r="V909" s="72" t="s">
        <v>2570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4557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4646</v>
      </c>
      <c r="L910" s="68"/>
      <c r="M910" s="64" t="s">
        <v>3896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149</v>
      </c>
      <c r="T910" s="94" t="s">
        <v>2570</v>
      </c>
      <c r="U910" s="72" t="s">
        <v>2570</v>
      </c>
      <c r="V910" s="72" t="s">
        <v>2570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4557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4646</v>
      </c>
      <c r="L911" s="68"/>
      <c r="M911" s="64" t="s">
        <v>3897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149</v>
      </c>
      <c r="T911" s="94" t="s">
        <v>2570</v>
      </c>
      <c r="U911" s="72" t="s">
        <v>2570</v>
      </c>
      <c r="V911" s="72" t="s">
        <v>2570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4557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4646</v>
      </c>
      <c r="L912" s="68"/>
      <c r="M912" s="64" t="s">
        <v>3898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149</v>
      </c>
      <c r="T912" s="94" t="s">
        <v>2570</v>
      </c>
      <c r="U912" s="72" t="s">
        <v>2570</v>
      </c>
      <c r="V912" s="72" t="s">
        <v>2570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4557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4646</v>
      </c>
      <c r="L913" s="68"/>
      <c r="M913" s="64" t="s">
        <v>3899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149</v>
      </c>
      <c r="T913" s="94" t="s">
        <v>2570</v>
      </c>
      <c r="U913" s="72" t="s">
        <v>2570</v>
      </c>
      <c r="V913" s="72" t="s">
        <v>2570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4557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4646</v>
      </c>
      <c r="L914" s="68"/>
      <c r="M914" s="64" t="s">
        <v>3900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149</v>
      </c>
      <c r="T914" s="94" t="s">
        <v>2570</v>
      </c>
      <c r="U914" s="72" t="s">
        <v>2570</v>
      </c>
      <c r="V914" s="72" t="s">
        <v>2570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4557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4646</v>
      </c>
      <c r="L915" s="68"/>
      <c r="M915" s="64" t="s">
        <v>3901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149</v>
      </c>
      <c r="T915" s="94" t="s">
        <v>2570</v>
      </c>
      <c r="U915" s="72" t="s">
        <v>2570</v>
      </c>
      <c r="V915" s="72" t="s">
        <v>2570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4557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4646</v>
      </c>
      <c r="L916" s="68"/>
      <c r="M916" s="64" t="s">
        <v>3902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149</v>
      </c>
      <c r="T916" s="94" t="s">
        <v>2570</v>
      </c>
      <c r="U916" s="72" t="s">
        <v>2570</v>
      </c>
      <c r="V916" s="72" t="s">
        <v>2570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4557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4646</v>
      </c>
      <c r="L917" s="68"/>
      <c r="M917" s="64" t="s">
        <v>3903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149</v>
      </c>
      <c r="T917" s="94" t="s">
        <v>2570</v>
      </c>
      <c r="U917" s="72" t="s">
        <v>2570</v>
      </c>
      <c r="V917" s="72" t="s">
        <v>2570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4557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4646</v>
      </c>
      <c r="L918" s="68"/>
      <c r="M918" s="64" t="s">
        <v>3904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149</v>
      </c>
      <c r="T918" s="94" t="s">
        <v>2570</v>
      </c>
      <c r="U918" s="72" t="s">
        <v>2570</v>
      </c>
      <c r="V918" s="72" t="s">
        <v>2570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4558</v>
      </c>
      <c r="D919" s="60" t="s">
        <v>3651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4646</v>
      </c>
      <c r="L919" s="68"/>
      <c r="M919" s="64" t="s">
        <v>3651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149</v>
      </c>
      <c r="T919" s="94" t="s">
        <v>2570</v>
      </c>
      <c r="U919" s="72" t="s">
        <v>2570</v>
      </c>
      <c r="V919" s="72" t="s">
        <v>2570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4557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4646</v>
      </c>
      <c r="L920" s="68"/>
      <c r="M920" s="64" t="s">
        <v>3905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149</v>
      </c>
      <c r="T920" s="94" t="s">
        <v>2570</v>
      </c>
      <c r="U920" s="72" t="s">
        <v>2570</v>
      </c>
      <c r="V920" s="72" t="s">
        <v>2570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4557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4646</v>
      </c>
      <c r="L921" s="68"/>
      <c r="M921" s="64" t="s">
        <v>3906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149</v>
      </c>
      <c r="T921" s="94" t="s">
        <v>2570</v>
      </c>
      <c r="U921" s="72" t="s">
        <v>2570</v>
      </c>
      <c r="V921" s="72" t="s">
        <v>2570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4557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4646</v>
      </c>
      <c r="L922" s="68"/>
      <c r="M922" s="64" t="s">
        <v>3907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149</v>
      </c>
      <c r="T922" s="94" t="s">
        <v>2570</v>
      </c>
      <c r="U922" s="72" t="s">
        <v>2570</v>
      </c>
      <c r="V922" s="72" t="s">
        <v>2570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4557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4646</v>
      </c>
      <c r="L923" s="68"/>
      <c r="M923" s="64" t="s">
        <v>3908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149</v>
      </c>
      <c r="T923" s="94" t="s">
        <v>2570</v>
      </c>
      <c r="U923" s="72" t="s">
        <v>2570</v>
      </c>
      <c r="V923" s="72" t="s">
        <v>2570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4557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4646</v>
      </c>
      <c r="L924" s="68"/>
      <c r="M924" s="64" t="s">
        <v>3909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149</v>
      </c>
      <c r="T924" s="94" t="s">
        <v>2570</v>
      </c>
      <c r="U924" s="72" t="s">
        <v>2570</v>
      </c>
      <c r="V924" s="72" t="s">
        <v>2570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4557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4646</v>
      </c>
      <c r="L925" s="68"/>
      <c r="M925" s="64" t="s">
        <v>3910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149</v>
      </c>
      <c r="T925" s="94" t="s">
        <v>2570</v>
      </c>
      <c r="U925" s="72" t="s">
        <v>2570</v>
      </c>
      <c r="V925" s="72" t="s">
        <v>2570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4557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4646</v>
      </c>
      <c r="L926" s="68"/>
      <c r="M926" s="64" t="s">
        <v>3911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149</v>
      </c>
      <c r="T926" s="94" t="s">
        <v>2570</v>
      </c>
      <c r="U926" s="72" t="s">
        <v>2570</v>
      </c>
      <c r="V926" s="72" t="s">
        <v>2570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4557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4646</v>
      </c>
      <c r="L927" s="68"/>
      <c r="M927" s="64" t="s">
        <v>3912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149</v>
      </c>
      <c r="T927" s="94" t="s">
        <v>2570</v>
      </c>
      <c r="U927" s="72" t="s">
        <v>2570</v>
      </c>
      <c r="V927" s="72" t="s">
        <v>2570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4557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4646</v>
      </c>
      <c r="L928" s="68"/>
      <c r="M928" s="64" t="s">
        <v>3913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149</v>
      </c>
      <c r="T928" s="94" t="s">
        <v>2570</v>
      </c>
      <c r="U928" s="72" t="s">
        <v>2570</v>
      </c>
      <c r="V928" s="72" t="s">
        <v>2570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4557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4646</v>
      </c>
      <c r="L929" s="68"/>
      <c r="M929" s="64" t="s">
        <v>3914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149</v>
      </c>
      <c r="T929" s="94" t="s">
        <v>2570</v>
      </c>
      <c r="U929" s="72" t="s">
        <v>2570</v>
      </c>
      <c r="V929" s="72" t="s">
        <v>2570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4557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4646</v>
      </c>
      <c r="L930" s="68"/>
      <c r="M930" s="64" t="s">
        <v>3915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149</v>
      </c>
      <c r="T930" s="94" t="s">
        <v>2570</v>
      </c>
      <c r="U930" s="72" t="s">
        <v>2570</v>
      </c>
      <c r="V930" s="72" t="s">
        <v>2570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4557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4646</v>
      </c>
      <c r="L931" s="68"/>
      <c r="M931" s="64" t="s">
        <v>3916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149</v>
      </c>
      <c r="T931" s="94" t="s">
        <v>2570</v>
      </c>
      <c r="U931" s="72" t="s">
        <v>2570</v>
      </c>
      <c r="V931" s="72" t="s">
        <v>2570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4557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4646</v>
      </c>
      <c r="L932" s="68"/>
      <c r="M932" s="64" t="s">
        <v>3917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149</v>
      </c>
      <c r="T932" s="94" t="s">
        <v>2570</v>
      </c>
      <c r="U932" s="72" t="s">
        <v>2570</v>
      </c>
      <c r="V932" s="72" t="s">
        <v>2570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4557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4646</v>
      </c>
      <c r="L933" s="68"/>
      <c r="M933" s="64" t="s">
        <v>3918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149</v>
      </c>
      <c r="T933" s="94" t="s">
        <v>2570</v>
      </c>
      <c r="U933" s="72" t="s">
        <v>2570</v>
      </c>
      <c r="V933" s="72" t="s">
        <v>2570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4557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4646</v>
      </c>
      <c r="L934" s="68"/>
      <c r="M934" s="64" t="s">
        <v>3919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149</v>
      </c>
      <c r="T934" s="94" t="s">
        <v>2570</v>
      </c>
      <c r="U934" s="72" t="s">
        <v>2570</v>
      </c>
      <c r="V934" s="72" t="s">
        <v>2570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4557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4646</v>
      </c>
      <c r="L935" s="68"/>
      <c r="M935" s="64" t="s">
        <v>3920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149</v>
      </c>
      <c r="T935" s="94" t="s">
        <v>2570</v>
      </c>
      <c r="U935" s="72" t="s">
        <v>2570</v>
      </c>
      <c r="V935" s="72" t="s">
        <v>2570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4557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4646</v>
      </c>
      <c r="L936" s="68"/>
      <c r="M936" s="64" t="s">
        <v>3921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149</v>
      </c>
      <c r="T936" s="94" t="s">
        <v>2570</v>
      </c>
      <c r="U936" s="72" t="s">
        <v>2570</v>
      </c>
      <c r="V936" s="72" t="s">
        <v>2570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4557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4646</v>
      </c>
      <c r="L937" s="68"/>
      <c r="M937" s="64" t="s">
        <v>3922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149</v>
      </c>
      <c r="T937" s="94" t="s">
        <v>2570</v>
      </c>
      <c r="U937" s="72" t="s">
        <v>2570</v>
      </c>
      <c r="V937" s="72" t="s">
        <v>2570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4557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4646</v>
      </c>
      <c r="L938" s="68"/>
      <c r="M938" s="64" t="s">
        <v>3923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149</v>
      </c>
      <c r="T938" s="94" t="s">
        <v>2570</v>
      </c>
      <c r="U938" s="72" t="s">
        <v>2570</v>
      </c>
      <c r="V938" s="72" t="s">
        <v>2570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4557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4646</v>
      </c>
      <c r="L939" s="68"/>
      <c r="M939" s="64" t="s">
        <v>3924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149</v>
      </c>
      <c r="T939" s="94" t="s">
        <v>2570</v>
      </c>
      <c r="U939" s="72" t="s">
        <v>2570</v>
      </c>
      <c r="V939" s="72" t="s">
        <v>2570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4557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4646</v>
      </c>
      <c r="L940" s="68"/>
      <c r="M940" s="64" t="s">
        <v>3925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149</v>
      </c>
      <c r="T940" s="94" t="s">
        <v>2570</v>
      </c>
      <c r="U940" s="72" t="s">
        <v>2570</v>
      </c>
      <c r="V940" s="72" t="s">
        <v>2570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4557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4646</v>
      </c>
      <c r="L941" s="68"/>
      <c r="M941" s="64" t="s">
        <v>3926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149</v>
      </c>
      <c r="T941" s="94" t="s">
        <v>2570</v>
      </c>
      <c r="U941" s="72" t="s">
        <v>2570</v>
      </c>
      <c r="V941" s="72" t="s">
        <v>2570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4557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4646</v>
      </c>
      <c r="L942" s="68"/>
      <c r="M942" s="64" t="s">
        <v>3927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149</v>
      </c>
      <c r="T942" s="94" t="s">
        <v>2570</v>
      </c>
      <c r="U942" s="72" t="s">
        <v>2570</v>
      </c>
      <c r="V942" s="72" t="s">
        <v>2570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4557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4646</v>
      </c>
      <c r="L943" s="68"/>
      <c r="M943" s="64" t="s">
        <v>3928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149</v>
      </c>
      <c r="T943" s="94" t="s">
        <v>2570</v>
      </c>
      <c r="U943" s="72" t="s">
        <v>2570</v>
      </c>
      <c r="V943" s="72" t="s">
        <v>2570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4557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4646</v>
      </c>
      <c r="L944" s="68"/>
      <c r="M944" s="64" t="s">
        <v>3929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149</v>
      </c>
      <c r="T944" s="94" t="s">
        <v>2570</v>
      </c>
      <c r="U944" s="72" t="s">
        <v>2570</v>
      </c>
      <c r="V944" s="72" t="s">
        <v>2570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4557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4646</v>
      </c>
      <c r="L945" s="68"/>
      <c r="M945" s="64" t="s">
        <v>3930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149</v>
      </c>
      <c r="T945" s="94" t="s">
        <v>2570</v>
      </c>
      <c r="U945" s="72" t="s">
        <v>2570</v>
      </c>
      <c r="V945" s="72" t="s">
        <v>2570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4557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4646</v>
      </c>
      <c r="L946" s="68"/>
      <c r="M946" s="64" t="s">
        <v>3931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149</v>
      </c>
      <c r="T946" s="94" t="s">
        <v>2570</v>
      </c>
      <c r="U946" s="72" t="s">
        <v>2570</v>
      </c>
      <c r="V946" s="72" t="s">
        <v>2570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4557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4646</v>
      </c>
      <c r="L947" s="68"/>
      <c r="M947" s="64" t="s">
        <v>3932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149</v>
      </c>
      <c r="T947" s="94" t="s">
        <v>2570</v>
      </c>
      <c r="U947" s="72" t="s">
        <v>2570</v>
      </c>
      <c r="V947" s="72" t="s">
        <v>2570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4557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4646</v>
      </c>
      <c r="L948" s="68"/>
      <c r="M948" s="64" t="s">
        <v>3933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149</v>
      </c>
      <c r="T948" s="94" t="s">
        <v>2570</v>
      </c>
      <c r="U948" s="72" t="s">
        <v>2570</v>
      </c>
      <c r="V948" s="72" t="s">
        <v>2570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4557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4646</v>
      </c>
      <c r="L949" s="68"/>
      <c r="M949" s="64" t="s">
        <v>3934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149</v>
      </c>
      <c r="T949" s="94" t="s">
        <v>2570</v>
      </c>
      <c r="U949" s="72" t="s">
        <v>2570</v>
      </c>
      <c r="V949" s="72" t="s">
        <v>2570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4557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4646</v>
      </c>
      <c r="L950" s="68"/>
      <c r="M950" s="64" t="s">
        <v>3935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149</v>
      </c>
      <c r="T950" s="94" t="s">
        <v>2570</v>
      </c>
      <c r="U950" s="72" t="s">
        <v>2570</v>
      </c>
      <c r="V950" s="72" t="s">
        <v>2570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4557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4646</v>
      </c>
      <c r="L951" s="68"/>
      <c r="M951" s="64" t="s">
        <v>3936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149</v>
      </c>
      <c r="T951" s="94" t="s">
        <v>2570</v>
      </c>
      <c r="U951" s="72" t="s">
        <v>2570</v>
      </c>
      <c r="V951" s="72" t="s">
        <v>2570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4557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4646</v>
      </c>
      <c r="L952" s="68"/>
      <c r="M952" s="64" t="s">
        <v>3937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149</v>
      </c>
      <c r="T952" s="94" t="s">
        <v>2570</v>
      </c>
      <c r="U952" s="72" t="s">
        <v>2570</v>
      </c>
      <c r="V952" s="72" t="s">
        <v>2570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4557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4646</v>
      </c>
      <c r="L953" s="68"/>
      <c r="M953" s="64" t="s">
        <v>3938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149</v>
      </c>
      <c r="T953" s="94" t="s">
        <v>2570</v>
      </c>
      <c r="U953" s="72" t="s">
        <v>2570</v>
      </c>
      <c r="V953" s="72" t="s">
        <v>2570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4557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4646</v>
      </c>
      <c r="L954" s="68"/>
      <c r="M954" s="64" t="s">
        <v>3939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149</v>
      </c>
      <c r="T954" s="94" t="s">
        <v>2570</v>
      </c>
      <c r="U954" s="72" t="s">
        <v>2570</v>
      </c>
      <c r="V954" s="72" t="s">
        <v>2570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4557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4646</v>
      </c>
      <c r="L955" s="68"/>
      <c r="M955" s="64" t="s">
        <v>3940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149</v>
      </c>
      <c r="T955" s="94" t="s">
        <v>2570</v>
      </c>
      <c r="U955" s="72" t="s">
        <v>2570</v>
      </c>
      <c r="V955" s="72" t="s">
        <v>2570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4558</v>
      </c>
      <c r="D956" s="60" t="s">
        <v>3652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4646</v>
      </c>
      <c r="L956" s="68"/>
      <c r="M956" s="64" t="s">
        <v>3652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149</v>
      </c>
      <c r="T956" s="94" t="s">
        <v>2570</v>
      </c>
      <c r="U956" s="72" t="s">
        <v>2570</v>
      </c>
      <c r="V956" s="72" t="s">
        <v>2570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4558</v>
      </c>
      <c r="D957" s="60" t="s">
        <v>3653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4646</v>
      </c>
      <c r="L957" s="68"/>
      <c r="M957" s="64" t="s">
        <v>3653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149</v>
      </c>
      <c r="T957" s="94" t="s">
        <v>2570</v>
      </c>
      <c r="U957" s="72" t="s">
        <v>2570</v>
      </c>
      <c r="V957" s="72" t="s">
        <v>2570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4558</v>
      </c>
      <c r="D958" s="60" t="s">
        <v>3654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4646</v>
      </c>
      <c r="L958" s="68"/>
      <c r="M958" s="64" t="s">
        <v>3654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149</v>
      </c>
      <c r="T958" s="94" t="s">
        <v>2570</v>
      </c>
      <c r="U958" s="72" t="s">
        <v>2570</v>
      </c>
      <c r="V958" s="72" t="s">
        <v>2570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4557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4646</v>
      </c>
      <c r="L959" s="68"/>
      <c r="M959" s="64" t="s">
        <v>3941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149</v>
      </c>
      <c r="T959" s="94" t="s">
        <v>2570</v>
      </c>
      <c r="U959" s="72" t="s">
        <v>2570</v>
      </c>
      <c r="V959" s="72" t="s">
        <v>2570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4557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4646</v>
      </c>
      <c r="L960" s="68"/>
      <c r="M960" s="64" t="s">
        <v>3942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149</v>
      </c>
      <c r="T960" s="94" t="s">
        <v>2570</v>
      </c>
      <c r="U960" s="72" t="s">
        <v>2570</v>
      </c>
      <c r="V960" s="72" t="s">
        <v>2570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4557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4646</v>
      </c>
      <c r="L961" s="68"/>
      <c r="M961" s="64" t="s">
        <v>3943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149</v>
      </c>
      <c r="T961" s="94" t="s">
        <v>2570</v>
      </c>
      <c r="U961" s="72" t="s">
        <v>2570</v>
      </c>
      <c r="V961" s="72" t="s">
        <v>2570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4557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4646</v>
      </c>
      <c r="L962" s="68"/>
      <c r="M962" s="64" t="s">
        <v>3944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149</v>
      </c>
      <c r="T962" s="94" t="s">
        <v>2570</v>
      </c>
      <c r="U962" s="72" t="s">
        <v>2570</v>
      </c>
      <c r="V962" s="72" t="s">
        <v>2570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4557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4646</v>
      </c>
      <c r="L963" s="68"/>
      <c r="M963" s="64" t="s">
        <v>3945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149</v>
      </c>
      <c r="T963" s="94" t="s">
        <v>2570</v>
      </c>
      <c r="U963" s="72" t="s">
        <v>2570</v>
      </c>
      <c r="V963" s="72" t="s">
        <v>2570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4557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4646</v>
      </c>
      <c r="L964" s="68"/>
      <c r="M964" s="64" t="s">
        <v>3946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149</v>
      </c>
      <c r="T964" s="94" t="s">
        <v>2570</v>
      </c>
      <c r="U964" s="72" t="s">
        <v>2570</v>
      </c>
      <c r="V964" s="72" t="s">
        <v>2570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4557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4646</v>
      </c>
      <c r="L965" s="68"/>
      <c r="M965" s="64" t="s">
        <v>3947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149</v>
      </c>
      <c r="T965" s="94" t="s">
        <v>2570</v>
      </c>
      <c r="U965" s="72" t="s">
        <v>2570</v>
      </c>
      <c r="V965" s="72" t="s">
        <v>2570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4557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4646</v>
      </c>
      <c r="L966" s="68"/>
      <c r="M966" s="64" t="s">
        <v>3948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149</v>
      </c>
      <c r="T966" s="94" t="s">
        <v>2570</v>
      </c>
      <c r="U966" s="72" t="s">
        <v>2570</v>
      </c>
      <c r="V966" s="72" t="s">
        <v>2570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4557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4646</v>
      </c>
      <c r="L967" s="68"/>
      <c r="M967" s="64" t="s">
        <v>3949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149</v>
      </c>
      <c r="T967" s="94" t="s">
        <v>2570</v>
      </c>
      <c r="U967" s="72" t="s">
        <v>2570</v>
      </c>
      <c r="V967" s="72" t="s">
        <v>2570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4557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4646</v>
      </c>
      <c r="L968" s="68"/>
      <c r="M968" s="64" t="s">
        <v>3950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149</v>
      </c>
      <c r="T968" s="94" t="s">
        <v>2570</v>
      </c>
      <c r="U968" s="72" t="s">
        <v>2570</v>
      </c>
      <c r="V968" s="72" t="s">
        <v>2570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4557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4646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149</v>
      </c>
      <c r="T969" s="113" t="s">
        <v>2570</v>
      </c>
      <c r="U969" s="120" t="s">
        <v>2570</v>
      </c>
      <c r="V969" s="120" t="s">
        <v>2570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4558</v>
      </c>
      <c r="D970" s="60" t="s">
        <v>3655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4646</v>
      </c>
      <c r="L970" s="68"/>
      <c r="M970" s="64" t="s">
        <v>3655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149</v>
      </c>
      <c r="T970" s="94" t="s">
        <v>2570</v>
      </c>
      <c r="U970" s="72" t="s">
        <v>2570</v>
      </c>
      <c r="V970" s="72" t="s">
        <v>2570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4557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4646</v>
      </c>
      <c r="L971" s="68"/>
      <c r="M971" s="64" t="s">
        <v>3951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149</v>
      </c>
      <c r="T971" s="94" t="s">
        <v>2570</v>
      </c>
      <c r="U971" s="72" t="s">
        <v>2570</v>
      </c>
      <c r="V971" s="72" t="s">
        <v>2570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4557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4646</v>
      </c>
      <c r="L972" s="68"/>
      <c r="M972" s="64" t="s">
        <v>3952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149</v>
      </c>
      <c r="T972" s="94" t="s">
        <v>2570</v>
      </c>
      <c r="U972" s="72" t="s">
        <v>2570</v>
      </c>
      <c r="V972" s="72" t="s">
        <v>2570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4557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4646</v>
      </c>
      <c r="L973" s="68"/>
      <c r="M973" s="64" t="s">
        <v>3953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149</v>
      </c>
      <c r="T973" s="94" t="s">
        <v>2570</v>
      </c>
      <c r="U973" s="72" t="s">
        <v>2570</v>
      </c>
      <c r="V973" s="72" t="s">
        <v>2570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4557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4646</v>
      </c>
      <c r="L974" s="68"/>
      <c r="M974" s="64" t="s">
        <v>3954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149</v>
      </c>
      <c r="T974" s="94" t="s">
        <v>2570</v>
      </c>
      <c r="U974" s="72" t="s">
        <v>2570</v>
      </c>
      <c r="V974" s="72" t="s">
        <v>2570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4557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4646</v>
      </c>
      <c r="L975" s="68"/>
      <c r="M975" s="64" t="s">
        <v>3955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149</v>
      </c>
      <c r="T975" s="94" t="s">
        <v>2570</v>
      </c>
      <c r="U975" s="72" t="s">
        <v>2570</v>
      </c>
      <c r="V975" s="72" t="s">
        <v>2570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4557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4646</v>
      </c>
      <c r="L976" s="68"/>
      <c r="M976" s="64" t="s">
        <v>3956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149</v>
      </c>
      <c r="T976" s="94" t="s">
        <v>2570</v>
      </c>
      <c r="U976" s="72" t="s">
        <v>2570</v>
      </c>
      <c r="V976" s="72" t="s">
        <v>2570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4558</v>
      </c>
      <c r="D977" s="60" t="s">
        <v>3656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4646</v>
      </c>
      <c r="L977" s="68"/>
      <c r="M977" s="64" t="s">
        <v>3656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149</v>
      </c>
      <c r="T977" s="94" t="s">
        <v>2570</v>
      </c>
      <c r="U977" s="72" t="s">
        <v>2570</v>
      </c>
      <c r="V977" s="72" t="s">
        <v>2570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4558</v>
      </c>
      <c r="D978" s="60" t="s">
        <v>3657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4646</v>
      </c>
      <c r="L978" s="68"/>
      <c r="M978" s="64" t="s">
        <v>3657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149</v>
      </c>
      <c r="T978" s="94" t="s">
        <v>2570</v>
      </c>
      <c r="U978" s="72" t="s">
        <v>2570</v>
      </c>
      <c r="V978" s="72" t="s">
        <v>2570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4558</v>
      </c>
      <c r="D979" s="60" t="s">
        <v>3658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4646</v>
      </c>
      <c r="L979" s="68"/>
      <c r="M979" s="64" t="s">
        <v>3658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149</v>
      </c>
      <c r="T979" s="94" t="s">
        <v>2570</v>
      </c>
      <c r="U979" s="72" t="s">
        <v>2570</v>
      </c>
      <c r="V979" s="72" t="s">
        <v>2570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4558</v>
      </c>
      <c r="D980" s="60" t="s">
        <v>3659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4646</v>
      </c>
      <c r="L980" s="68"/>
      <c r="M980" s="64" t="s">
        <v>3659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149</v>
      </c>
      <c r="T980" s="94" t="s">
        <v>2570</v>
      </c>
      <c r="U980" s="72" t="s">
        <v>2570</v>
      </c>
      <c r="V980" s="72" t="s">
        <v>2570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4558</v>
      </c>
      <c r="D981" s="60" t="s">
        <v>3660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4646</v>
      </c>
      <c r="L981" s="68"/>
      <c r="M981" s="64" t="s">
        <v>3660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149</v>
      </c>
      <c r="T981" s="94" t="s">
        <v>2570</v>
      </c>
      <c r="U981" s="72" t="s">
        <v>2570</v>
      </c>
      <c r="V981" s="72" t="s">
        <v>2570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4558</v>
      </c>
      <c r="D982" s="60" t="s">
        <v>3661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4646</v>
      </c>
      <c r="L982" s="68"/>
      <c r="M982" s="64" t="s">
        <v>3661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149</v>
      </c>
      <c r="T982" s="94" t="s">
        <v>2570</v>
      </c>
      <c r="U982" s="72" t="s">
        <v>2570</v>
      </c>
      <c r="V982" s="72" t="s">
        <v>2570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4558</v>
      </c>
      <c r="D983" s="60" t="s">
        <v>3662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4646</v>
      </c>
      <c r="L983" s="68"/>
      <c r="M983" s="64" t="s">
        <v>3662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149</v>
      </c>
      <c r="T983" s="94" t="s">
        <v>2570</v>
      </c>
      <c r="U983" s="72" t="s">
        <v>2570</v>
      </c>
      <c r="V983" s="72" t="s">
        <v>2570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4558</v>
      </c>
      <c r="D984" s="60" t="s">
        <v>3663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4646</v>
      </c>
      <c r="L984" s="68"/>
      <c r="M984" s="64" t="s">
        <v>3663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149</v>
      </c>
      <c r="T984" s="94" t="s">
        <v>2570</v>
      </c>
      <c r="U984" s="72" t="s">
        <v>2570</v>
      </c>
      <c r="V984" s="72" t="s">
        <v>2570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4558</v>
      </c>
      <c r="D985" s="60" t="s">
        <v>3664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4646</v>
      </c>
      <c r="L985" s="68"/>
      <c r="M985" s="64" t="s">
        <v>3664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149</v>
      </c>
      <c r="T985" s="94" t="s">
        <v>2570</v>
      </c>
      <c r="U985" s="72" t="s">
        <v>2570</v>
      </c>
      <c r="V985" s="72" t="s">
        <v>2570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4558</v>
      </c>
      <c r="D986" s="60" t="s">
        <v>3665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4646</v>
      </c>
      <c r="L986" s="68"/>
      <c r="M986" s="64" t="s">
        <v>3665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149</v>
      </c>
      <c r="T986" s="94" t="s">
        <v>2570</v>
      </c>
      <c r="U986" s="72" t="s">
        <v>2570</v>
      </c>
      <c r="V986" s="72" t="s">
        <v>2570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4558</v>
      </c>
      <c r="D987" s="60" t="s">
        <v>3666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4646</v>
      </c>
      <c r="L987" s="68"/>
      <c r="M987" s="64" t="s">
        <v>3666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149</v>
      </c>
      <c r="T987" s="94" t="s">
        <v>2570</v>
      </c>
      <c r="U987" s="72" t="s">
        <v>2570</v>
      </c>
      <c r="V987" s="72" t="s">
        <v>2570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4557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4646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149</v>
      </c>
      <c r="T988" s="113" t="s">
        <v>2570</v>
      </c>
      <c r="U988" s="120" t="s">
        <v>2570</v>
      </c>
      <c r="V988" s="120" t="s">
        <v>2570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4558</v>
      </c>
      <c r="D989" s="60" t="s">
        <v>3667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4646</v>
      </c>
      <c r="L989" s="68"/>
      <c r="M989" s="64" t="s">
        <v>3667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149</v>
      </c>
      <c r="T989" s="94" t="s">
        <v>2570</v>
      </c>
      <c r="U989" s="72" t="s">
        <v>2570</v>
      </c>
      <c r="V989" s="72" t="s">
        <v>2570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4558</v>
      </c>
      <c r="D990" s="60" t="s">
        <v>3668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4646</v>
      </c>
      <c r="L990" s="68"/>
      <c r="M990" s="64" t="s">
        <v>3668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149</v>
      </c>
      <c r="T990" s="94" t="s">
        <v>2570</v>
      </c>
      <c r="U990" s="72" t="s">
        <v>2570</v>
      </c>
      <c r="V990" s="72" t="s">
        <v>2570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4558</v>
      </c>
      <c r="D991" s="60" t="s">
        <v>3669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4646</v>
      </c>
      <c r="L991" s="68"/>
      <c r="M991" s="64" t="s">
        <v>3669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149</v>
      </c>
      <c r="T991" s="94" t="s">
        <v>2570</v>
      </c>
      <c r="U991" s="72" t="s">
        <v>2570</v>
      </c>
      <c r="V991" s="72" t="s">
        <v>2570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4558</v>
      </c>
      <c r="D992" s="60" t="s">
        <v>3670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4646</v>
      </c>
      <c r="L992" s="68"/>
      <c r="M992" s="64" t="s">
        <v>3670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149</v>
      </c>
      <c r="T992" s="94" t="s">
        <v>2570</v>
      </c>
      <c r="U992" s="72" t="s">
        <v>2570</v>
      </c>
      <c r="V992" s="72" t="s">
        <v>2570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4558</v>
      </c>
      <c r="D993" s="60" t="s">
        <v>3671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4646</v>
      </c>
      <c r="L993" s="68"/>
      <c r="M993" s="64" t="s">
        <v>3671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149</v>
      </c>
      <c r="T993" s="94" t="s">
        <v>2570</v>
      </c>
      <c r="U993" s="72" t="s">
        <v>2570</v>
      </c>
      <c r="V993" s="72" t="s">
        <v>2570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4558</v>
      </c>
      <c r="D994" s="60" t="s">
        <v>3672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4646</v>
      </c>
      <c r="L994" s="68"/>
      <c r="M994" s="64" t="s">
        <v>3672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149</v>
      </c>
      <c r="T994" s="94" t="s">
        <v>2570</v>
      </c>
      <c r="U994" s="72" t="s">
        <v>2570</v>
      </c>
      <c r="V994" s="72" t="s">
        <v>2570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4558</v>
      </c>
      <c r="D995" s="60" t="s">
        <v>3673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4646</v>
      </c>
      <c r="L995" s="68"/>
      <c r="M995" s="64" t="s">
        <v>3673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149</v>
      </c>
      <c r="T995" s="94" t="s">
        <v>2570</v>
      </c>
      <c r="U995" s="72" t="s">
        <v>2570</v>
      </c>
      <c r="V995" s="72" t="s">
        <v>2570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4558</v>
      </c>
      <c r="D996" s="60" t="s">
        <v>3674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4646</v>
      </c>
      <c r="L996" s="68"/>
      <c r="M996" s="64" t="s">
        <v>3674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149</v>
      </c>
      <c r="T996" s="94" t="s">
        <v>2570</v>
      </c>
      <c r="U996" s="72" t="s">
        <v>2570</v>
      </c>
      <c r="V996" s="72" t="s">
        <v>2570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4558</v>
      </c>
      <c r="D997" s="60" t="s">
        <v>3675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4646</v>
      </c>
      <c r="L997" s="68"/>
      <c r="M997" s="64" t="s">
        <v>3675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149</v>
      </c>
      <c r="T997" s="94" t="s">
        <v>2570</v>
      </c>
      <c r="U997" s="72" t="s">
        <v>2570</v>
      </c>
      <c r="V997" s="72" t="s">
        <v>2570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4558</v>
      </c>
      <c r="D998" s="60" t="s">
        <v>3676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4646</v>
      </c>
      <c r="L998" s="68"/>
      <c r="M998" s="64" t="s">
        <v>3676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149</v>
      </c>
      <c r="T998" s="94" t="s">
        <v>2570</v>
      </c>
      <c r="U998" s="72" t="s">
        <v>2570</v>
      </c>
      <c r="V998" s="72" t="s">
        <v>2570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4558</v>
      </c>
      <c r="D999" s="60" t="s">
        <v>3677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4646</v>
      </c>
      <c r="L999" s="68"/>
      <c r="M999" s="64" t="s">
        <v>3677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149</v>
      </c>
      <c r="T999" s="94" t="s">
        <v>2570</v>
      </c>
      <c r="U999" s="72" t="s">
        <v>2570</v>
      </c>
      <c r="V999" s="72" t="s">
        <v>2570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4558</v>
      </c>
      <c r="D1000" s="60" t="s">
        <v>3678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4646</v>
      </c>
      <c r="L1000" s="68"/>
      <c r="M1000" s="64" t="s">
        <v>3678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149</v>
      </c>
      <c r="T1000" s="94" t="s">
        <v>2570</v>
      </c>
      <c r="U1000" s="72" t="s">
        <v>2570</v>
      </c>
      <c r="V1000" s="72" t="s">
        <v>2570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4558</v>
      </c>
      <c r="D1001" s="60" t="s">
        <v>3679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4646</v>
      </c>
      <c r="L1001" s="68"/>
      <c r="M1001" s="64" t="s">
        <v>3679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149</v>
      </c>
      <c r="T1001" s="94" t="s">
        <v>2570</v>
      </c>
      <c r="U1001" s="72" t="s">
        <v>2570</v>
      </c>
      <c r="V1001" s="72" t="s">
        <v>2570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4558</v>
      </c>
      <c r="D1002" s="60" t="s">
        <v>3680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4646</v>
      </c>
      <c r="L1002" s="68"/>
      <c r="M1002" s="64" t="s">
        <v>3680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149</v>
      </c>
      <c r="T1002" s="94" t="s">
        <v>2570</v>
      </c>
      <c r="U1002" s="72" t="s">
        <v>2570</v>
      </c>
      <c r="V1002" s="72" t="s">
        <v>2570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4558</v>
      </c>
      <c r="D1003" s="60" t="s">
        <v>3681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4646</v>
      </c>
      <c r="L1003" s="68"/>
      <c r="M1003" s="64" t="s">
        <v>3681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149</v>
      </c>
      <c r="T1003" s="94" t="s">
        <v>2570</v>
      </c>
      <c r="U1003" s="72" t="s">
        <v>2570</v>
      </c>
      <c r="V1003" s="72" t="s">
        <v>2570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4558</v>
      </c>
      <c r="D1004" s="60" t="s">
        <v>3682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4646</v>
      </c>
      <c r="L1004" s="68"/>
      <c r="M1004" s="64" t="s">
        <v>3682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149</v>
      </c>
      <c r="T1004" s="94" t="s">
        <v>2570</v>
      </c>
      <c r="U1004" s="72" t="s">
        <v>2570</v>
      </c>
      <c r="V1004" s="72" t="s">
        <v>2570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4558</v>
      </c>
      <c r="D1005" s="60" t="s">
        <v>3683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4646</v>
      </c>
      <c r="L1005" s="68"/>
      <c r="M1005" s="64" t="s">
        <v>3683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149</v>
      </c>
      <c r="T1005" s="94" t="s">
        <v>2570</v>
      </c>
      <c r="U1005" s="72" t="s">
        <v>2570</v>
      </c>
      <c r="V1005" s="72" t="s">
        <v>2570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4558</v>
      </c>
      <c r="D1006" s="60" t="s">
        <v>3684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4646</v>
      </c>
      <c r="L1006" s="68"/>
      <c r="M1006" s="64" t="s">
        <v>3684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149</v>
      </c>
      <c r="T1006" s="94" t="s">
        <v>2570</v>
      </c>
      <c r="U1006" s="72" t="s">
        <v>2570</v>
      </c>
      <c r="V1006" s="72" t="s">
        <v>2570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4558</v>
      </c>
      <c r="D1007" s="60" t="s">
        <v>3685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4646</v>
      </c>
      <c r="L1007" s="68"/>
      <c r="M1007" s="64" t="s">
        <v>3685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149</v>
      </c>
      <c r="T1007" s="94" t="s">
        <v>2570</v>
      </c>
      <c r="U1007" s="72" t="s">
        <v>2570</v>
      </c>
      <c r="V1007" s="72" t="s">
        <v>2570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4558</v>
      </c>
      <c r="D1008" s="60" t="s">
        <v>3686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4646</v>
      </c>
      <c r="L1008" s="68"/>
      <c r="M1008" s="64" t="s">
        <v>3686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149</v>
      </c>
      <c r="T1008" s="94" t="s">
        <v>2570</v>
      </c>
      <c r="U1008" s="72" t="s">
        <v>2570</v>
      </c>
      <c r="V1008" s="72" t="s">
        <v>2570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4558</v>
      </c>
      <c r="D1009" s="60" t="s">
        <v>3687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4646</v>
      </c>
      <c r="L1009" s="68"/>
      <c r="M1009" s="64" t="s">
        <v>3687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149</v>
      </c>
      <c r="T1009" s="94" t="s">
        <v>2570</v>
      </c>
      <c r="U1009" s="72" t="s">
        <v>2570</v>
      </c>
      <c r="V1009" s="72" t="s">
        <v>2570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4558</v>
      </c>
      <c r="D1010" s="60" t="s">
        <v>3688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4646</v>
      </c>
      <c r="L1010" s="68"/>
      <c r="M1010" s="64" t="s">
        <v>3688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149</v>
      </c>
      <c r="T1010" s="94" t="s">
        <v>2570</v>
      </c>
      <c r="U1010" s="72" t="s">
        <v>2570</v>
      </c>
      <c r="V1010" s="72" t="s">
        <v>2570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4557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4646</v>
      </c>
      <c r="L1011" s="68"/>
      <c r="M1011" s="64" t="s">
        <v>3957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149</v>
      </c>
      <c r="T1011" s="94" t="s">
        <v>2570</v>
      </c>
      <c r="U1011" s="72" t="s">
        <v>2570</v>
      </c>
      <c r="V1011" s="72" t="s">
        <v>2570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4558</v>
      </c>
      <c r="D1012" s="60" t="s">
        <v>3689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4646</v>
      </c>
      <c r="L1012" s="68"/>
      <c r="M1012" s="64" t="s">
        <v>3689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149</v>
      </c>
      <c r="T1012" s="94" t="s">
        <v>2570</v>
      </c>
      <c r="U1012" s="72" t="s">
        <v>2570</v>
      </c>
      <c r="V1012" s="72" t="s">
        <v>2570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4558</v>
      </c>
      <c r="D1013" s="60" t="s">
        <v>3690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4646</v>
      </c>
      <c r="L1013" s="68"/>
      <c r="M1013" s="64" t="s">
        <v>3690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149</v>
      </c>
      <c r="T1013" s="94" t="s">
        <v>2570</v>
      </c>
      <c r="U1013" s="72" t="s">
        <v>2570</v>
      </c>
      <c r="V1013" s="72" t="s">
        <v>2570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4558</v>
      </c>
      <c r="D1014" s="60" t="s">
        <v>3691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4646</v>
      </c>
      <c r="L1014" s="68"/>
      <c r="M1014" s="64" t="s">
        <v>3691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149</v>
      </c>
      <c r="T1014" s="94" t="s">
        <v>2570</v>
      </c>
      <c r="U1014" s="72" t="s">
        <v>2570</v>
      </c>
      <c r="V1014" s="72" t="s">
        <v>2570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4557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4646</v>
      </c>
      <c r="L1015" s="68"/>
      <c r="M1015" s="64" t="s">
        <v>3958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149</v>
      </c>
      <c r="T1015" s="94" t="s">
        <v>2570</v>
      </c>
      <c r="U1015" s="72" t="s">
        <v>2570</v>
      </c>
      <c r="V1015" s="72" t="s">
        <v>2570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4558</v>
      </c>
      <c r="D1016" s="60" t="s">
        <v>3692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4646</v>
      </c>
      <c r="L1016" s="68"/>
      <c r="M1016" s="64" t="s">
        <v>3692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149</v>
      </c>
      <c r="T1016" s="94" t="s">
        <v>2570</v>
      </c>
      <c r="U1016" s="72" t="s">
        <v>2570</v>
      </c>
      <c r="V1016" s="72" t="s">
        <v>2570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4558</v>
      </c>
      <c r="D1017" s="60" t="s">
        <v>2031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4646</v>
      </c>
      <c r="L1017" s="68"/>
      <c r="M1017" s="64" t="s">
        <v>2031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149</v>
      </c>
      <c r="T1017" s="94" t="s">
        <v>2570</v>
      </c>
      <c r="U1017" s="72" t="s">
        <v>2570</v>
      </c>
      <c r="V1017" s="72" t="s">
        <v>2570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4557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4646</v>
      </c>
      <c r="L1018" s="68"/>
      <c r="M1018" s="64" t="s">
        <v>3959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149</v>
      </c>
      <c r="T1018" s="94" t="s">
        <v>2570</v>
      </c>
      <c r="U1018" s="72" t="s">
        <v>2570</v>
      </c>
      <c r="V1018" s="72" t="s">
        <v>2570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4558</v>
      </c>
      <c r="D1019" s="60" t="s">
        <v>3693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4646</v>
      </c>
      <c r="L1019" s="68"/>
      <c r="M1019" s="64" t="s">
        <v>3693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149</v>
      </c>
      <c r="T1019" s="94" t="s">
        <v>2570</v>
      </c>
      <c r="U1019" s="72" t="s">
        <v>2570</v>
      </c>
      <c r="V1019" s="72" t="s">
        <v>2570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4557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4646</v>
      </c>
      <c r="L1020" s="68"/>
      <c r="M1020" s="64" t="s">
        <v>3960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149</v>
      </c>
      <c r="T1020" s="94" t="s">
        <v>2570</v>
      </c>
      <c r="U1020" s="72" t="s">
        <v>2570</v>
      </c>
      <c r="V1020" s="72" t="s">
        <v>2570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4558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4646</v>
      </c>
      <c r="L1021" s="68"/>
      <c r="M1021" s="64" t="s">
        <v>1756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149</v>
      </c>
      <c r="T1021" s="94" t="s">
        <v>2570</v>
      </c>
      <c r="U1021" s="72" t="s">
        <v>2570</v>
      </c>
      <c r="V1021" s="72" t="s">
        <v>2570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4557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4646</v>
      </c>
      <c r="L1022" s="68"/>
      <c r="M1022" s="64" t="s">
        <v>3961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149</v>
      </c>
      <c r="T1022" s="94" t="s">
        <v>2570</v>
      </c>
      <c r="U1022" s="72" t="s">
        <v>2570</v>
      </c>
      <c r="V1022" s="72" t="s">
        <v>2570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4558</v>
      </c>
      <c r="D1023" s="60" t="s">
        <v>3694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4646</v>
      </c>
      <c r="L1023" s="68"/>
      <c r="M1023" s="64" t="s">
        <v>3694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149</v>
      </c>
      <c r="T1023" s="94" t="s">
        <v>2570</v>
      </c>
      <c r="U1023" s="72" t="s">
        <v>2570</v>
      </c>
      <c r="V1023" s="72" t="s">
        <v>2570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4557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4646</v>
      </c>
      <c r="L1024" s="68"/>
      <c r="M1024" s="64" t="s">
        <v>3962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149</v>
      </c>
      <c r="T1024" s="94" t="s">
        <v>2570</v>
      </c>
      <c r="U1024" s="72" t="s">
        <v>2570</v>
      </c>
      <c r="V1024" s="72" t="s">
        <v>2570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4557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4646</v>
      </c>
      <c r="L1025" s="68"/>
      <c r="M1025" s="64" t="s">
        <v>3963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149</v>
      </c>
      <c r="T1025" s="94" t="s">
        <v>2570</v>
      </c>
      <c r="U1025" s="72" t="s">
        <v>2570</v>
      </c>
      <c r="V1025" s="72" t="s">
        <v>2570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4558</v>
      </c>
      <c r="D1026" s="60" t="s">
        <v>3695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4646</v>
      </c>
      <c r="L1026" s="68"/>
      <c r="M1026" s="64" t="s">
        <v>3695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149</v>
      </c>
      <c r="T1026" s="94" t="s">
        <v>2570</v>
      </c>
      <c r="U1026" s="72" t="s">
        <v>2570</v>
      </c>
      <c r="V1026" s="72" t="s">
        <v>2570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4557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4646</v>
      </c>
      <c r="L1027" s="68"/>
      <c r="M1027" s="64" t="s">
        <v>3964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149</v>
      </c>
      <c r="T1027" s="94" t="s">
        <v>2570</v>
      </c>
      <c r="U1027" s="72" t="s">
        <v>2570</v>
      </c>
      <c r="V1027" s="72" t="s">
        <v>2570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4558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4646</v>
      </c>
      <c r="L1028" s="68"/>
      <c r="M1028" s="64" t="s">
        <v>1740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149</v>
      </c>
      <c r="T1028" s="94" t="s">
        <v>2570</v>
      </c>
      <c r="U1028" s="72" t="s">
        <v>2570</v>
      </c>
      <c r="V1028" s="72" t="s">
        <v>2570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4557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4646</v>
      </c>
      <c r="L1029" s="68"/>
      <c r="M1029" s="64" t="s">
        <v>3965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149</v>
      </c>
      <c r="T1029" s="94" t="s">
        <v>2570</v>
      </c>
      <c r="U1029" s="72" t="s">
        <v>2570</v>
      </c>
      <c r="V1029" s="72" t="s">
        <v>2570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4558</v>
      </c>
      <c r="D1030" s="60" t="s">
        <v>3696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4646</v>
      </c>
      <c r="L1030" s="68"/>
      <c r="M1030" s="64" t="s">
        <v>3696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149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4558</v>
      </c>
      <c r="D1031" s="60" t="s">
        <v>3697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2861</v>
      </c>
      <c r="J1031" s="66" t="s">
        <v>1630</v>
      </c>
      <c r="K1031" s="67" t="s">
        <v>4646</v>
      </c>
      <c r="L1031" s="68"/>
      <c r="M1031" s="64" t="s">
        <v>3697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149</v>
      </c>
      <c r="T1031" s="94" t="s">
        <v>2570</v>
      </c>
      <c r="U1031" s="72" t="s">
        <v>2570</v>
      </c>
      <c r="V1031" s="72" t="s">
        <v>2570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4558</v>
      </c>
      <c r="D1032" s="60" t="s">
        <v>3698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2862</v>
      </c>
      <c r="J1032" s="66" t="s">
        <v>1630</v>
      </c>
      <c r="K1032" s="67" t="s">
        <v>4646</v>
      </c>
      <c r="L1032" s="68"/>
      <c r="M1032" s="64" t="s">
        <v>3698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149</v>
      </c>
      <c r="T1032" s="94" t="s">
        <v>2570</v>
      </c>
      <c r="U1032" s="72" t="s">
        <v>2570</v>
      </c>
      <c r="V1032" s="72" t="s">
        <v>2570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4558</v>
      </c>
      <c r="D1033" s="60" t="s">
        <v>3699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2861</v>
      </c>
      <c r="J1033" s="66" t="s">
        <v>1630</v>
      </c>
      <c r="K1033" s="67" t="s">
        <v>4646</v>
      </c>
      <c r="L1033" s="68"/>
      <c r="M1033" s="64" t="s">
        <v>3699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149</v>
      </c>
      <c r="T1033" s="94" t="s">
        <v>2570</v>
      </c>
      <c r="U1033" s="72" t="s">
        <v>2570</v>
      </c>
      <c r="V1033" s="72" t="s">
        <v>2570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4558</v>
      </c>
      <c r="D1034" s="60" t="s">
        <v>3700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2862</v>
      </c>
      <c r="J1034" s="66" t="s">
        <v>1630</v>
      </c>
      <c r="K1034" s="67" t="s">
        <v>4646</v>
      </c>
      <c r="L1034" s="68"/>
      <c r="M1034" s="64" t="s">
        <v>3700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149</v>
      </c>
      <c r="T1034" s="94" t="s">
        <v>2570</v>
      </c>
      <c r="U1034" s="72" t="s">
        <v>2570</v>
      </c>
      <c r="V1034" s="72" t="s">
        <v>2570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4558</v>
      </c>
      <c r="D1035" s="60" t="s">
        <v>3701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2861</v>
      </c>
      <c r="J1035" s="66" t="s">
        <v>1630</v>
      </c>
      <c r="K1035" s="67" t="s">
        <v>4646</v>
      </c>
      <c r="L1035" s="68"/>
      <c r="M1035" s="64" t="s">
        <v>3701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149</v>
      </c>
      <c r="T1035" s="94" t="s">
        <v>2570</v>
      </c>
      <c r="U1035" s="72" t="s">
        <v>2570</v>
      </c>
      <c r="V1035" s="72" t="s">
        <v>2570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4558</v>
      </c>
      <c r="D1036" s="60" t="s">
        <v>3702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2861</v>
      </c>
      <c r="J1036" s="66" t="s">
        <v>1630</v>
      </c>
      <c r="K1036" s="67" t="s">
        <v>4646</v>
      </c>
      <c r="L1036" s="68"/>
      <c r="M1036" s="64" t="s">
        <v>3702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149</v>
      </c>
      <c r="T1036" s="94" t="s">
        <v>2570</v>
      </c>
      <c r="U1036" s="72" t="s">
        <v>2570</v>
      </c>
      <c r="V1036" s="72" t="s">
        <v>2570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4558</v>
      </c>
      <c r="D1037" s="60" t="s">
        <v>3703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2861</v>
      </c>
      <c r="J1037" s="66" t="s">
        <v>1630</v>
      </c>
      <c r="K1037" s="67" t="s">
        <v>4646</v>
      </c>
      <c r="L1037" s="68"/>
      <c r="M1037" s="64" t="s">
        <v>3703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149</v>
      </c>
      <c r="T1037" s="94" t="s">
        <v>2570</v>
      </c>
      <c r="U1037" s="72" t="s">
        <v>2570</v>
      </c>
      <c r="V1037" s="72" t="s">
        <v>2570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4558</v>
      </c>
      <c r="D1038" s="60" t="s">
        <v>3704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2862</v>
      </c>
      <c r="J1038" s="66" t="s">
        <v>1630</v>
      </c>
      <c r="K1038" s="67" t="s">
        <v>4646</v>
      </c>
      <c r="L1038" s="68"/>
      <c r="M1038" s="64" t="s">
        <v>3704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149</v>
      </c>
      <c r="T1038" s="94" t="s">
        <v>2570</v>
      </c>
      <c r="U1038" s="72" t="s">
        <v>2570</v>
      </c>
      <c r="V1038" s="72" t="s">
        <v>2570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4558</v>
      </c>
      <c r="D1039" s="60" t="s">
        <v>3705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4646</v>
      </c>
      <c r="L1039" s="68"/>
      <c r="M1039" s="64" t="s">
        <v>3705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149</v>
      </c>
      <c r="T1039" s="94" t="s">
        <v>2570</v>
      </c>
      <c r="U1039" s="72" t="s">
        <v>2570</v>
      </c>
      <c r="V1039" s="72" t="s">
        <v>2570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4558</v>
      </c>
      <c r="D1040" s="60" t="s">
        <v>3706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4646</v>
      </c>
      <c r="L1040" s="68"/>
      <c r="M1040" s="64" t="s">
        <v>3706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149</v>
      </c>
      <c r="T1040" s="94" t="s">
        <v>2570</v>
      </c>
      <c r="U1040" s="72" t="s">
        <v>2570</v>
      </c>
      <c r="V1040" s="72" t="s">
        <v>2570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4557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4646</v>
      </c>
      <c r="L1041" s="68"/>
      <c r="M1041" s="64" t="s">
        <v>3966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149</v>
      </c>
      <c r="T1041" s="94" t="s">
        <v>2570</v>
      </c>
      <c r="U1041" s="72" t="s">
        <v>2570</v>
      </c>
      <c r="V1041" s="72" t="s">
        <v>2570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4557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4646</v>
      </c>
      <c r="L1042" s="68"/>
      <c r="M1042" s="64" t="s">
        <v>3967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149</v>
      </c>
      <c r="T1042" s="94" t="s">
        <v>2570</v>
      </c>
      <c r="U1042" s="72" t="s">
        <v>2570</v>
      </c>
      <c r="V1042" s="72" t="s">
        <v>2570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4557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4646</v>
      </c>
      <c r="L1043" s="68"/>
      <c r="M1043" s="64" t="s">
        <v>3968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149</v>
      </c>
      <c r="T1043" s="94" t="s">
        <v>2570</v>
      </c>
      <c r="U1043" s="72" t="s">
        <v>2570</v>
      </c>
      <c r="V1043" s="72" t="s">
        <v>2570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4557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4646</v>
      </c>
      <c r="L1044" s="68"/>
      <c r="M1044" s="64" t="s">
        <v>3969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149</v>
      </c>
      <c r="T1044" s="94" t="s">
        <v>2570</v>
      </c>
      <c r="U1044" s="72" t="s">
        <v>2570</v>
      </c>
      <c r="V1044" s="72" t="s">
        <v>2570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4557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4646</v>
      </c>
      <c r="L1045" s="68"/>
      <c r="M1045" s="64" t="s">
        <v>3970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149</v>
      </c>
      <c r="T1045" s="94" t="s">
        <v>2570</v>
      </c>
      <c r="U1045" s="72" t="s">
        <v>2570</v>
      </c>
      <c r="V1045" s="72" t="s">
        <v>2570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4557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4646</v>
      </c>
      <c r="L1046" s="68"/>
      <c r="M1046" s="64" t="s">
        <v>3971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149</v>
      </c>
      <c r="T1046" s="94" t="s">
        <v>2570</v>
      </c>
      <c r="U1046" s="72" t="s">
        <v>2570</v>
      </c>
      <c r="V1046" s="72" t="s">
        <v>2570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4557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4646</v>
      </c>
      <c r="L1047" s="68"/>
      <c r="M1047" s="64" t="s">
        <v>3972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149</v>
      </c>
      <c r="T1047" s="94" t="s">
        <v>2570</v>
      </c>
      <c r="U1047" s="72" t="s">
        <v>2570</v>
      </c>
      <c r="V1047" s="72" t="s">
        <v>2570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4557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4646</v>
      </c>
      <c r="L1048" s="68"/>
      <c r="M1048" s="64" t="s">
        <v>3973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149</v>
      </c>
      <c r="T1048" s="94" t="s">
        <v>2570</v>
      </c>
      <c r="U1048" s="72" t="s">
        <v>2570</v>
      </c>
      <c r="V1048" s="72" t="s">
        <v>2570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4557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4646</v>
      </c>
      <c r="L1049" s="68"/>
      <c r="M1049" s="64" t="s">
        <v>3974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149</v>
      </c>
      <c r="T1049" s="94" t="s">
        <v>2570</v>
      </c>
      <c r="U1049" s="72" t="s">
        <v>2570</v>
      </c>
      <c r="V1049" s="72" t="s">
        <v>2570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4557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4646</v>
      </c>
      <c r="L1050" s="68"/>
      <c r="M1050" s="64" t="s">
        <v>3975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149</v>
      </c>
      <c r="T1050" s="94" t="s">
        <v>2570</v>
      </c>
      <c r="U1050" s="72" t="s">
        <v>2570</v>
      </c>
      <c r="V1050" s="72" t="s">
        <v>2570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4557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4646</v>
      </c>
      <c r="L1051" s="68"/>
      <c r="M1051" s="64" t="s">
        <v>3976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149</v>
      </c>
      <c r="T1051" s="94" t="s">
        <v>2570</v>
      </c>
      <c r="U1051" s="72" t="s">
        <v>2570</v>
      </c>
      <c r="V1051" s="72" t="s">
        <v>2570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4557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4646</v>
      </c>
      <c r="L1052" s="68"/>
      <c r="M1052" s="64" t="s">
        <v>3977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149</v>
      </c>
      <c r="T1052" s="94" t="s">
        <v>2570</v>
      </c>
      <c r="U1052" s="72" t="s">
        <v>2570</v>
      </c>
      <c r="V1052" s="72" t="s">
        <v>2570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4557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4646</v>
      </c>
      <c r="L1053" s="68"/>
      <c r="M1053" s="64" t="s">
        <v>3978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149</v>
      </c>
      <c r="T1053" s="94" t="s">
        <v>2570</v>
      </c>
      <c r="U1053" s="72" t="s">
        <v>2570</v>
      </c>
      <c r="V1053" s="72" t="s">
        <v>2570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4557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4646</v>
      </c>
      <c r="L1054" s="68"/>
      <c r="M1054" s="64" t="s">
        <v>3979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149</v>
      </c>
      <c r="T1054" s="94" t="s">
        <v>2570</v>
      </c>
      <c r="U1054" s="72" t="s">
        <v>2570</v>
      </c>
      <c r="V1054" s="72" t="s">
        <v>2570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4557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4646</v>
      </c>
      <c r="L1055" s="68"/>
      <c r="M1055" s="64" t="s">
        <v>3980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149</v>
      </c>
      <c r="T1055" s="94" t="s">
        <v>2570</v>
      </c>
      <c r="U1055" s="72" t="s">
        <v>2570</v>
      </c>
      <c r="V1055" s="72" t="s">
        <v>2570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4557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4646</v>
      </c>
      <c r="L1056" s="68"/>
      <c r="M1056" s="64" t="s">
        <v>3981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149</v>
      </c>
      <c r="T1056" s="94" t="s">
        <v>2570</v>
      </c>
      <c r="U1056" s="72" t="s">
        <v>2570</v>
      </c>
      <c r="V1056" s="72" t="s">
        <v>2570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4557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4646</v>
      </c>
      <c r="L1057" s="68"/>
      <c r="M1057" s="64" t="s">
        <v>3982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149</v>
      </c>
      <c r="T1057" s="94" t="s">
        <v>2570</v>
      </c>
      <c r="U1057" s="72" t="s">
        <v>2570</v>
      </c>
      <c r="V1057" s="72" t="s">
        <v>2570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4558</v>
      </c>
      <c r="D1058" s="60" t="s">
        <v>3707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4646</v>
      </c>
      <c r="L1058" s="68"/>
      <c r="M1058" s="64" t="s">
        <v>3707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149</v>
      </c>
      <c r="T1058" s="94" t="s">
        <v>2570</v>
      </c>
      <c r="U1058" s="72" t="s">
        <v>2570</v>
      </c>
      <c r="V1058" s="72" t="s">
        <v>2570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4558</v>
      </c>
      <c r="D1059" s="60" t="s">
        <v>3708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4646</v>
      </c>
      <c r="L1059" s="68"/>
      <c r="M1059" s="64" t="s">
        <v>3708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149</v>
      </c>
      <c r="T1059" s="94" t="s">
        <v>2570</v>
      </c>
      <c r="U1059" s="72" t="s">
        <v>2570</v>
      </c>
      <c r="V1059" s="72" t="s">
        <v>2570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4557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4646</v>
      </c>
      <c r="L1060" s="68"/>
      <c r="M1060" s="64" t="s">
        <v>3983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149</v>
      </c>
      <c r="T1060" s="94" t="s">
        <v>2570</v>
      </c>
      <c r="U1060" s="72" t="s">
        <v>2570</v>
      </c>
      <c r="V1060" s="72" t="s">
        <v>2570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4558</v>
      </c>
      <c r="D1061" s="60" t="s">
        <v>3709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4646</v>
      </c>
      <c r="L1061" s="68"/>
      <c r="M1061" s="64" t="s">
        <v>3709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149</v>
      </c>
      <c r="T1061" s="94" t="s">
        <v>2570</v>
      </c>
      <c r="U1061" s="72" t="s">
        <v>2570</v>
      </c>
      <c r="V1061" s="72" t="s">
        <v>2570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4557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4646</v>
      </c>
      <c r="L1062" s="68"/>
      <c r="M1062" s="64" t="s">
        <v>3984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149</v>
      </c>
      <c r="T1062" s="94" t="s">
        <v>2570</v>
      </c>
      <c r="U1062" s="72" t="s">
        <v>2570</v>
      </c>
      <c r="V1062" s="72" t="s">
        <v>2570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4557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4646</v>
      </c>
      <c r="L1063" s="68"/>
      <c r="M1063" s="64" t="s">
        <v>3985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149</v>
      </c>
      <c r="T1063" s="94" t="s">
        <v>2570</v>
      </c>
      <c r="U1063" s="72" t="s">
        <v>2570</v>
      </c>
      <c r="V1063" s="72" t="s">
        <v>2570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4558</v>
      </c>
      <c r="D1064" s="60" t="s">
        <v>3710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4646</v>
      </c>
      <c r="L1064" s="68"/>
      <c r="M1064" s="64" t="s">
        <v>3710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149</v>
      </c>
      <c r="T1064" s="94" t="s">
        <v>2570</v>
      </c>
      <c r="U1064" s="72" t="s">
        <v>2570</v>
      </c>
      <c r="V1064" s="72" t="s">
        <v>2570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4558</v>
      </c>
      <c r="D1065" s="60" t="s">
        <v>3711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4646</v>
      </c>
      <c r="L1065" s="68"/>
      <c r="M1065" s="64" t="s">
        <v>3711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149</v>
      </c>
      <c r="T1065" s="94" t="s">
        <v>2570</v>
      </c>
      <c r="U1065" s="72" t="s">
        <v>2570</v>
      </c>
      <c r="V1065" s="72" t="s">
        <v>2570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4558</v>
      </c>
      <c r="D1066" s="60" t="s">
        <v>3712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4646</v>
      </c>
      <c r="L1066" s="68"/>
      <c r="M1066" s="64" t="s">
        <v>3712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149</v>
      </c>
      <c r="T1066" s="94" t="s">
        <v>2570</v>
      </c>
      <c r="U1066" s="72" t="s">
        <v>2570</v>
      </c>
      <c r="V1066" s="72" t="s">
        <v>2570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4557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4646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149</v>
      </c>
      <c r="T1067" s="113" t="s">
        <v>2570</v>
      </c>
      <c r="U1067" s="120" t="s">
        <v>2570</v>
      </c>
      <c r="V1067" s="120" t="s">
        <v>2570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4558</v>
      </c>
      <c r="D1068" s="60" t="s">
        <v>3713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4646</v>
      </c>
      <c r="L1068" s="68"/>
      <c r="M1068" s="64" t="s">
        <v>3713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149</v>
      </c>
      <c r="T1068" s="94" t="s">
        <v>2570</v>
      </c>
      <c r="U1068" s="72" t="s">
        <v>2570</v>
      </c>
      <c r="V1068" s="72" t="s">
        <v>2570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4558</v>
      </c>
      <c r="D1069" s="60" t="s">
        <v>3714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4646</v>
      </c>
      <c r="L1069" s="68"/>
      <c r="M1069" s="64" t="s">
        <v>3714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149</v>
      </c>
      <c r="T1069" s="94" t="s">
        <v>2570</v>
      </c>
      <c r="U1069" s="72" t="s">
        <v>2570</v>
      </c>
      <c r="V1069" s="72" t="s">
        <v>2570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4557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4646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149</v>
      </c>
      <c r="T1070" s="113" t="s">
        <v>2570</v>
      </c>
      <c r="U1070" s="120" t="s">
        <v>2570</v>
      </c>
      <c r="V1070" s="120" t="s">
        <v>2570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4558</v>
      </c>
      <c r="D1071" s="60" t="s">
        <v>3715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4646</v>
      </c>
      <c r="L1071" s="68"/>
      <c r="M1071" s="64" t="s">
        <v>3715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149</v>
      </c>
      <c r="T1071" s="94" t="s">
        <v>2570</v>
      </c>
      <c r="U1071" s="72" t="s">
        <v>2570</v>
      </c>
      <c r="V1071" s="72" t="s">
        <v>2570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4557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4646</v>
      </c>
      <c r="L1072" s="68"/>
      <c r="M1072" s="64" t="s">
        <v>3986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149</v>
      </c>
      <c r="T1072" s="94" t="s">
        <v>2570</v>
      </c>
      <c r="U1072" s="72" t="s">
        <v>2570</v>
      </c>
      <c r="V1072" s="72" t="s">
        <v>2570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4557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4646</v>
      </c>
      <c r="L1073" s="68"/>
      <c r="M1073" s="64" t="s">
        <v>3987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149</v>
      </c>
      <c r="T1073" s="94" t="s">
        <v>2570</v>
      </c>
      <c r="U1073" s="72" t="s">
        <v>2570</v>
      </c>
      <c r="V1073" s="72" t="s">
        <v>2570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4557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4646</v>
      </c>
      <c r="L1074" s="68"/>
      <c r="M1074" s="64" t="s">
        <v>3988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149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4557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4646</v>
      </c>
      <c r="L1075" s="68"/>
      <c r="M1075" s="64" t="s">
        <v>3989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149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4557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4646</v>
      </c>
      <c r="L1076" s="68"/>
      <c r="M1076" s="64" t="s">
        <v>3990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149</v>
      </c>
      <c r="T1076" s="94" t="s">
        <v>2570</v>
      </c>
      <c r="U1076" s="72" t="s">
        <v>2570</v>
      </c>
      <c r="V1076" s="72" t="s">
        <v>2570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4557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4646</v>
      </c>
      <c r="L1077" s="68"/>
      <c r="M1077" s="64" t="s">
        <v>3991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149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4557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4646</v>
      </c>
      <c r="L1078" s="68"/>
      <c r="M1078" s="64" t="s">
        <v>3992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149</v>
      </c>
      <c r="T1078" s="94" t="s">
        <v>2570</v>
      </c>
      <c r="U1078" s="72" t="s">
        <v>2570</v>
      </c>
      <c r="V1078" s="72" t="s">
        <v>2570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4557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4646</v>
      </c>
      <c r="L1079" s="68"/>
      <c r="M1079" s="64" t="s">
        <v>3993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149</v>
      </c>
      <c r="T1079" s="94" t="s">
        <v>2570</v>
      </c>
      <c r="U1079" s="72" t="s">
        <v>2570</v>
      </c>
      <c r="V1079" s="72" t="s">
        <v>2570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4557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4646</v>
      </c>
      <c r="L1080" s="68"/>
      <c r="M1080" s="64" t="s">
        <v>3994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149</v>
      </c>
      <c r="T1080" s="94" t="s">
        <v>2570</v>
      </c>
      <c r="U1080" s="72" t="s">
        <v>2570</v>
      </c>
      <c r="V1080" s="72" t="s">
        <v>2570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4557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4646</v>
      </c>
      <c r="L1081" s="68"/>
      <c r="M1081" s="64" t="s">
        <v>3995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149</v>
      </c>
      <c r="T1081" s="94" t="s">
        <v>2570</v>
      </c>
      <c r="U1081" s="72" t="s">
        <v>2570</v>
      </c>
      <c r="V1081" s="72" t="s">
        <v>2570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4557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4646</v>
      </c>
      <c r="L1082" s="68"/>
      <c r="M1082" s="64" t="s">
        <v>3996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149</v>
      </c>
      <c r="T1082" s="94" t="s">
        <v>2570</v>
      </c>
      <c r="U1082" s="72" t="s">
        <v>2570</v>
      </c>
      <c r="V1082" s="72" t="s">
        <v>2570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4558</v>
      </c>
      <c r="D1083" s="60" t="s">
        <v>3716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4646</v>
      </c>
      <c r="L1083" s="68"/>
      <c r="M1083" s="64" t="s">
        <v>3716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149</v>
      </c>
      <c r="T1083" s="94" t="s">
        <v>2570</v>
      </c>
      <c r="U1083" s="72" t="s">
        <v>2570</v>
      </c>
      <c r="V1083" s="72" t="s">
        <v>2570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4557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4646</v>
      </c>
      <c r="L1084" s="68"/>
      <c r="M1084" s="64" t="s">
        <v>3997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149</v>
      </c>
      <c r="T1084" s="94" t="s">
        <v>2570</v>
      </c>
      <c r="U1084" s="72" t="s">
        <v>2570</v>
      </c>
      <c r="V1084" s="72" t="s">
        <v>2570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4557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4646</v>
      </c>
      <c r="L1085" s="68"/>
      <c r="M1085" s="64" t="s">
        <v>3998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149</v>
      </c>
      <c r="T1085" s="94" t="s">
        <v>2570</v>
      </c>
      <c r="U1085" s="72" t="s">
        <v>2570</v>
      </c>
      <c r="V1085" s="72" t="s">
        <v>2570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4557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4646</v>
      </c>
      <c r="L1086" s="68"/>
      <c r="M1086" s="64" t="s">
        <v>3999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149</v>
      </c>
      <c r="T1086" s="94" t="s">
        <v>2570</v>
      </c>
      <c r="U1086" s="72" t="s">
        <v>2570</v>
      </c>
      <c r="V1086" s="72" t="s">
        <v>2570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4557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4646</v>
      </c>
      <c r="L1087" s="68"/>
      <c r="M1087" s="64" t="s">
        <v>4000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149</v>
      </c>
      <c r="T1087" s="94" t="s">
        <v>2570</v>
      </c>
      <c r="U1087" s="72" t="s">
        <v>2570</v>
      </c>
      <c r="V1087" s="72" t="s">
        <v>2570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4557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4646</v>
      </c>
      <c r="L1088" s="68"/>
      <c r="M1088" s="64" t="s">
        <v>4001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149</v>
      </c>
      <c r="T1088" s="94" t="s">
        <v>2570</v>
      </c>
      <c r="U1088" s="72" t="s">
        <v>2570</v>
      </c>
      <c r="V1088" s="72" t="s">
        <v>2570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4557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4646</v>
      </c>
      <c r="L1089" s="68"/>
      <c r="M1089" s="64" t="s">
        <v>4002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149</v>
      </c>
      <c r="T1089" s="94" t="s">
        <v>2570</v>
      </c>
      <c r="U1089" s="72" t="s">
        <v>2570</v>
      </c>
      <c r="V1089" s="72" t="s">
        <v>2570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4557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4646</v>
      </c>
      <c r="L1090" s="68"/>
      <c r="M1090" s="64" t="s">
        <v>4003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149</v>
      </c>
      <c r="T1090" s="94" t="s">
        <v>2570</v>
      </c>
      <c r="U1090" s="72" t="s">
        <v>2570</v>
      </c>
      <c r="V1090" s="72" t="s">
        <v>2570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4557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4646</v>
      </c>
      <c r="L1091" s="68"/>
      <c r="M1091" s="64" t="s">
        <v>4004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149</v>
      </c>
      <c r="T1091" s="94" t="s">
        <v>2570</v>
      </c>
      <c r="U1091" s="72" t="s">
        <v>2570</v>
      </c>
      <c r="V1091" s="72" t="s">
        <v>2570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4557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4646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149</v>
      </c>
      <c r="T1092" s="113" t="s">
        <v>2570</v>
      </c>
      <c r="U1092" s="120" t="s">
        <v>2570</v>
      </c>
      <c r="V1092" s="120" t="s">
        <v>2570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4557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4646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149</v>
      </c>
      <c r="T1093" s="113" t="s">
        <v>2570</v>
      </c>
      <c r="U1093" s="120" t="s">
        <v>2570</v>
      </c>
      <c r="V1093" s="120" t="s">
        <v>2570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4557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4646</v>
      </c>
      <c r="L1094" s="68"/>
      <c r="M1094" s="64" t="s">
        <v>4005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149</v>
      </c>
      <c r="T1094" s="94" t="s">
        <v>2570</v>
      </c>
      <c r="U1094" s="72" t="s">
        <v>2570</v>
      </c>
      <c r="V1094" s="72" t="s">
        <v>2570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4557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4646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149</v>
      </c>
      <c r="T1095" s="113" t="s">
        <v>2570</v>
      </c>
      <c r="U1095" s="120" t="s">
        <v>2570</v>
      </c>
      <c r="V1095" s="120" t="s">
        <v>2570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4557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4646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149</v>
      </c>
      <c r="T1096" s="113" t="s">
        <v>2570</v>
      </c>
      <c r="U1096" s="120" t="s">
        <v>2570</v>
      </c>
      <c r="V1096" s="120" t="s">
        <v>2570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4557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4646</v>
      </c>
      <c r="L1097" s="68"/>
      <c r="M1097" s="64" t="s">
        <v>4006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149</v>
      </c>
      <c r="T1097" s="94" t="s">
        <v>2570</v>
      </c>
      <c r="U1097" s="72" t="s">
        <v>2570</v>
      </c>
      <c r="V1097" s="72" t="s">
        <v>2570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4558</v>
      </c>
      <c r="D1098" s="60" t="s">
        <v>3717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4646</v>
      </c>
      <c r="L1098" s="68"/>
      <c r="M1098" s="64" t="s">
        <v>3717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149</v>
      </c>
      <c r="T1098" s="94" t="s">
        <v>2570</v>
      </c>
      <c r="U1098" s="72" t="s">
        <v>2570</v>
      </c>
      <c r="V1098" s="72" t="s">
        <v>2570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4558</v>
      </c>
      <c r="D1099" s="60" t="s">
        <v>3718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4646</v>
      </c>
      <c r="L1099" s="68"/>
      <c r="M1099" s="64" t="s">
        <v>3718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149</v>
      </c>
      <c r="T1099" s="94" t="s">
        <v>2570</v>
      </c>
      <c r="U1099" s="72" t="s">
        <v>2570</v>
      </c>
      <c r="V1099" s="72" t="s">
        <v>2570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4558</v>
      </c>
      <c r="D1100" s="60" t="s">
        <v>3719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4646</v>
      </c>
      <c r="L1100" s="68"/>
      <c r="M1100" s="64" t="s">
        <v>3719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149</v>
      </c>
      <c r="T1100" s="94" t="s">
        <v>2570</v>
      </c>
      <c r="U1100" s="72" t="s">
        <v>2570</v>
      </c>
      <c r="V1100" s="72" t="s">
        <v>2570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4558</v>
      </c>
      <c r="D1101" s="60" t="s">
        <v>3720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4646</v>
      </c>
      <c r="L1101" s="68"/>
      <c r="M1101" s="64" t="s">
        <v>3720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149</v>
      </c>
      <c r="T1101" s="94" t="s">
        <v>2570</v>
      </c>
      <c r="U1101" s="72" t="s">
        <v>2570</v>
      </c>
      <c r="V1101" s="72" t="s">
        <v>2570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4557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4646</v>
      </c>
      <c r="L1102" s="68"/>
      <c r="M1102" s="64" t="s">
        <v>4007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149</v>
      </c>
      <c r="T1102" s="94" t="s">
        <v>2570</v>
      </c>
      <c r="U1102" s="72" t="s">
        <v>2570</v>
      </c>
      <c r="V1102" s="72" t="s">
        <v>2570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4558</v>
      </c>
      <c r="D1103" s="60" t="s">
        <v>3721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4646</v>
      </c>
      <c r="L1103" s="68"/>
      <c r="M1103" s="64" t="s">
        <v>3721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149</v>
      </c>
      <c r="T1103" s="94" t="s">
        <v>2570</v>
      </c>
      <c r="U1103" s="72" t="s">
        <v>2570</v>
      </c>
      <c r="V1103" s="72" t="s">
        <v>2570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4558</v>
      </c>
      <c r="D1104" s="60" t="s">
        <v>3722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4646</v>
      </c>
      <c r="L1104" s="68"/>
      <c r="M1104" s="64" t="s">
        <v>3722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149</v>
      </c>
      <c r="T1104" s="94" t="s">
        <v>2570</v>
      </c>
      <c r="U1104" s="72" t="s">
        <v>2570</v>
      </c>
      <c r="V1104" s="72" t="s">
        <v>2570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4557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4646</v>
      </c>
      <c r="L1105" s="68"/>
      <c r="M1105" s="64" t="s">
        <v>4008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149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4558</v>
      </c>
      <c r="D1106" s="60" t="s">
        <v>3723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4646</v>
      </c>
      <c r="L1106" s="68"/>
      <c r="M1106" s="64" t="s">
        <v>3723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149</v>
      </c>
      <c r="T1106" s="94" t="s">
        <v>2570</v>
      </c>
      <c r="U1106" s="72" t="s">
        <v>2570</v>
      </c>
      <c r="V1106" s="72" t="s">
        <v>2570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4557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4646</v>
      </c>
      <c r="L1107" s="68"/>
      <c r="M1107" s="64" t="s">
        <v>4009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149</v>
      </c>
      <c r="T1107" s="94" t="s">
        <v>2570</v>
      </c>
      <c r="U1107" s="72" t="s">
        <v>2570</v>
      </c>
      <c r="V1107" s="72" t="s">
        <v>2570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4557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4646</v>
      </c>
      <c r="L1108" s="68"/>
      <c r="M1108" s="64" t="s">
        <v>4010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149</v>
      </c>
      <c r="T1108" s="94" t="s">
        <v>2570</v>
      </c>
      <c r="U1108" s="72" t="s">
        <v>2570</v>
      </c>
      <c r="V1108" s="72" t="s">
        <v>2570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4557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4646</v>
      </c>
      <c r="L1109" s="68"/>
      <c r="M1109" s="64" t="s">
        <v>4011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149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4557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4646</v>
      </c>
      <c r="L1110" s="68"/>
      <c r="M1110" s="64" t="s">
        <v>4012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149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4558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4646</v>
      </c>
      <c r="L1111" s="68"/>
      <c r="M1111" s="64" t="s">
        <v>1669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149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4558</v>
      </c>
      <c r="D1112" s="60" t="s">
        <v>2036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4646</v>
      </c>
      <c r="L1112" s="68"/>
      <c r="M1112" s="64" t="s">
        <v>2036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149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4557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4646</v>
      </c>
      <c r="L1113" s="68"/>
      <c r="M1113" s="64" t="s">
        <v>4013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149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4557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4646</v>
      </c>
      <c r="L1114" s="68"/>
      <c r="M1114" s="64" t="s">
        <v>4014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149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4558</v>
      </c>
      <c r="D1115" s="60" t="s">
        <v>3724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4646</v>
      </c>
      <c r="L1115" s="68"/>
      <c r="M1115" s="64" t="s">
        <v>3724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149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4557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4646</v>
      </c>
      <c r="L1116" s="68"/>
      <c r="M1116" s="64" t="s">
        <v>4015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149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4557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4646</v>
      </c>
      <c r="L1117" s="68"/>
      <c r="M1117" s="64" t="s">
        <v>4016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149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4557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4646</v>
      </c>
      <c r="L1118" s="68"/>
      <c r="M1118" s="64" t="s">
        <v>4017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149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4557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4646</v>
      </c>
      <c r="L1119" s="68"/>
      <c r="M1119" s="64" t="s">
        <v>4018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149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4558</v>
      </c>
      <c r="D1120" s="60" t="s">
        <v>3725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4646</v>
      </c>
      <c r="L1120" s="68"/>
      <c r="M1120" s="64" t="s">
        <v>3725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149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4557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4646</v>
      </c>
      <c r="L1121" s="68"/>
      <c r="M1121" s="64" t="s">
        <v>4019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149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4558</v>
      </c>
      <c r="D1122" s="60" t="s">
        <v>3726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4646</v>
      </c>
      <c r="L1122" s="68"/>
      <c r="M1122" s="64" t="s">
        <v>3726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149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4558</v>
      </c>
      <c r="D1123" s="60" t="s">
        <v>3727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4646</v>
      </c>
      <c r="L1123" s="65"/>
      <c r="M1123" s="64" t="s">
        <v>3727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149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4558</v>
      </c>
      <c r="D1124" s="60" t="s">
        <v>3728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4646</v>
      </c>
      <c r="L1124" s="68"/>
      <c r="M1124" s="64" t="s">
        <v>3728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149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4558</v>
      </c>
      <c r="D1125" s="60" t="s">
        <v>3729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4646</v>
      </c>
      <c r="L1125" s="68"/>
      <c r="M1125" s="64" t="s">
        <v>3729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149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4558</v>
      </c>
      <c r="D1126" s="60" t="s">
        <v>3730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4646</v>
      </c>
      <c r="L1126" s="68"/>
      <c r="M1126" s="64" t="s">
        <v>3730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149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4557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4646</v>
      </c>
      <c r="L1127" s="68"/>
      <c r="M1127" s="64" t="s">
        <v>4020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149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4558</v>
      </c>
      <c r="D1128" s="60" t="s">
        <v>3731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4646</v>
      </c>
      <c r="L1128" s="68"/>
      <c r="M1128" s="64" t="s">
        <v>3731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149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4558</v>
      </c>
      <c r="D1129" s="60" t="s">
        <v>3732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4646</v>
      </c>
      <c r="L1129" s="68"/>
      <c r="M1129" s="64" t="s">
        <v>3732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149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4557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4646</v>
      </c>
      <c r="L1130" s="68"/>
      <c r="M1130" s="64" t="s">
        <v>4021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149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4557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4646</v>
      </c>
      <c r="L1131" s="68"/>
      <c r="M1131" s="64" t="s">
        <v>4022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149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4558</v>
      </c>
      <c r="D1132" s="60" t="s">
        <v>3733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4646</v>
      </c>
      <c r="L1132" s="68"/>
      <c r="M1132" s="64" t="s">
        <v>3733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149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4557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4646</v>
      </c>
      <c r="L1133" s="68"/>
      <c r="M1133" s="64" t="s">
        <v>4023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149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4558</v>
      </c>
      <c r="D1134" s="60" t="s">
        <v>3734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4646</v>
      </c>
      <c r="L1134" s="68"/>
      <c r="M1134" s="64" t="s">
        <v>3734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149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4557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4646</v>
      </c>
      <c r="L1135" s="68"/>
      <c r="M1135" s="64" t="s">
        <v>2240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149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4557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4646</v>
      </c>
      <c r="L1136" s="68"/>
      <c r="M1136" s="64" t="s">
        <v>2014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149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4557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4646</v>
      </c>
      <c r="L1137" s="68"/>
      <c r="M1137" s="64" t="s">
        <v>2025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149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4558</v>
      </c>
      <c r="D1138" s="60" t="s">
        <v>3735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4646</v>
      </c>
      <c r="L1138" s="68"/>
      <c r="M1138" s="64" t="s">
        <v>3735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149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4558</v>
      </c>
      <c r="D1139" s="60" t="s">
        <v>3736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4646</v>
      </c>
      <c r="L1139" s="68"/>
      <c r="M1139" s="64" t="s">
        <v>3736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149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4558</v>
      </c>
      <c r="D1140" s="60" t="s">
        <v>3737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4646</v>
      </c>
      <c r="L1140" s="68"/>
      <c r="M1140" s="64" t="s">
        <v>3737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149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4557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4646</v>
      </c>
      <c r="L1141" s="68"/>
      <c r="M1141" s="64" t="s">
        <v>4024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149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4557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4646</v>
      </c>
      <c r="L1142" s="68"/>
      <c r="M1142" s="64" t="s">
        <v>4025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149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4557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4646</v>
      </c>
      <c r="L1143" s="68"/>
      <c r="M1143" s="64" t="s">
        <v>4026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149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4557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4646</v>
      </c>
      <c r="L1144" s="68"/>
      <c r="M1144" s="64" t="s">
        <v>4027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149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4557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4646</v>
      </c>
      <c r="L1145" s="68"/>
      <c r="M1145" s="64" t="s">
        <v>4028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149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4557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4646</v>
      </c>
      <c r="L1146" s="68"/>
      <c r="M1146" s="64" t="s">
        <v>4029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149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4557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4646</v>
      </c>
      <c r="L1147" s="68"/>
      <c r="M1147" s="64" t="s">
        <v>4030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149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4557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4646</v>
      </c>
      <c r="L1148" s="68"/>
      <c r="M1148" s="64" t="s">
        <v>4031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149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4557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4646</v>
      </c>
      <c r="L1149" s="68"/>
      <c r="M1149" s="64" t="s">
        <v>4032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149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4557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4646</v>
      </c>
      <c r="L1150" s="68"/>
      <c r="M1150" s="64" t="s">
        <v>4033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149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4557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4646</v>
      </c>
      <c r="L1151" s="68"/>
      <c r="M1151" s="64" t="s">
        <v>4034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149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4557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4646</v>
      </c>
      <c r="L1152" s="68"/>
      <c r="M1152" s="64" t="s">
        <v>4035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149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4557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4646</v>
      </c>
      <c r="L1153" s="68"/>
      <c r="M1153" s="64" t="s">
        <v>4036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149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4558</v>
      </c>
      <c r="D1154" s="60" t="s">
        <v>3738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4646</v>
      </c>
      <c r="L1154" s="68"/>
      <c r="M1154" s="64" t="s">
        <v>3738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149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4558</v>
      </c>
      <c r="D1155" s="60" t="s">
        <v>3739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4646</v>
      </c>
      <c r="L1155" s="68"/>
      <c r="M1155" s="64" t="s">
        <v>3739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149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4558</v>
      </c>
      <c r="D1156" s="60" t="s">
        <v>3740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4646</v>
      </c>
      <c r="L1156" s="68"/>
      <c r="M1156" s="64" t="s">
        <v>3740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149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4557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4646</v>
      </c>
      <c r="L1157" s="68"/>
      <c r="M1157" s="64" t="s">
        <v>4037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149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4557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4646</v>
      </c>
      <c r="L1158" s="68"/>
      <c r="M1158" s="64" t="s">
        <v>4038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149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4558</v>
      </c>
      <c r="D1159" s="60" t="s">
        <v>3741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4646</v>
      </c>
      <c r="L1159" s="68"/>
      <c r="M1159" s="64" t="s">
        <v>3741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149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4558</v>
      </c>
      <c r="D1160" s="60" t="s">
        <v>2351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4646</v>
      </c>
      <c r="L1160" s="68"/>
      <c r="M1160" s="64" t="s">
        <v>2351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149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4558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4646</v>
      </c>
      <c r="L1161" s="68"/>
      <c r="M1161" s="64" t="s">
        <v>1191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149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4558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4646</v>
      </c>
      <c r="L1162" s="68"/>
      <c r="M1162" s="64" t="s">
        <v>1192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149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4558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4646</v>
      </c>
      <c r="L1163" s="68"/>
      <c r="M1163" s="64" t="s">
        <v>1193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149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4558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4646</v>
      </c>
      <c r="L1164" s="68"/>
      <c r="M1164" s="64" t="s">
        <v>1194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149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4558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4646</v>
      </c>
      <c r="L1165" s="68"/>
      <c r="M1165" s="64" t="s">
        <v>1195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149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4558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4646</v>
      </c>
      <c r="L1166" s="68"/>
      <c r="M1166" s="64" t="s">
        <v>1196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149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4557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4646</v>
      </c>
      <c r="L1167" s="68"/>
      <c r="M1167" s="64" t="s">
        <v>2436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149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4557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4646</v>
      </c>
      <c r="L1168" s="68"/>
      <c r="M1168" s="64" t="s">
        <v>2437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149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4558</v>
      </c>
      <c r="D1169" s="85" t="s">
        <v>3742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4646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150</v>
      </c>
      <c r="T1169" s="94"/>
      <c r="U1169" s="72"/>
      <c r="V1169" s="72" t="s">
        <v>4824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4558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4646</v>
      </c>
      <c r="L1170" s="68"/>
      <c r="M1170" s="64" t="s">
        <v>2489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150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4557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4646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150</v>
      </c>
      <c r="T1171" s="113" t="s">
        <v>2570</v>
      </c>
      <c r="U1171" s="120" t="s">
        <v>2570</v>
      </c>
      <c r="V1171" s="120" t="s">
        <v>2570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4557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4646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150</v>
      </c>
      <c r="T1172" s="113" t="s">
        <v>2570</v>
      </c>
      <c r="U1172" s="120" t="s">
        <v>2570</v>
      </c>
      <c r="V1172" s="120" t="s">
        <v>2570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4557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4646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150</v>
      </c>
      <c r="T1173" s="113" t="s">
        <v>2570</v>
      </c>
      <c r="U1173" s="120" t="s">
        <v>2570</v>
      </c>
      <c r="V1173" s="120" t="s">
        <v>2570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4557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4646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150</v>
      </c>
      <c r="T1174" s="113" t="s">
        <v>2570</v>
      </c>
      <c r="U1174" s="120" t="s">
        <v>2570</v>
      </c>
      <c r="V1174" s="120" t="s">
        <v>2570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4557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4646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150</v>
      </c>
      <c r="T1175" s="113" t="s">
        <v>2570</v>
      </c>
      <c r="U1175" s="120" t="s">
        <v>2570</v>
      </c>
      <c r="V1175" s="120" t="s">
        <v>2570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4557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4646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150</v>
      </c>
      <c r="T1176" s="113" t="s">
        <v>2570</v>
      </c>
      <c r="U1176" s="120" t="s">
        <v>2570</v>
      </c>
      <c r="V1176" s="120" t="s">
        <v>2570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4557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4646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150</v>
      </c>
      <c r="T1177" s="113" t="s">
        <v>2570</v>
      </c>
      <c r="U1177" s="120" t="s">
        <v>2570</v>
      </c>
      <c r="V1177" s="120" t="s">
        <v>2570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4557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4646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150</v>
      </c>
      <c r="T1178" s="113" t="s">
        <v>2570</v>
      </c>
      <c r="U1178" s="120" t="s">
        <v>2570</v>
      </c>
      <c r="V1178" s="120" t="s">
        <v>2570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4557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4646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150</v>
      </c>
      <c r="T1179" s="113" t="s">
        <v>2570</v>
      </c>
      <c r="U1179" s="120" t="s">
        <v>2570</v>
      </c>
      <c r="V1179" s="120" t="s">
        <v>2570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4557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4646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150</v>
      </c>
      <c r="T1180" s="113" t="s">
        <v>2570</v>
      </c>
      <c r="U1180" s="120" t="s">
        <v>2570</v>
      </c>
      <c r="V1180" s="120" t="s">
        <v>2570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4557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4646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150</v>
      </c>
      <c r="T1181" s="113" t="s">
        <v>2570</v>
      </c>
      <c r="U1181" s="120" t="s">
        <v>2570</v>
      </c>
      <c r="V1181" s="120" t="s">
        <v>2570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4557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4646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150</v>
      </c>
      <c r="T1182" s="113" t="s">
        <v>2570</v>
      </c>
      <c r="U1182" s="120" t="s">
        <v>2570</v>
      </c>
      <c r="V1182" s="120" t="s">
        <v>2570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4557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4646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150</v>
      </c>
      <c r="T1183" s="113" t="s">
        <v>2570</v>
      </c>
      <c r="U1183" s="120" t="s">
        <v>2570</v>
      </c>
      <c r="V1183" s="120" t="s">
        <v>2570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4557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4646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150</v>
      </c>
      <c r="T1184" s="113" t="s">
        <v>2570</v>
      </c>
      <c r="U1184" s="120" t="s">
        <v>2570</v>
      </c>
      <c r="V1184" s="120" t="s">
        <v>2570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4557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4646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150</v>
      </c>
      <c r="T1185" s="113" t="s">
        <v>2570</v>
      </c>
      <c r="U1185" s="120" t="s">
        <v>2570</v>
      </c>
      <c r="V1185" s="120" t="s">
        <v>2570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4557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4646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150</v>
      </c>
      <c r="T1186" s="113" t="s">
        <v>2570</v>
      </c>
      <c r="U1186" s="120" t="s">
        <v>2570</v>
      </c>
      <c r="V1186" s="120" t="s">
        <v>2570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4557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4646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150</v>
      </c>
      <c r="T1187" s="113" t="s">
        <v>2570</v>
      </c>
      <c r="U1187" s="120" t="s">
        <v>2570</v>
      </c>
      <c r="V1187" s="120" t="s">
        <v>2570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4557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4646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150</v>
      </c>
      <c r="T1188" s="113" t="s">
        <v>2570</v>
      </c>
      <c r="U1188" s="120" t="s">
        <v>2570</v>
      </c>
      <c r="V1188" s="120" t="s">
        <v>2570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4557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4646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150</v>
      </c>
      <c r="T1189" s="113" t="s">
        <v>2570</v>
      </c>
      <c r="U1189" s="120" t="s">
        <v>2570</v>
      </c>
      <c r="V1189" s="120" t="s">
        <v>2570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4557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4646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150</v>
      </c>
      <c r="T1190" s="113" t="s">
        <v>2570</v>
      </c>
      <c r="U1190" s="120" t="s">
        <v>2570</v>
      </c>
      <c r="V1190" s="120" t="s">
        <v>2570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4557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4646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150</v>
      </c>
      <c r="T1191" s="113" t="s">
        <v>2570</v>
      </c>
      <c r="U1191" s="120" t="s">
        <v>2570</v>
      </c>
      <c r="V1191" s="120" t="s">
        <v>2570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4557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4646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150</v>
      </c>
      <c r="T1192" s="113" t="s">
        <v>2570</v>
      </c>
      <c r="U1192" s="120" t="s">
        <v>2570</v>
      </c>
      <c r="V1192" s="120" t="s">
        <v>2570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4557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4646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150</v>
      </c>
      <c r="T1193" s="113" t="s">
        <v>2570</v>
      </c>
      <c r="U1193" s="120" t="s">
        <v>2570</v>
      </c>
      <c r="V1193" s="120" t="s">
        <v>2570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4557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4646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150</v>
      </c>
      <c r="T1194" s="113" t="s">
        <v>2570</v>
      </c>
      <c r="U1194" s="120" t="s">
        <v>2570</v>
      </c>
      <c r="V1194" s="120" t="s">
        <v>2570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4557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4646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150</v>
      </c>
      <c r="T1195" s="113" t="s">
        <v>2570</v>
      </c>
      <c r="U1195" s="120" t="s">
        <v>2570</v>
      </c>
      <c r="V1195" s="120" t="s">
        <v>2570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4557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4646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150</v>
      </c>
      <c r="T1196" s="113" t="s">
        <v>2570</v>
      </c>
      <c r="U1196" s="120" t="s">
        <v>2570</v>
      </c>
      <c r="V1196" s="120" t="s">
        <v>2570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4557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4646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150</v>
      </c>
      <c r="T1197" s="113" t="s">
        <v>2570</v>
      </c>
      <c r="U1197" s="120" t="s">
        <v>2570</v>
      </c>
      <c r="V1197" s="120" t="s">
        <v>2570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4557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4646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150</v>
      </c>
      <c r="T1198" s="113" t="s">
        <v>2570</v>
      </c>
      <c r="U1198" s="120" t="s">
        <v>2570</v>
      </c>
      <c r="V1198" s="120" t="s">
        <v>2570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2570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2570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150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2570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2570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150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3121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150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4558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4646</v>
      </c>
      <c r="L1202" s="68" t="s">
        <v>4925</v>
      </c>
      <c r="M1202" s="64" t="s">
        <v>4845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150</v>
      </c>
      <c r="T1202" s="94" t="s">
        <v>2570</v>
      </c>
      <c r="U1202" s="72" t="s">
        <v>2570</v>
      </c>
      <c r="V1202" s="72" t="s">
        <v>2570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4558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4646</v>
      </c>
      <c r="L1203" s="68" t="s">
        <v>4926</v>
      </c>
      <c r="M1203" s="64" t="s">
        <v>4846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150</v>
      </c>
      <c r="T1203" s="94" t="s">
        <v>2570</v>
      </c>
      <c r="U1203" s="72" t="s">
        <v>2570</v>
      </c>
      <c r="V1203" s="72" t="s">
        <v>2570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4558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4646</v>
      </c>
      <c r="L1204" s="68" t="s">
        <v>4927</v>
      </c>
      <c r="M1204" s="64" t="s">
        <v>4847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150</v>
      </c>
      <c r="T1204" s="94" t="s">
        <v>2570</v>
      </c>
      <c r="U1204" s="72" t="s">
        <v>2570</v>
      </c>
      <c r="V1204" s="72" t="s">
        <v>2570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4558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4646</v>
      </c>
      <c r="L1205" s="68" t="s">
        <v>4928</v>
      </c>
      <c r="M1205" s="64" t="s">
        <v>4848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150</v>
      </c>
      <c r="T1205" s="94" t="s">
        <v>2570</v>
      </c>
      <c r="U1205" s="72" t="s">
        <v>2570</v>
      </c>
      <c r="V1205" s="72" t="s">
        <v>2570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4558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4646</v>
      </c>
      <c r="L1206" s="68" t="s">
        <v>3378</v>
      </c>
      <c r="M1206" s="64" t="s">
        <v>4849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150</v>
      </c>
      <c r="T1206" s="94" t="s">
        <v>2570</v>
      </c>
      <c r="U1206" s="72" t="s">
        <v>2570</v>
      </c>
      <c r="V1206" s="72" t="s">
        <v>2570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4558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4646</v>
      </c>
      <c r="L1207" s="68" t="s">
        <v>4929</v>
      </c>
      <c r="M1207" s="64" t="s">
        <v>4850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150</v>
      </c>
      <c r="T1207" s="94" t="s">
        <v>2570</v>
      </c>
      <c r="U1207" s="72" t="s">
        <v>2570</v>
      </c>
      <c r="V1207" s="72" t="s">
        <v>2570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4558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4646</v>
      </c>
      <c r="L1208" s="68" t="s">
        <v>4930</v>
      </c>
      <c r="M1208" s="64" t="s">
        <v>4851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150</v>
      </c>
      <c r="T1208" s="94" t="s">
        <v>2570</v>
      </c>
      <c r="U1208" s="72" t="s">
        <v>2570</v>
      </c>
      <c r="V1208" s="72" t="s">
        <v>2570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4558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4646</v>
      </c>
      <c r="L1209" s="68" t="s">
        <v>4931</v>
      </c>
      <c r="M1209" s="64" t="s">
        <v>4852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150</v>
      </c>
      <c r="T1209" s="94" t="s">
        <v>2570</v>
      </c>
      <c r="U1209" s="72" t="s">
        <v>2570</v>
      </c>
      <c r="V1209" s="72" t="s">
        <v>2570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4558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4646</v>
      </c>
      <c r="L1210" s="68" t="s">
        <v>4932</v>
      </c>
      <c r="M1210" s="64" t="s">
        <v>4853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150</v>
      </c>
      <c r="T1210" s="94" t="s">
        <v>2570</v>
      </c>
      <c r="U1210" s="72" t="s">
        <v>2570</v>
      </c>
      <c r="V1210" s="72" t="s">
        <v>2570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4558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4646</v>
      </c>
      <c r="L1211" s="68" t="s">
        <v>4933</v>
      </c>
      <c r="M1211" s="64" t="s">
        <v>4854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150</v>
      </c>
      <c r="T1211" s="94" t="s">
        <v>2570</v>
      </c>
      <c r="U1211" s="72" t="s">
        <v>2570</v>
      </c>
      <c r="V1211" s="72" t="s">
        <v>2570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4558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4646</v>
      </c>
      <c r="L1212" s="68" t="s">
        <v>4934</v>
      </c>
      <c r="M1212" s="64" t="s">
        <v>4855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150</v>
      </c>
      <c r="T1212" s="94" t="s">
        <v>2570</v>
      </c>
      <c r="U1212" s="72" t="s">
        <v>2570</v>
      </c>
      <c r="V1212" s="72" t="s">
        <v>2570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4558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4646</v>
      </c>
      <c r="L1213" s="68" t="s">
        <v>4935</v>
      </c>
      <c r="M1213" s="64" t="s">
        <v>4856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150</v>
      </c>
      <c r="T1213" s="94" t="s">
        <v>2570</v>
      </c>
      <c r="U1213" s="72" t="s">
        <v>2570</v>
      </c>
      <c r="V1213" s="72" t="s">
        <v>2570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4557</v>
      </c>
      <c r="D1214" s="60" t="s">
        <v>7</v>
      </c>
      <c r="E1214" s="66" t="s">
        <v>4841</v>
      </c>
      <c r="F1214" s="66" t="s">
        <v>4841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4646</v>
      </c>
      <c r="L1214" s="68"/>
      <c r="M1214" s="64" t="s">
        <v>4858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150</v>
      </c>
      <c r="T1214" s="94" t="s">
        <v>2570</v>
      </c>
      <c r="U1214" s="72" t="s">
        <v>2570</v>
      </c>
      <c r="V1214" s="72" t="s">
        <v>2570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4557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4646</v>
      </c>
      <c r="L1215" s="68"/>
      <c r="M1215" s="64" t="s">
        <v>4859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150</v>
      </c>
      <c r="T1215" s="94" t="s">
        <v>2570</v>
      </c>
      <c r="U1215" s="72" t="s">
        <v>2570</v>
      </c>
      <c r="V1215" s="72" t="s">
        <v>2570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4557</v>
      </c>
      <c r="D1216" s="60" t="s">
        <v>7</v>
      </c>
      <c r="E1216" s="66" t="s">
        <v>4842</v>
      </c>
      <c r="F1216" s="66" t="s">
        <v>4842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4646</v>
      </c>
      <c r="L1216" s="68"/>
      <c r="M1216" s="64" t="s">
        <v>4860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150</v>
      </c>
      <c r="T1216" s="94" t="s">
        <v>2570</v>
      </c>
      <c r="U1216" s="72" t="s">
        <v>2570</v>
      </c>
      <c r="V1216" s="72" t="s">
        <v>2570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4557</v>
      </c>
      <c r="D1217" s="60" t="s">
        <v>7</v>
      </c>
      <c r="E1217" s="66" t="s">
        <v>4843</v>
      </c>
      <c r="F1217" s="66" t="s">
        <v>4843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4646</v>
      </c>
      <c r="L1217" s="68"/>
      <c r="M1217" s="64" t="s">
        <v>4861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150</v>
      </c>
      <c r="T1217" s="94" t="s">
        <v>2570</v>
      </c>
      <c r="U1217" s="72" t="s">
        <v>2570</v>
      </c>
      <c r="V1217" s="72" t="s">
        <v>2570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4557</v>
      </c>
      <c r="D1218" s="60" t="s">
        <v>7</v>
      </c>
      <c r="E1218" s="66" t="s">
        <v>4844</v>
      </c>
      <c r="F1218" s="66" t="s">
        <v>4844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4646</v>
      </c>
      <c r="L1218" s="68"/>
      <c r="M1218" s="64" t="s">
        <v>4862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150</v>
      </c>
      <c r="T1218" s="94" t="s">
        <v>2570</v>
      </c>
      <c r="U1218" s="72" t="s">
        <v>2570</v>
      </c>
      <c r="V1218" s="72" t="s">
        <v>2570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4557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4646</v>
      </c>
      <c r="L1219" s="68"/>
      <c r="M1219" s="64" t="s">
        <v>4863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150</v>
      </c>
      <c r="T1219" s="94" t="s">
        <v>2570</v>
      </c>
      <c r="U1219" s="72" t="s">
        <v>2570</v>
      </c>
      <c r="V1219" s="72" t="s">
        <v>2570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4557</v>
      </c>
      <c r="D1220" s="60" t="s">
        <v>7</v>
      </c>
      <c r="E1220" s="66" t="s">
        <v>4877</v>
      </c>
      <c r="F1220" s="66" t="s">
        <v>4877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4646</v>
      </c>
      <c r="L1220" s="68"/>
      <c r="M1220" s="64" t="s">
        <v>4864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150</v>
      </c>
      <c r="T1220" s="94" t="s">
        <v>2570</v>
      </c>
      <c r="U1220" s="72" t="s">
        <v>2570</v>
      </c>
      <c r="V1220" s="72" t="s">
        <v>2570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4557</v>
      </c>
      <c r="D1221" s="60" t="s">
        <v>7</v>
      </c>
      <c r="E1221" s="66" t="s">
        <v>4878</v>
      </c>
      <c r="F1221" s="66" t="s">
        <v>4878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4646</v>
      </c>
      <c r="L1221" s="68"/>
      <c r="M1221" s="64" t="s">
        <v>4865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150</v>
      </c>
      <c r="T1221" s="94" t="s">
        <v>2570</v>
      </c>
      <c r="U1221" s="72" t="s">
        <v>2570</v>
      </c>
      <c r="V1221" s="72" t="s">
        <v>2570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4557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4646</v>
      </c>
      <c r="L1222" s="68"/>
      <c r="M1222" s="64" t="s">
        <v>4866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150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4557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4646</v>
      </c>
      <c r="L1223" s="68"/>
      <c r="M1223" s="64" t="s">
        <v>4867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150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4557</v>
      </c>
      <c r="D1224" s="60" t="s">
        <v>7</v>
      </c>
      <c r="E1224" s="66" t="s">
        <v>1426</v>
      </c>
      <c r="F1224" s="66" t="s">
        <v>4876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4646</v>
      </c>
      <c r="L1224" s="68"/>
      <c r="M1224" s="64" t="s">
        <v>4868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150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4557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4646</v>
      </c>
      <c r="L1225" s="68"/>
      <c r="M1225" s="64" t="s">
        <v>4869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150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4557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4646</v>
      </c>
      <c r="L1226" s="68"/>
      <c r="M1226" s="64" t="s">
        <v>4870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150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4557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4646</v>
      </c>
      <c r="L1227" s="68"/>
      <c r="M1227" s="64" t="s">
        <v>4871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150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4557</v>
      </c>
      <c r="D1228" s="60" t="s">
        <v>7</v>
      </c>
      <c r="E1228" s="168" t="s">
        <v>4840</v>
      </c>
      <c r="F1228" s="168" t="s">
        <v>4840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4646</v>
      </c>
      <c r="L1228" s="68"/>
      <c r="M1228" s="64" t="s">
        <v>4857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150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4557</v>
      </c>
      <c r="D1229" s="60" t="s">
        <v>7</v>
      </c>
      <c r="E1229" s="168" t="s">
        <v>1388</v>
      </c>
      <c r="F1229" s="168" t="s">
        <v>4936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4646</v>
      </c>
      <c r="L1229" s="68"/>
      <c r="M1229" s="64" t="s">
        <v>4872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150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4557</v>
      </c>
      <c r="D1230" s="60" t="s">
        <v>7</v>
      </c>
      <c r="E1230" s="168" t="s">
        <v>1389</v>
      </c>
      <c r="F1230" s="168" t="s">
        <v>4937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4646</v>
      </c>
      <c r="L1230" s="68"/>
      <c r="M1230" s="64" t="s">
        <v>4873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150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4557</v>
      </c>
      <c r="D1231" s="60" t="s">
        <v>7</v>
      </c>
      <c r="E1231" s="168" t="s">
        <v>1390</v>
      </c>
      <c r="F1231" s="168" t="s">
        <v>4938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4646</v>
      </c>
      <c r="L1231" s="68"/>
      <c r="M1231" s="64" t="s">
        <v>4874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150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4557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4646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150</v>
      </c>
      <c r="T1232" s="113" t="s">
        <v>2570</v>
      </c>
      <c r="U1232" s="120" t="s">
        <v>2570</v>
      </c>
      <c r="V1232" s="120" t="s">
        <v>2570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4557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4646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150</v>
      </c>
      <c r="T1233" s="113" t="s">
        <v>2570</v>
      </c>
      <c r="U1233" s="120" t="s">
        <v>2570</v>
      </c>
      <c r="V1233" s="120" t="s">
        <v>2570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2570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2570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150</v>
      </c>
      <c r="T1234" s="94" t="s">
        <v>2570</v>
      </c>
      <c r="U1234" s="92" t="s">
        <v>2570</v>
      </c>
      <c r="V1234" s="92" t="s">
        <v>2570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2570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2570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150</v>
      </c>
      <c r="T1235" s="94" t="s">
        <v>2570</v>
      </c>
      <c r="U1235" s="92" t="s">
        <v>2570</v>
      </c>
      <c r="V1235" s="92" t="s">
        <v>2570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3122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150</v>
      </c>
      <c r="T1236" s="94" t="s">
        <v>2570</v>
      </c>
      <c r="U1236" s="92" t="s">
        <v>2570</v>
      </c>
      <c r="V1236" s="92" t="s">
        <v>2570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4557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4646</v>
      </c>
      <c r="L1237" s="68"/>
      <c r="M1237" s="64" t="s">
        <v>1694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150</v>
      </c>
      <c r="T1237" s="94" t="s">
        <v>2570</v>
      </c>
      <c r="U1237" s="72" t="s">
        <v>2570</v>
      </c>
      <c r="V1237" s="72" t="s">
        <v>2570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4557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1630</v>
      </c>
      <c r="K1238" s="67" t="s">
        <v>4811</v>
      </c>
      <c r="L1238" s="68"/>
      <c r="M1238" s="91" t="s">
        <v>1691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150</v>
      </c>
      <c r="T1238" s="94" t="s">
        <v>2570</v>
      </c>
      <c r="U1238" s="72" t="s">
        <v>2570</v>
      </c>
      <c r="V1238" s="72" t="s">
        <v>2570</v>
      </c>
      <c r="W1238" s="44" t="str">
        <f t="shared" si="372"/>
        <v/>
      </c>
      <c r="X1238" s="25" t="str">
        <f t="shared" si="373"/>
        <v/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/>
      </c>
      <c r="AC1238" s="113" t="str">
        <f t="shared" si="359"/>
        <v/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4557</v>
      </c>
      <c r="D1239" s="60" t="s">
        <v>7</v>
      </c>
      <c r="E1239" s="86" t="s">
        <v>2690</v>
      </c>
      <c r="F1239" s="86" t="s">
        <v>2690</v>
      </c>
      <c r="G1239" s="72">
        <v>0</v>
      </c>
      <c r="H1239" s="72">
        <v>0</v>
      </c>
      <c r="I1239" s="66" t="s">
        <v>3</v>
      </c>
      <c r="J1239" s="66" t="s">
        <v>1630</v>
      </c>
      <c r="K1239" s="67" t="s">
        <v>4811</v>
      </c>
      <c r="L1239" s="68"/>
      <c r="M1239" s="91" t="s">
        <v>1690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150</v>
      </c>
      <c r="T1239" s="94" t="s">
        <v>2570</v>
      </c>
      <c r="U1239" s="72" t="s">
        <v>2570</v>
      </c>
      <c r="V1239" s="72" t="s">
        <v>2570</v>
      </c>
      <c r="W1239" s="44" t="str">
        <f t="shared" si="372"/>
        <v/>
      </c>
      <c r="X1239" s="25" t="str">
        <f t="shared" si="373"/>
        <v/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/>
      </c>
      <c r="AC1239" s="113" t="str">
        <f t="shared" si="359"/>
        <v/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4557</v>
      </c>
      <c r="D1240" s="60" t="s">
        <v>7</v>
      </c>
      <c r="E1240" s="86" t="s">
        <v>2691</v>
      </c>
      <c r="F1240" s="86" t="s">
        <v>2691</v>
      </c>
      <c r="G1240" s="72">
        <v>0</v>
      </c>
      <c r="H1240" s="72">
        <v>0</v>
      </c>
      <c r="I1240" s="66" t="s">
        <v>3</v>
      </c>
      <c r="J1240" s="66" t="s">
        <v>1630</v>
      </c>
      <c r="K1240" s="67" t="s">
        <v>4811</v>
      </c>
      <c r="L1240" s="68"/>
      <c r="M1240" s="64" t="s">
        <v>1692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150</v>
      </c>
      <c r="T1240" s="94" t="s">
        <v>2570</v>
      </c>
      <c r="U1240" s="72" t="s">
        <v>2570</v>
      </c>
      <c r="V1240" s="72" t="s">
        <v>2570</v>
      </c>
      <c r="W1240" s="44" t="str">
        <f t="shared" si="372"/>
        <v/>
      </c>
      <c r="X1240" s="25" t="str">
        <f t="shared" si="373"/>
        <v/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/>
      </c>
      <c r="AC1240" s="113" t="str">
        <f t="shared" si="359"/>
        <v/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4557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1630</v>
      </c>
      <c r="K1241" s="67" t="s">
        <v>4811</v>
      </c>
      <c r="L1241" s="68"/>
      <c r="M1241" s="64" t="s">
        <v>1693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150</v>
      </c>
      <c r="T1241" s="94" t="s">
        <v>2570</v>
      </c>
      <c r="U1241" s="72" t="s">
        <v>2570</v>
      </c>
      <c r="V1241" s="72" t="s">
        <v>2570</v>
      </c>
      <c r="W1241" s="44" t="str">
        <f t="shared" si="372"/>
        <v/>
      </c>
      <c r="X1241" s="25" t="str">
        <f t="shared" si="373"/>
        <v/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/>
      </c>
      <c r="AC1241" s="113" t="str">
        <f t="shared" si="359"/>
        <v/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4557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4646</v>
      </c>
      <c r="L1242" s="68"/>
      <c r="M1242" s="64" t="s">
        <v>1710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150</v>
      </c>
      <c r="T1242" s="94" t="s">
        <v>2570</v>
      </c>
      <c r="U1242" s="72" t="s">
        <v>2570</v>
      </c>
      <c r="V1242" s="72" t="s">
        <v>2570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4557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1630</v>
      </c>
      <c r="K1243" s="67" t="s">
        <v>4811</v>
      </c>
      <c r="L1243" s="68"/>
      <c r="M1243" s="91" t="s">
        <v>1707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150</v>
      </c>
      <c r="T1243" s="94" t="s">
        <v>2570</v>
      </c>
      <c r="U1243" s="72" t="s">
        <v>2570</v>
      </c>
      <c r="V1243" s="72" t="s">
        <v>2570</v>
      </c>
      <c r="W1243" s="44" t="str">
        <f t="shared" si="372"/>
        <v/>
      </c>
      <c r="X1243" s="25" t="str">
        <f t="shared" si="373"/>
        <v/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/>
      </c>
      <c r="AC1243" s="113" t="str">
        <f t="shared" si="359"/>
        <v/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4557</v>
      </c>
      <c r="D1244" s="60" t="s">
        <v>7</v>
      </c>
      <c r="E1244" s="86" t="s">
        <v>2692</v>
      </c>
      <c r="F1244" s="86" t="s">
        <v>2692</v>
      </c>
      <c r="G1244" s="72">
        <v>0</v>
      </c>
      <c r="H1244" s="72">
        <v>0</v>
      </c>
      <c r="I1244" s="66" t="s">
        <v>3</v>
      </c>
      <c r="J1244" s="66" t="s">
        <v>1630</v>
      </c>
      <c r="K1244" s="67" t="s">
        <v>4811</v>
      </c>
      <c r="L1244" s="68"/>
      <c r="M1244" s="91" t="s">
        <v>1706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150</v>
      </c>
      <c r="T1244" s="94" t="s">
        <v>2570</v>
      </c>
      <c r="U1244" s="72" t="s">
        <v>2570</v>
      </c>
      <c r="V1244" s="72" t="s">
        <v>2570</v>
      </c>
      <c r="W1244" s="44" t="str">
        <f t="shared" si="372"/>
        <v/>
      </c>
      <c r="X1244" s="25" t="str">
        <f t="shared" si="373"/>
        <v/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/>
      </c>
      <c r="AC1244" s="113" t="str">
        <f t="shared" si="359"/>
        <v/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4557</v>
      </c>
      <c r="D1245" s="60" t="s">
        <v>7</v>
      </c>
      <c r="E1245" s="86" t="s">
        <v>2693</v>
      </c>
      <c r="F1245" s="86" t="s">
        <v>2693</v>
      </c>
      <c r="G1245" s="72">
        <v>0</v>
      </c>
      <c r="H1245" s="72">
        <v>0</v>
      </c>
      <c r="I1245" s="66" t="s">
        <v>3</v>
      </c>
      <c r="J1245" s="66" t="s">
        <v>1630</v>
      </c>
      <c r="K1245" s="67" t="s">
        <v>4811</v>
      </c>
      <c r="L1245" s="68"/>
      <c r="M1245" s="64" t="s">
        <v>1708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150</v>
      </c>
      <c r="T1245" s="94" t="s">
        <v>2570</v>
      </c>
      <c r="U1245" s="72" t="s">
        <v>2570</v>
      </c>
      <c r="V1245" s="72" t="s">
        <v>2570</v>
      </c>
      <c r="W1245" s="44" t="str">
        <f t="shared" si="372"/>
        <v/>
      </c>
      <c r="X1245" s="25" t="str">
        <f t="shared" si="373"/>
        <v/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/>
      </c>
      <c r="AC1245" s="113" t="str">
        <f t="shared" si="359"/>
        <v/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4557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1630</v>
      </c>
      <c r="K1246" s="67" t="s">
        <v>4811</v>
      </c>
      <c r="L1246" s="68"/>
      <c r="M1246" s="64" t="s">
        <v>1709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150</v>
      </c>
      <c r="T1246" s="94" t="s">
        <v>2570</v>
      </c>
      <c r="U1246" s="72" t="s">
        <v>2570</v>
      </c>
      <c r="V1246" s="72" t="s">
        <v>2570</v>
      </c>
      <c r="W1246" s="44" t="str">
        <f t="shared" si="372"/>
        <v/>
      </c>
      <c r="X1246" s="25" t="str">
        <f t="shared" si="373"/>
        <v/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/>
      </c>
      <c r="AC1246" s="113" t="str">
        <f t="shared" si="359"/>
        <v/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4557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4646</v>
      </c>
      <c r="L1247" s="68"/>
      <c r="M1247" s="64" t="s">
        <v>1793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150</v>
      </c>
      <c r="T1247" s="94" t="s">
        <v>2570</v>
      </c>
      <c r="U1247" s="72" t="s">
        <v>2570</v>
      </c>
      <c r="V1247" s="72" t="s">
        <v>2570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4557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1630</v>
      </c>
      <c r="K1248" s="67" t="s">
        <v>4811</v>
      </c>
      <c r="L1248" s="68"/>
      <c r="M1248" s="91" t="s">
        <v>1790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150</v>
      </c>
      <c r="T1248" s="94" t="s">
        <v>2570</v>
      </c>
      <c r="U1248" s="72" t="s">
        <v>2570</v>
      </c>
      <c r="V1248" s="72" t="s">
        <v>2570</v>
      </c>
      <c r="W1248" s="44" t="str">
        <f t="shared" si="372"/>
        <v/>
      </c>
      <c r="X1248" s="25" t="str">
        <f t="shared" si="373"/>
        <v/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/>
      </c>
      <c r="AC1248" s="113" t="str">
        <f t="shared" si="359"/>
        <v/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4557</v>
      </c>
      <c r="D1249" s="60" t="s">
        <v>7</v>
      </c>
      <c r="E1249" s="86" t="s">
        <v>2694</v>
      </c>
      <c r="F1249" s="86" t="s">
        <v>2694</v>
      </c>
      <c r="G1249" s="72">
        <v>0</v>
      </c>
      <c r="H1249" s="72">
        <v>0</v>
      </c>
      <c r="I1249" s="66" t="s">
        <v>3</v>
      </c>
      <c r="J1249" s="66" t="s">
        <v>1630</v>
      </c>
      <c r="K1249" s="67" t="s">
        <v>4811</v>
      </c>
      <c r="L1249" s="68"/>
      <c r="M1249" s="91" t="s">
        <v>1789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150</v>
      </c>
      <c r="T1249" s="94" t="s">
        <v>2570</v>
      </c>
      <c r="U1249" s="72" t="s">
        <v>2570</v>
      </c>
      <c r="V1249" s="72" t="s">
        <v>2570</v>
      </c>
      <c r="W1249" s="44" t="str">
        <f t="shared" si="372"/>
        <v/>
      </c>
      <c r="X1249" s="25" t="str">
        <f t="shared" si="373"/>
        <v/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/>
      </c>
      <c r="AC1249" s="113" t="str">
        <f t="shared" si="359"/>
        <v/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4557</v>
      </c>
      <c r="D1250" s="60" t="s">
        <v>7</v>
      </c>
      <c r="E1250" s="86" t="s">
        <v>2695</v>
      </c>
      <c r="F1250" s="86" t="s">
        <v>2695</v>
      </c>
      <c r="G1250" s="72">
        <v>0</v>
      </c>
      <c r="H1250" s="72">
        <v>0</v>
      </c>
      <c r="I1250" s="66" t="s">
        <v>3</v>
      </c>
      <c r="J1250" s="66" t="s">
        <v>1630</v>
      </c>
      <c r="K1250" s="67" t="s">
        <v>4811</v>
      </c>
      <c r="L1250" s="68"/>
      <c r="M1250" s="64" t="s">
        <v>1791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150</v>
      </c>
      <c r="T1250" s="94" t="s">
        <v>2570</v>
      </c>
      <c r="U1250" s="72" t="s">
        <v>2570</v>
      </c>
      <c r="V1250" s="72" t="s">
        <v>2570</v>
      </c>
      <c r="W1250" s="44" t="str">
        <f t="shared" si="372"/>
        <v/>
      </c>
      <c r="X1250" s="25" t="str">
        <f t="shared" si="373"/>
        <v/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/>
      </c>
      <c r="AC1250" s="113" t="str">
        <f t="shared" si="359"/>
        <v/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4557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1630</v>
      </c>
      <c r="K1251" s="67" t="s">
        <v>4811</v>
      </c>
      <c r="L1251" s="68"/>
      <c r="M1251" s="64" t="s">
        <v>1792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150</v>
      </c>
      <c r="T1251" s="94" t="s">
        <v>2570</v>
      </c>
      <c r="U1251" s="72" t="s">
        <v>2570</v>
      </c>
      <c r="V1251" s="72" t="s">
        <v>2570</v>
      </c>
      <c r="W1251" s="44" t="str">
        <f t="shared" si="372"/>
        <v/>
      </c>
      <c r="X1251" s="25" t="str">
        <f t="shared" si="373"/>
        <v/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/>
      </c>
      <c r="AC1251" s="113" t="str">
        <f t="shared" si="359"/>
        <v/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4557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4646</v>
      </c>
      <c r="L1252" s="68"/>
      <c r="M1252" s="64" t="s">
        <v>1831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150</v>
      </c>
      <c r="T1252" s="94" t="s">
        <v>2570</v>
      </c>
      <c r="U1252" s="72" t="s">
        <v>2570</v>
      </c>
      <c r="V1252" s="72" t="s">
        <v>2570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4557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1630</v>
      </c>
      <c r="K1253" s="67" t="s">
        <v>4811</v>
      </c>
      <c r="L1253" s="68"/>
      <c r="M1253" s="64" t="s">
        <v>1817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150</v>
      </c>
      <c r="T1253" s="94" t="s">
        <v>2570</v>
      </c>
      <c r="U1253" s="72" t="s">
        <v>2570</v>
      </c>
      <c r="V1253" s="72" t="s">
        <v>2570</v>
      </c>
      <c r="W1253" s="44" t="str">
        <f t="shared" si="372"/>
        <v/>
      </c>
      <c r="X1253" s="25" t="str">
        <f t="shared" si="373"/>
        <v/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/>
      </c>
      <c r="AD1253" t="b">
        <f t="shared" si="356"/>
        <v>1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4557</v>
      </c>
      <c r="D1254" s="60" t="s">
        <v>7</v>
      </c>
      <c r="E1254" s="86" t="s">
        <v>2696</v>
      </c>
      <c r="F1254" s="86" t="s">
        <v>2696</v>
      </c>
      <c r="G1254" s="72">
        <v>0</v>
      </c>
      <c r="H1254" s="72">
        <v>0</v>
      </c>
      <c r="I1254" s="66" t="s">
        <v>3</v>
      </c>
      <c r="J1254" s="66" t="s">
        <v>1630</v>
      </c>
      <c r="K1254" s="67" t="s">
        <v>4811</v>
      </c>
      <c r="L1254" s="68"/>
      <c r="M1254" s="91" t="s">
        <v>1819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150</v>
      </c>
      <c r="T1254" s="94" t="s">
        <v>2570</v>
      </c>
      <c r="U1254" s="72" t="s">
        <v>2570</v>
      </c>
      <c r="V1254" s="72" t="s">
        <v>2570</v>
      </c>
      <c r="W1254" s="44" t="str">
        <f t="shared" si="372"/>
        <v/>
      </c>
      <c r="X1254" s="25" t="str">
        <f t="shared" si="373"/>
        <v/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/>
      </c>
      <c r="AC1254" s="113" t="str">
        <f t="shared" si="359"/>
        <v/>
      </c>
      <c r="AD1254" t="b">
        <f t="shared" si="356"/>
        <v>1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4557</v>
      </c>
      <c r="D1255" s="60" t="s">
        <v>7</v>
      </c>
      <c r="E1255" s="86" t="s">
        <v>2697</v>
      </c>
      <c r="F1255" s="86" t="s">
        <v>2697</v>
      </c>
      <c r="G1255" s="72">
        <v>0</v>
      </c>
      <c r="H1255" s="72">
        <v>0</v>
      </c>
      <c r="I1255" s="66" t="s">
        <v>3</v>
      </c>
      <c r="J1255" s="66" t="s">
        <v>1630</v>
      </c>
      <c r="K1255" s="67" t="s">
        <v>4811</v>
      </c>
      <c r="L1255" s="68"/>
      <c r="M1255" s="91" t="s">
        <v>1818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150</v>
      </c>
      <c r="T1255" s="94" t="s">
        <v>2570</v>
      </c>
      <c r="U1255" s="72" t="s">
        <v>2570</v>
      </c>
      <c r="V1255" s="72" t="s">
        <v>2570</v>
      </c>
      <c r="W1255" s="44" t="str">
        <f t="shared" si="372"/>
        <v/>
      </c>
      <c r="X1255" s="25" t="str">
        <f t="shared" si="373"/>
        <v/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/>
      </c>
      <c r="AC1255" s="113" t="str">
        <f t="shared" si="359"/>
        <v/>
      </c>
      <c r="AD1255" t="b">
        <f t="shared" si="356"/>
        <v>1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4557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1630</v>
      </c>
      <c r="K1256" s="67" t="s">
        <v>4811</v>
      </c>
      <c r="L1256" s="68"/>
      <c r="M1256" s="64" t="s">
        <v>1820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150</v>
      </c>
      <c r="T1256" s="94" t="s">
        <v>2570</v>
      </c>
      <c r="U1256" s="72" t="s">
        <v>2570</v>
      </c>
      <c r="V1256" s="72" t="s">
        <v>2570</v>
      </c>
      <c r="W1256" s="44" t="str">
        <f t="shared" si="372"/>
        <v/>
      </c>
      <c r="X1256" s="25" t="str">
        <f t="shared" si="373"/>
        <v/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/>
      </c>
      <c r="AC1256" s="113" t="str">
        <f t="shared" si="359"/>
        <v/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4557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4646</v>
      </c>
      <c r="L1257" s="68"/>
      <c r="M1257" s="64" t="s">
        <v>1849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150</v>
      </c>
      <c r="T1257" s="94" t="s">
        <v>2570</v>
      </c>
      <c r="U1257" s="72" t="s">
        <v>2570</v>
      </c>
      <c r="V1257" s="72" t="s">
        <v>2570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4557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1630</v>
      </c>
      <c r="K1258" s="67" t="s">
        <v>4811</v>
      </c>
      <c r="L1258" s="68"/>
      <c r="M1258" s="91" t="s">
        <v>1846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150</v>
      </c>
      <c r="T1258" s="94" t="s">
        <v>2570</v>
      </c>
      <c r="U1258" s="72" t="s">
        <v>2570</v>
      </c>
      <c r="V1258" s="72" t="s">
        <v>2570</v>
      </c>
      <c r="W1258" s="44" t="str">
        <f t="shared" si="372"/>
        <v/>
      </c>
      <c r="X1258" s="25" t="str">
        <f t="shared" si="373"/>
        <v/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/>
      </c>
      <c r="AC1258" s="113" t="str">
        <f t="shared" si="359"/>
        <v/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4557</v>
      </c>
      <c r="D1259" s="60" t="s">
        <v>7</v>
      </c>
      <c r="E1259" s="86" t="s">
        <v>2698</v>
      </c>
      <c r="F1259" s="86" t="s">
        <v>2698</v>
      </c>
      <c r="G1259" s="72">
        <v>0</v>
      </c>
      <c r="H1259" s="72">
        <v>0</v>
      </c>
      <c r="I1259" s="66" t="s">
        <v>3</v>
      </c>
      <c r="J1259" s="66" t="s">
        <v>1630</v>
      </c>
      <c r="K1259" s="67" t="s">
        <v>4811</v>
      </c>
      <c r="L1259" s="68"/>
      <c r="M1259" s="91" t="s">
        <v>1845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150</v>
      </c>
      <c r="T1259" s="94" t="s">
        <v>2570</v>
      </c>
      <c r="U1259" s="72" t="s">
        <v>2570</v>
      </c>
      <c r="V1259" s="72" t="s">
        <v>2570</v>
      </c>
      <c r="W1259" s="44" t="str">
        <f t="shared" si="372"/>
        <v/>
      </c>
      <c r="X1259" s="25" t="str">
        <f t="shared" si="373"/>
        <v/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/>
      </c>
      <c r="AC1259" s="113" t="str">
        <f t="shared" si="359"/>
        <v/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4557</v>
      </c>
      <c r="D1260" s="60" t="s">
        <v>7</v>
      </c>
      <c r="E1260" s="86" t="s">
        <v>2699</v>
      </c>
      <c r="F1260" s="86" t="s">
        <v>2699</v>
      </c>
      <c r="G1260" s="72">
        <v>0</v>
      </c>
      <c r="H1260" s="72">
        <v>0</v>
      </c>
      <c r="I1260" s="66" t="s">
        <v>3</v>
      </c>
      <c r="J1260" s="66" t="s">
        <v>1630</v>
      </c>
      <c r="K1260" s="67" t="s">
        <v>4811</v>
      </c>
      <c r="L1260" s="68"/>
      <c r="M1260" s="64" t="s">
        <v>1847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150</v>
      </c>
      <c r="T1260" s="94" t="s">
        <v>2570</v>
      </c>
      <c r="U1260" s="72" t="s">
        <v>2570</v>
      </c>
      <c r="V1260" s="72" t="s">
        <v>2570</v>
      </c>
      <c r="W1260" s="44" t="str">
        <f t="shared" si="372"/>
        <v/>
      </c>
      <c r="X1260" s="25" t="str">
        <f t="shared" si="373"/>
        <v/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/>
      </c>
      <c r="AC1260" s="113" t="str">
        <f t="shared" si="359"/>
        <v/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4557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1630</v>
      </c>
      <c r="K1261" s="67" t="s">
        <v>4811</v>
      </c>
      <c r="L1261" s="68"/>
      <c r="M1261" s="64" t="s">
        <v>1848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150</v>
      </c>
      <c r="T1261" s="94" t="s">
        <v>2570</v>
      </c>
      <c r="U1261" s="72" t="s">
        <v>2570</v>
      </c>
      <c r="V1261" s="72" t="s">
        <v>2570</v>
      </c>
      <c r="W1261" s="44" t="str">
        <f t="shared" si="372"/>
        <v/>
      </c>
      <c r="X1261" s="25" t="str">
        <f t="shared" si="373"/>
        <v/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/>
      </c>
      <c r="AC1261" s="113" t="str">
        <f t="shared" si="359"/>
        <v/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4557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4646</v>
      </c>
      <c r="L1262" s="68"/>
      <c r="M1262" s="64" t="s">
        <v>1868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150</v>
      </c>
      <c r="T1262" s="94" t="s">
        <v>2570</v>
      </c>
      <c r="U1262" s="72" t="s">
        <v>2570</v>
      </c>
      <c r="V1262" s="72" t="s">
        <v>2570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4557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1630</v>
      </c>
      <c r="K1263" s="67" t="s">
        <v>4811</v>
      </c>
      <c r="L1263" s="68"/>
      <c r="M1263" s="91" t="s">
        <v>1865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150</v>
      </c>
      <c r="T1263" s="94" t="s">
        <v>2570</v>
      </c>
      <c r="U1263" s="72" t="s">
        <v>2570</v>
      </c>
      <c r="V1263" s="72" t="s">
        <v>2570</v>
      </c>
      <c r="W1263" s="44" t="str">
        <f t="shared" si="372"/>
        <v/>
      </c>
      <c r="X1263" s="25" t="str">
        <f t="shared" si="373"/>
        <v/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/>
      </c>
      <c r="AC1263" s="113" t="str">
        <f t="shared" si="359"/>
        <v/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4557</v>
      </c>
      <c r="D1264" s="60" t="s">
        <v>7</v>
      </c>
      <c r="E1264" s="87" t="s">
        <v>2700</v>
      </c>
      <c r="F1264" s="87" t="s">
        <v>2700</v>
      </c>
      <c r="G1264" s="72">
        <v>0</v>
      </c>
      <c r="H1264" s="72">
        <v>0</v>
      </c>
      <c r="I1264" s="66" t="s">
        <v>3</v>
      </c>
      <c r="J1264" s="66" t="s">
        <v>1630</v>
      </c>
      <c r="K1264" s="67" t="s">
        <v>4811</v>
      </c>
      <c r="L1264" s="68"/>
      <c r="M1264" s="91" t="s">
        <v>1864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150</v>
      </c>
      <c r="T1264" s="94" t="s">
        <v>2570</v>
      </c>
      <c r="U1264" s="72" t="s">
        <v>2570</v>
      </c>
      <c r="V1264" s="72" t="s">
        <v>2570</v>
      </c>
      <c r="W1264" s="44" t="str">
        <f t="shared" si="372"/>
        <v/>
      </c>
      <c r="X1264" s="25" t="str">
        <f t="shared" si="373"/>
        <v/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/>
      </c>
      <c r="AC1264" s="113" t="str">
        <f t="shared" si="359"/>
        <v/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4557</v>
      </c>
      <c r="D1265" s="60" t="s">
        <v>7</v>
      </c>
      <c r="E1265" s="87" t="s">
        <v>2701</v>
      </c>
      <c r="F1265" s="87" t="s">
        <v>2701</v>
      </c>
      <c r="G1265" s="72">
        <v>0</v>
      </c>
      <c r="H1265" s="72">
        <v>0</v>
      </c>
      <c r="I1265" s="66" t="s">
        <v>3</v>
      </c>
      <c r="J1265" s="66" t="s">
        <v>1630</v>
      </c>
      <c r="K1265" s="67" t="s">
        <v>4811</v>
      </c>
      <c r="L1265" s="68"/>
      <c r="M1265" s="64" t="s">
        <v>1866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150</v>
      </c>
      <c r="T1265" s="94" t="s">
        <v>2570</v>
      </c>
      <c r="U1265" s="72" t="s">
        <v>2570</v>
      </c>
      <c r="V1265" s="72" t="s">
        <v>2570</v>
      </c>
      <c r="W1265" s="44" t="str">
        <f t="shared" si="372"/>
        <v/>
      </c>
      <c r="X1265" s="25" t="str">
        <f t="shared" si="373"/>
        <v/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/>
      </c>
      <c r="AC1265" s="113" t="str">
        <f t="shared" si="359"/>
        <v/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4557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1630</v>
      </c>
      <c r="K1266" s="67" t="s">
        <v>4811</v>
      </c>
      <c r="L1266" s="68"/>
      <c r="M1266" s="64" t="s">
        <v>1867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150</v>
      </c>
      <c r="T1266" s="94" t="s">
        <v>2570</v>
      </c>
      <c r="U1266" s="72" t="s">
        <v>2570</v>
      </c>
      <c r="V1266" s="72" t="s">
        <v>2570</v>
      </c>
      <c r="W1266" s="44" t="str">
        <f t="shared" si="372"/>
        <v/>
      </c>
      <c r="X1266" s="25" t="str">
        <f t="shared" si="373"/>
        <v/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/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4557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4646</v>
      </c>
      <c r="L1267" s="68"/>
      <c r="M1267" s="64" t="s">
        <v>1920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150</v>
      </c>
      <c r="T1267" s="94" t="s">
        <v>2570</v>
      </c>
      <c r="U1267" s="72" t="s">
        <v>2570</v>
      </c>
      <c r="V1267" s="72" t="s">
        <v>2570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4557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1630</v>
      </c>
      <c r="K1268" s="67" t="s">
        <v>4811</v>
      </c>
      <c r="L1268" s="68"/>
      <c r="M1268" s="91" t="s">
        <v>1917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150</v>
      </c>
      <c r="T1268" s="94" t="s">
        <v>2570</v>
      </c>
      <c r="U1268" s="72" t="s">
        <v>2570</v>
      </c>
      <c r="V1268" s="72" t="s">
        <v>2570</v>
      </c>
      <c r="W1268" s="44" t="str">
        <f t="shared" si="372"/>
        <v/>
      </c>
      <c r="X1268" s="25" t="str">
        <f t="shared" si="373"/>
        <v/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/>
      </c>
      <c r="AC1268" s="113" t="str">
        <f t="shared" si="379"/>
        <v/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4557</v>
      </c>
      <c r="D1269" s="60" t="s">
        <v>7</v>
      </c>
      <c r="E1269" s="66" t="s">
        <v>2725</v>
      </c>
      <c r="F1269" s="66" t="s">
        <v>2725</v>
      </c>
      <c r="G1269" s="72">
        <v>0</v>
      </c>
      <c r="H1269" s="72">
        <v>0</v>
      </c>
      <c r="I1269" s="66" t="s">
        <v>3</v>
      </c>
      <c r="J1269" s="66" t="s">
        <v>1630</v>
      </c>
      <c r="K1269" s="67" t="s">
        <v>4811</v>
      </c>
      <c r="L1269" s="68"/>
      <c r="M1269" s="91" t="s">
        <v>1916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150</v>
      </c>
      <c r="T1269" s="94" t="s">
        <v>2570</v>
      </c>
      <c r="U1269" s="72" t="s">
        <v>2570</v>
      </c>
      <c r="V1269" s="72" t="s">
        <v>2570</v>
      </c>
      <c r="W1269" s="44" t="str">
        <f t="shared" si="372"/>
        <v/>
      </c>
      <c r="X1269" s="25" t="str">
        <f t="shared" si="373"/>
        <v/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/>
      </c>
      <c r="AC1269" s="113" t="str">
        <f t="shared" si="379"/>
        <v/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4557</v>
      </c>
      <c r="D1270" s="60" t="s">
        <v>7</v>
      </c>
      <c r="E1270" s="66" t="s">
        <v>2726</v>
      </c>
      <c r="F1270" s="66" t="s">
        <v>2726</v>
      </c>
      <c r="G1270" s="72">
        <v>0</v>
      </c>
      <c r="H1270" s="72">
        <v>0</v>
      </c>
      <c r="I1270" s="66" t="s">
        <v>3</v>
      </c>
      <c r="J1270" s="66" t="s">
        <v>1630</v>
      </c>
      <c r="K1270" s="67" t="s">
        <v>4811</v>
      </c>
      <c r="L1270" s="68"/>
      <c r="M1270" s="64" t="s">
        <v>1918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150</v>
      </c>
      <c r="T1270" s="94" t="s">
        <v>2570</v>
      </c>
      <c r="U1270" s="72" t="s">
        <v>2570</v>
      </c>
      <c r="V1270" s="72" t="s">
        <v>2570</v>
      </c>
      <c r="W1270" s="44" t="str">
        <f t="shared" si="372"/>
        <v/>
      </c>
      <c r="X1270" s="25" t="str">
        <f t="shared" si="373"/>
        <v/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/>
      </c>
      <c r="AC1270" s="113" t="str">
        <f t="shared" si="379"/>
        <v/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4557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1630</v>
      </c>
      <c r="K1271" s="67" t="s">
        <v>4811</v>
      </c>
      <c r="L1271" s="68"/>
      <c r="M1271" s="64" t="s">
        <v>1919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150</v>
      </c>
      <c r="T1271" s="94" t="s">
        <v>2570</v>
      </c>
      <c r="U1271" s="72" t="s">
        <v>2570</v>
      </c>
      <c r="V1271" s="72" t="s">
        <v>2570</v>
      </c>
      <c r="W1271" s="44" t="str">
        <f t="shared" si="372"/>
        <v/>
      </c>
      <c r="X1271" s="25" t="str">
        <f t="shared" si="373"/>
        <v/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/>
      </c>
      <c r="AC1271" s="113" t="str">
        <f t="shared" si="379"/>
        <v/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4557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4646</v>
      </c>
      <c r="L1272" s="68"/>
      <c r="M1272" s="64" t="s">
        <v>1941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150</v>
      </c>
      <c r="T1272" s="94" t="s">
        <v>2570</v>
      </c>
      <c r="U1272" s="72" t="s">
        <v>2570</v>
      </c>
      <c r="V1272" s="72" t="s">
        <v>2570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4557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1630</v>
      </c>
      <c r="K1273" s="67" t="s">
        <v>4811</v>
      </c>
      <c r="L1273" s="68"/>
      <c r="M1273" s="91" t="s">
        <v>1938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150</v>
      </c>
      <c r="T1273" s="94" t="s">
        <v>2570</v>
      </c>
      <c r="U1273" s="72" t="s">
        <v>2570</v>
      </c>
      <c r="V1273" s="72" t="s">
        <v>2570</v>
      </c>
      <c r="W1273" s="44" t="str">
        <f t="shared" si="372"/>
        <v/>
      </c>
      <c r="X1273" s="25" t="str">
        <f t="shared" si="373"/>
        <v/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/>
      </c>
      <c r="AC1273" s="113" t="str">
        <f t="shared" si="379"/>
        <v/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4557</v>
      </c>
      <c r="D1274" s="60" t="s">
        <v>7</v>
      </c>
      <c r="E1274" s="87" t="s">
        <v>2702</v>
      </c>
      <c r="F1274" s="87" t="s">
        <v>2702</v>
      </c>
      <c r="G1274" s="72">
        <v>0</v>
      </c>
      <c r="H1274" s="72">
        <v>0</v>
      </c>
      <c r="I1274" s="66" t="s">
        <v>3</v>
      </c>
      <c r="J1274" s="66" t="s">
        <v>1630</v>
      </c>
      <c r="K1274" s="67" t="s">
        <v>4811</v>
      </c>
      <c r="L1274" s="68"/>
      <c r="M1274" s="91" t="s">
        <v>1937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150</v>
      </c>
      <c r="T1274" s="94" t="s">
        <v>2570</v>
      </c>
      <c r="U1274" s="72" t="s">
        <v>2570</v>
      </c>
      <c r="V1274" s="72" t="s">
        <v>2570</v>
      </c>
      <c r="W1274" s="44" t="str">
        <f t="shared" si="372"/>
        <v/>
      </c>
      <c r="X1274" s="25" t="str">
        <f t="shared" si="373"/>
        <v/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/>
      </c>
      <c r="AC1274" s="113" t="str">
        <f t="shared" si="379"/>
        <v/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4557</v>
      </c>
      <c r="D1275" s="60" t="s">
        <v>7</v>
      </c>
      <c r="E1275" s="87" t="s">
        <v>2703</v>
      </c>
      <c r="F1275" s="87" t="s">
        <v>2703</v>
      </c>
      <c r="G1275" s="72">
        <v>0</v>
      </c>
      <c r="H1275" s="72">
        <v>0</v>
      </c>
      <c r="I1275" s="66" t="s">
        <v>3</v>
      </c>
      <c r="J1275" s="66" t="s">
        <v>1630</v>
      </c>
      <c r="K1275" s="67" t="s">
        <v>4811</v>
      </c>
      <c r="L1275" s="68"/>
      <c r="M1275" s="64" t="s">
        <v>1939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150</v>
      </c>
      <c r="T1275" s="94" t="s">
        <v>2570</v>
      </c>
      <c r="U1275" s="72" t="s">
        <v>2570</v>
      </c>
      <c r="V1275" s="72" t="s">
        <v>2570</v>
      </c>
      <c r="W1275" s="44" t="str">
        <f t="shared" si="372"/>
        <v/>
      </c>
      <c r="X1275" s="25" t="str">
        <f t="shared" si="373"/>
        <v/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/>
      </c>
      <c r="AC1275" s="113" t="str">
        <f t="shared" si="379"/>
        <v/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4557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1630</v>
      </c>
      <c r="K1276" s="67" t="s">
        <v>4811</v>
      </c>
      <c r="L1276" s="68"/>
      <c r="M1276" s="64" t="s">
        <v>1940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150</v>
      </c>
      <c r="T1276" s="94" t="s">
        <v>2570</v>
      </c>
      <c r="U1276" s="72" t="s">
        <v>2570</v>
      </c>
      <c r="V1276" s="72" t="s">
        <v>2570</v>
      </c>
      <c r="W1276" s="44" t="str">
        <f t="shared" si="372"/>
        <v/>
      </c>
      <c r="X1276" s="25" t="str">
        <f t="shared" si="373"/>
        <v/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/>
      </c>
      <c r="AC1276" s="113" t="str">
        <f t="shared" si="379"/>
        <v/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4557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4646</v>
      </c>
      <c r="L1277" s="68"/>
      <c r="M1277" s="64" t="s">
        <v>2020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150</v>
      </c>
      <c r="T1277" s="94" t="s">
        <v>2570</v>
      </c>
      <c r="U1277" s="72" t="s">
        <v>2570</v>
      </c>
      <c r="V1277" s="72" t="s">
        <v>2570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4557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1630</v>
      </c>
      <c r="K1278" s="67" t="s">
        <v>4811</v>
      </c>
      <c r="L1278" s="68"/>
      <c r="M1278" s="91" t="s">
        <v>2017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150</v>
      </c>
      <c r="T1278" s="94" t="s">
        <v>2570</v>
      </c>
      <c r="U1278" s="72" t="s">
        <v>2570</v>
      </c>
      <c r="V1278" s="72" t="s">
        <v>2570</v>
      </c>
      <c r="W1278" s="44" t="str">
        <f t="shared" si="372"/>
        <v/>
      </c>
      <c r="X1278" s="25" t="str">
        <f t="shared" si="373"/>
        <v/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/>
      </c>
      <c r="AC1278" s="113" t="str">
        <f t="shared" si="379"/>
        <v/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4557</v>
      </c>
      <c r="D1279" s="60" t="s">
        <v>7</v>
      </c>
      <c r="E1279" s="87" t="s">
        <v>2704</v>
      </c>
      <c r="F1279" s="87" t="s">
        <v>2704</v>
      </c>
      <c r="G1279" s="72">
        <v>0</v>
      </c>
      <c r="H1279" s="72">
        <v>0</v>
      </c>
      <c r="I1279" s="66" t="s">
        <v>3</v>
      </c>
      <c r="J1279" s="66" t="s">
        <v>1630</v>
      </c>
      <c r="K1279" s="67" t="s">
        <v>4811</v>
      </c>
      <c r="L1279" s="68"/>
      <c r="M1279" s="91" t="s">
        <v>2016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150</v>
      </c>
      <c r="T1279" s="94" t="s">
        <v>2570</v>
      </c>
      <c r="U1279" s="72" t="s">
        <v>2570</v>
      </c>
      <c r="V1279" s="72" t="s">
        <v>2570</v>
      </c>
      <c r="W1279" s="44" t="str">
        <f t="shared" si="372"/>
        <v/>
      </c>
      <c r="X1279" s="25" t="str">
        <f t="shared" si="373"/>
        <v/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/>
      </c>
      <c r="AC1279" s="113" t="str">
        <f t="shared" si="379"/>
        <v/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4557</v>
      </c>
      <c r="D1280" s="60" t="s">
        <v>7</v>
      </c>
      <c r="E1280" s="87" t="s">
        <v>2705</v>
      </c>
      <c r="F1280" s="87" t="s">
        <v>2705</v>
      </c>
      <c r="G1280" s="72">
        <v>0</v>
      </c>
      <c r="H1280" s="72">
        <v>0</v>
      </c>
      <c r="I1280" s="66" t="s">
        <v>3</v>
      </c>
      <c r="J1280" s="66" t="s">
        <v>1630</v>
      </c>
      <c r="K1280" s="67" t="s">
        <v>4811</v>
      </c>
      <c r="L1280" s="68"/>
      <c r="M1280" s="64" t="s">
        <v>2018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150</v>
      </c>
      <c r="T1280" s="94" t="s">
        <v>2570</v>
      </c>
      <c r="U1280" s="72" t="s">
        <v>2570</v>
      </c>
      <c r="V1280" s="72" t="s">
        <v>2570</v>
      </c>
      <c r="W1280" s="44" t="str">
        <f t="shared" si="372"/>
        <v/>
      </c>
      <c r="X1280" s="25" t="str">
        <f t="shared" si="373"/>
        <v/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/>
      </c>
      <c r="AC1280" s="113" t="str">
        <f t="shared" si="379"/>
        <v/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4557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1630</v>
      </c>
      <c r="K1281" s="67" t="s">
        <v>4811</v>
      </c>
      <c r="L1281" s="68"/>
      <c r="M1281" s="64" t="s">
        <v>2019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150</v>
      </c>
      <c r="T1281" s="94" t="s">
        <v>2570</v>
      </c>
      <c r="U1281" s="72" t="s">
        <v>2570</v>
      </c>
      <c r="V1281" s="72" t="s">
        <v>2570</v>
      </c>
      <c r="W1281" s="44" t="str">
        <f t="shared" si="372"/>
        <v/>
      </c>
      <c r="X1281" s="25" t="str">
        <f t="shared" si="373"/>
        <v/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/>
      </c>
      <c r="AC1281" s="113" t="str">
        <f t="shared" si="379"/>
        <v/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4557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4646</v>
      </c>
      <c r="L1282" s="68"/>
      <c r="M1282" s="64" t="s">
        <v>2030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150</v>
      </c>
      <c r="T1282" s="94" t="s">
        <v>2570</v>
      </c>
      <c r="U1282" s="72" t="s">
        <v>2570</v>
      </c>
      <c r="V1282" s="72" t="s">
        <v>2570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4557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1630</v>
      </c>
      <c r="K1283" s="67" t="s">
        <v>4811</v>
      </c>
      <c r="L1283" s="68"/>
      <c r="M1283" s="91" t="s">
        <v>2027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150</v>
      </c>
      <c r="T1283" s="94" t="s">
        <v>2570</v>
      </c>
      <c r="U1283" s="72" t="s">
        <v>2570</v>
      </c>
      <c r="V1283" s="72" t="s">
        <v>2570</v>
      </c>
      <c r="W1283" s="44" t="str">
        <f t="shared" si="372"/>
        <v/>
      </c>
      <c r="X1283" s="25" t="str">
        <f t="shared" si="373"/>
        <v/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/>
      </c>
      <c r="AC1283" s="113" t="str">
        <f t="shared" si="379"/>
        <v/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4557</v>
      </c>
      <c r="D1284" s="60" t="s">
        <v>7</v>
      </c>
      <c r="E1284" s="87" t="s">
        <v>2706</v>
      </c>
      <c r="F1284" s="87" t="s">
        <v>2706</v>
      </c>
      <c r="G1284" s="72">
        <v>0</v>
      </c>
      <c r="H1284" s="72">
        <v>0</v>
      </c>
      <c r="I1284" s="66" t="s">
        <v>3</v>
      </c>
      <c r="J1284" s="66" t="s">
        <v>1630</v>
      </c>
      <c r="K1284" s="67" t="s">
        <v>4811</v>
      </c>
      <c r="L1284" s="68"/>
      <c r="M1284" s="91" t="s">
        <v>2026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150</v>
      </c>
      <c r="T1284" s="94" t="s">
        <v>2570</v>
      </c>
      <c r="U1284" s="72" t="s">
        <v>2570</v>
      </c>
      <c r="V1284" s="72" t="s">
        <v>2570</v>
      </c>
      <c r="W1284" s="44" t="str">
        <f t="shared" si="372"/>
        <v/>
      </c>
      <c r="X1284" s="25" t="str">
        <f t="shared" si="373"/>
        <v/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/>
      </c>
      <c r="AC1284" s="113" t="str">
        <f t="shared" si="379"/>
        <v/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4557</v>
      </c>
      <c r="D1285" s="60" t="s">
        <v>7</v>
      </c>
      <c r="E1285" s="87" t="s">
        <v>2707</v>
      </c>
      <c r="F1285" s="87" t="s">
        <v>2707</v>
      </c>
      <c r="G1285" s="72">
        <v>0</v>
      </c>
      <c r="H1285" s="72">
        <v>0</v>
      </c>
      <c r="I1285" s="66" t="s">
        <v>3</v>
      </c>
      <c r="J1285" s="66" t="s">
        <v>1630</v>
      </c>
      <c r="K1285" s="67" t="s">
        <v>4811</v>
      </c>
      <c r="L1285" s="68"/>
      <c r="M1285" s="64" t="s">
        <v>2028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150</v>
      </c>
      <c r="T1285" s="94" t="s">
        <v>2570</v>
      </c>
      <c r="U1285" s="72" t="s">
        <v>2570</v>
      </c>
      <c r="V1285" s="72" t="s">
        <v>2570</v>
      </c>
      <c r="W1285" s="44" t="str">
        <f t="shared" si="372"/>
        <v/>
      </c>
      <c r="X1285" s="25" t="str">
        <f t="shared" si="373"/>
        <v/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/>
      </c>
      <c r="AC1285" s="113" t="str">
        <f t="shared" si="379"/>
        <v/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4557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1630</v>
      </c>
      <c r="K1286" s="67" t="s">
        <v>4811</v>
      </c>
      <c r="L1286" s="68"/>
      <c r="M1286" s="64" t="s">
        <v>2029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150</v>
      </c>
      <c r="T1286" s="94" t="s">
        <v>2570</v>
      </c>
      <c r="U1286" s="72" t="s">
        <v>2570</v>
      </c>
      <c r="V1286" s="72" t="s">
        <v>2570</v>
      </c>
      <c r="W1286" s="44" t="str">
        <f t="shared" si="372"/>
        <v/>
      </c>
      <c r="X1286" s="25" t="str">
        <f t="shared" si="373"/>
        <v/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/>
      </c>
      <c r="AC1286" s="113" t="str">
        <f t="shared" si="379"/>
        <v/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4557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4646</v>
      </c>
      <c r="L1287" s="68"/>
      <c r="M1287" s="64" t="s">
        <v>2058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150</v>
      </c>
      <c r="T1287" s="94" t="s">
        <v>2570</v>
      </c>
      <c r="U1287" s="72" t="s">
        <v>2570</v>
      </c>
      <c r="V1287" s="72" t="s">
        <v>2570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4557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1630</v>
      </c>
      <c r="K1288" s="67" t="s">
        <v>4811</v>
      </c>
      <c r="L1288" s="68"/>
      <c r="M1288" s="91" t="s">
        <v>2055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150</v>
      </c>
      <c r="T1288" s="94" t="s">
        <v>2570</v>
      </c>
      <c r="U1288" s="72" t="s">
        <v>2570</v>
      </c>
      <c r="V1288" s="72" t="s">
        <v>2570</v>
      </c>
      <c r="W1288" s="44" t="str">
        <f t="shared" si="372"/>
        <v/>
      </c>
      <c r="X1288" s="25" t="str">
        <f t="shared" si="373"/>
        <v/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/>
      </c>
      <c r="AC1288" s="113" t="str">
        <f t="shared" si="379"/>
        <v/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4557</v>
      </c>
      <c r="D1289" s="60" t="s">
        <v>7</v>
      </c>
      <c r="E1289" s="87" t="s">
        <v>2708</v>
      </c>
      <c r="F1289" s="87" t="s">
        <v>2708</v>
      </c>
      <c r="G1289" s="72">
        <v>0</v>
      </c>
      <c r="H1289" s="72">
        <v>0</v>
      </c>
      <c r="I1289" s="66" t="s">
        <v>3</v>
      </c>
      <c r="J1289" s="66" t="s">
        <v>1630</v>
      </c>
      <c r="K1289" s="67" t="s">
        <v>4811</v>
      </c>
      <c r="L1289" s="68"/>
      <c r="M1289" s="91" t="s">
        <v>2054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150</v>
      </c>
      <c r="T1289" s="94" t="s">
        <v>2570</v>
      </c>
      <c r="U1289" s="72" t="s">
        <v>2570</v>
      </c>
      <c r="V1289" s="72" t="s">
        <v>2570</v>
      </c>
      <c r="W1289" s="44" t="str">
        <f t="shared" si="372"/>
        <v/>
      </c>
      <c r="X1289" s="25" t="str">
        <f t="shared" si="373"/>
        <v/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/>
      </c>
      <c r="AC1289" s="113" t="str">
        <f t="shared" si="379"/>
        <v/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4557</v>
      </c>
      <c r="D1290" s="60" t="s">
        <v>7</v>
      </c>
      <c r="E1290" s="87" t="s">
        <v>2709</v>
      </c>
      <c r="F1290" s="87" t="s">
        <v>2709</v>
      </c>
      <c r="G1290" s="72">
        <v>0</v>
      </c>
      <c r="H1290" s="72">
        <v>0</v>
      </c>
      <c r="I1290" s="66" t="s">
        <v>3</v>
      </c>
      <c r="J1290" s="66" t="s">
        <v>1630</v>
      </c>
      <c r="K1290" s="67" t="s">
        <v>4811</v>
      </c>
      <c r="L1290" s="68"/>
      <c r="M1290" s="64" t="s">
        <v>2056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150</v>
      </c>
      <c r="T1290" s="94" t="s">
        <v>2570</v>
      </c>
      <c r="U1290" s="72" t="s">
        <v>2570</v>
      </c>
      <c r="V1290" s="72" t="s">
        <v>2570</v>
      </c>
      <c r="W1290" s="44" t="str">
        <f t="shared" si="372"/>
        <v/>
      </c>
      <c r="X1290" s="25" t="str">
        <f t="shared" si="373"/>
        <v/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/>
      </c>
      <c r="AC1290" s="113" t="str">
        <f t="shared" si="379"/>
        <v/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4557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1630</v>
      </c>
      <c r="K1291" s="67" t="s">
        <v>4811</v>
      </c>
      <c r="L1291" s="68"/>
      <c r="M1291" s="64" t="s">
        <v>2057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150</v>
      </c>
      <c r="T1291" s="94" t="s">
        <v>2570</v>
      </c>
      <c r="U1291" s="72" t="s">
        <v>2570</v>
      </c>
      <c r="V1291" s="72" t="s">
        <v>2570</v>
      </c>
      <c r="W1291" s="44" t="str">
        <f t="shared" si="372"/>
        <v/>
      </c>
      <c r="X1291" s="25" t="str">
        <f t="shared" si="373"/>
        <v/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/>
      </c>
      <c r="AC1291" s="113" t="str">
        <f t="shared" si="379"/>
        <v/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4557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4646</v>
      </c>
      <c r="L1292" s="68"/>
      <c r="M1292" s="64" t="s">
        <v>2209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150</v>
      </c>
      <c r="T1292" s="94" t="s">
        <v>2570</v>
      </c>
      <c r="U1292" s="72" t="s">
        <v>2570</v>
      </c>
      <c r="V1292" s="72" t="s">
        <v>2570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4557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1630</v>
      </c>
      <c r="K1293" s="67" t="s">
        <v>4811</v>
      </c>
      <c r="L1293" s="68"/>
      <c r="M1293" s="64" t="s">
        <v>2202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150</v>
      </c>
      <c r="T1293" s="94" t="s">
        <v>2570</v>
      </c>
      <c r="U1293" s="72" t="s">
        <v>2570</v>
      </c>
      <c r="V1293" s="72" t="s">
        <v>2570</v>
      </c>
      <c r="W1293" s="44" t="str">
        <f t="shared" si="372"/>
        <v/>
      </c>
      <c r="X1293" s="25" t="str">
        <f t="shared" si="373"/>
        <v/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/>
      </c>
      <c r="AC1293" s="113" t="str">
        <f t="shared" si="379"/>
        <v/>
      </c>
      <c r="AD1293" t="b">
        <f t="shared" si="378"/>
        <v>1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4557</v>
      </c>
      <c r="D1294" s="60" t="s">
        <v>7</v>
      </c>
      <c r="E1294" s="86" t="s">
        <v>2712</v>
      </c>
      <c r="F1294" s="86" t="s">
        <v>2712</v>
      </c>
      <c r="G1294" s="72">
        <v>0</v>
      </c>
      <c r="H1294" s="72">
        <v>0</v>
      </c>
      <c r="I1294" s="66" t="s">
        <v>3</v>
      </c>
      <c r="J1294" s="66" t="s">
        <v>1630</v>
      </c>
      <c r="K1294" s="67" t="s">
        <v>4811</v>
      </c>
      <c r="L1294" s="68"/>
      <c r="M1294" s="91" t="s">
        <v>2204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150</v>
      </c>
      <c r="T1294" s="94" t="s">
        <v>2570</v>
      </c>
      <c r="U1294" s="72" t="s">
        <v>2570</v>
      </c>
      <c r="V1294" s="72" t="s">
        <v>2570</v>
      </c>
      <c r="W1294" s="44" t="str">
        <f t="shared" si="372"/>
        <v/>
      </c>
      <c r="X1294" s="25" t="str">
        <f t="shared" si="373"/>
        <v/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/>
      </c>
      <c r="AC1294" s="113" t="str">
        <f t="shared" si="379"/>
        <v/>
      </c>
      <c r="AD1294" t="b">
        <f t="shared" si="378"/>
        <v>1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4557</v>
      </c>
      <c r="D1295" s="60" t="s">
        <v>7</v>
      </c>
      <c r="E1295" s="86" t="s">
        <v>2713</v>
      </c>
      <c r="F1295" s="86" t="s">
        <v>2713</v>
      </c>
      <c r="G1295" s="72">
        <v>0</v>
      </c>
      <c r="H1295" s="72">
        <v>0</v>
      </c>
      <c r="I1295" s="66" t="s">
        <v>3</v>
      </c>
      <c r="J1295" s="66" t="s">
        <v>1630</v>
      </c>
      <c r="K1295" s="67" t="s">
        <v>4811</v>
      </c>
      <c r="L1295" s="68"/>
      <c r="M1295" s="91" t="s">
        <v>2203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150</v>
      </c>
      <c r="T1295" s="94" t="s">
        <v>2570</v>
      </c>
      <c r="U1295" s="72" t="s">
        <v>2570</v>
      </c>
      <c r="V1295" s="72" t="s">
        <v>2570</v>
      </c>
      <c r="W1295" s="44" t="str">
        <f t="shared" si="372"/>
        <v/>
      </c>
      <c r="X1295" s="25" t="str">
        <f t="shared" si="373"/>
        <v/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/>
      </c>
      <c r="AC1295" s="113" t="str">
        <f t="shared" si="379"/>
        <v/>
      </c>
      <c r="AD1295" t="b">
        <f t="shared" si="378"/>
        <v>1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4557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1630</v>
      </c>
      <c r="K1296" s="67" t="s">
        <v>4811</v>
      </c>
      <c r="L1296" s="68"/>
      <c r="M1296" s="64" t="s">
        <v>2205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150</v>
      </c>
      <c r="T1296" s="94" t="s">
        <v>2570</v>
      </c>
      <c r="U1296" s="72" t="s">
        <v>2570</v>
      </c>
      <c r="V1296" s="72" t="s">
        <v>2570</v>
      </c>
      <c r="W1296" s="44" t="str">
        <f t="shared" si="372"/>
        <v/>
      </c>
      <c r="X1296" s="25" t="str">
        <f t="shared" si="373"/>
        <v/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/>
      </c>
      <c r="AC1296" s="113" t="str">
        <f t="shared" si="379"/>
        <v/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4557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4646</v>
      </c>
      <c r="L1297" s="68"/>
      <c r="M1297" s="64" t="s">
        <v>2226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150</v>
      </c>
      <c r="T1297" s="94" t="s">
        <v>2570</v>
      </c>
      <c r="U1297" s="72" t="s">
        <v>2570</v>
      </c>
      <c r="V1297" s="72" t="s">
        <v>2570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4557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1630</v>
      </c>
      <c r="K1298" s="67" t="s">
        <v>4811</v>
      </c>
      <c r="L1298" s="68"/>
      <c r="M1298" s="91" t="s">
        <v>2223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150</v>
      </c>
      <c r="T1298" s="94" t="s">
        <v>2570</v>
      </c>
      <c r="U1298" s="72" t="s">
        <v>2570</v>
      </c>
      <c r="V1298" s="72" t="s">
        <v>2570</v>
      </c>
      <c r="W1298" s="44" t="str">
        <f t="shared" si="383"/>
        <v/>
      </c>
      <c r="X1298" s="25" t="str">
        <f t="shared" si="384"/>
        <v/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/>
      </c>
      <c r="AC1298" s="113" t="str">
        <f t="shared" si="379"/>
        <v/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4557</v>
      </c>
      <c r="D1299" s="60" t="s">
        <v>7</v>
      </c>
      <c r="E1299" s="87" t="s">
        <v>2710</v>
      </c>
      <c r="F1299" s="87" t="s">
        <v>2710</v>
      </c>
      <c r="G1299" s="72">
        <v>0</v>
      </c>
      <c r="H1299" s="72">
        <v>0</v>
      </c>
      <c r="I1299" s="66" t="s">
        <v>3</v>
      </c>
      <c r="J1299" s="66" t="s">
        <v>1630</v>
      </c>
      <c r="K1299" s="67" t="s">
        <v>4811</v>
      </c>
      <c r="L1299" s="68"/>
      <c r="M1299" s="91" t="s">
        <v>2222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150</v>
      </c>
      <c r="T1299" s="94" t="s">
        <v>2570</v>
      </c>
      <c r="U1299" s="72" t="s">
        <v>2570</v>
      </c>
      <c r="V1299" s="72" t="s">
        <v>2570</v>
      </c>
      <c r="W1299" s="44" t="str">
        <f t="shared" si="383"/>
        <v/>
      </c>
      <c r="X1299" s="25" t="str">
        <f t="shared" si="384"/>
        <v/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/>
      </c>
      <c r="AC1299" s="113" t="str">
        <f t="shared" si="379"/>
        <v/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4557</v>
      </c>
      <c r="D1300" s="60" t="s">
        <v>7</v>
      </c>
      <c r="E1300" s="87" t="s">
        <v>2711</v>
      </c>
      <c r="F1300" s="87" t="s">
        <v>2711</v>
      </c>
      <c r="G1300" s="72">
        <v>0</v>
      </c>
      <c r="H1300" s="72">
        <v>0</v>
      </c>
      <c r="I1300" s="66" t="s">
        <v>3</v>
      </c>
      <c r="J1300" s="66" t="s">
        <v>1630</v>
      </c>
      <c r="K1300" s="67" t="s">
        <v>4811</v>
      </c>
      <c r="L1300" s="68"/>
      <c r="M1300" s="64" t="s">
        <v>2224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150</v>
      </c>
      <c r="T1300" s="94" t="s">
        <v>2570</v>
      </c>
      <c r="U1300" s="72" t="s">
        <v>2570</v>
      </c>
      <c r="V1300" s="72" t="s">
        <v>2570</v>
      </c>
      <c r="W1300" s="44" t="str">
        <f t="shared" si="383"/>
        <v/>
      </c>
      <c r="X1300" s="25" t="str">
        <f t="shared" si="384"/>
        <v/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/>
      </c>
      <c r="AC1300" s="113" t="str">
        <f t="shared" si="379"/>
        <v/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4557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1630</v>
      </c>
      <c r="K1301" s="67" t="s">
        <v>4811</v>
      </c>
      <c r="L1301" s="68"/>
      <c r="M1301" s="64" t="s">
        <v>2225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150</v>
      </c>
      <c r="T1301" s="94" t="s">
        <v>2570</v>
      </c>
      <c r="U1301" s="72" t="s">
        <v>2570</v>
      </c>
      <c r="V1301" s="72" t="s">
        <v>2570</v>
      </c>
      <c r="W1301" s="44" t="str">
        <f t="shared" si="383"/>
        <v/>
      </c>
      <c r="X1301" s="25" t="str">
        <f t="shared" si="384"/>
        <v/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/>
      </c>
      <c r="AC1301" s="113" t="str">
        <f t="shared" si="379"/>
        <v/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4557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4646</v>
      </c>
      <c r="L1302" s="68"/>
      <c r="M1302" s="64" t="s">
        <v>2332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150</v>
      </c>
      <c r="T1302" s="94" t="s">
        <v>2570</v>
      </c>
      <c r="U1302" s="72" t="s">
        <v>2570</v>
      </c>
      <c r="V1302" s="72" t="s">
        <v>2570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4557</v>
      </c>
      <c r="D1303" s="60" t="s">
        <v>7</v>
      </c>
      <c r="E1303" s="87" t="s">
        <v>2729</v>
      </c>
      <c r="F1303" s="87" t="s">
        <v>2729</v>
      </c>
      <c r="G1303" s="75">
        <v>0</v>
      </c>
      <c r="H1303" s="75">
        <v>0</v>
      </c>
      <c r="I1303" s="66" t="s">
        <v>3</v>
      </c>
      <c r="J1303" s="66" t="s">
        <v>1630</v>
      </c>
      <c r="K1303" s="67" t="s">
        <v>4811</v>
      </c>
      <c r="L1303" s="68"/>
      <c r="M1303" s="91" t="s">
        <v>2329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150</v>
      </c>
      <c r="T1303" s="94" t="s">
        <v>2570</v>
      </c>
      <c r="U1303" s="72" t="s">
        <v>2570</v>
      </c>
      <c r="V1303" s="72" t="s">
        <v>2570</v>
      </c>
      <c r="W1303" s="44" t="str">
        <f t="shared" si="383"/>
        <v/>
      </c>
      <c r="X1303" s="25" t="str">
        <f t="shared" si="384"/>
        <v/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/>
      </c>
      <c r="AC1303" s="113" t="str">
        <f t="shared" si="379"/>
        <v/>
      </c>
      <c r="AD1303" t="b">
        <f t="shared" si="378"/>
        <v>1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4557</v>
      </c>
      <c r="D1304" s="60" t="s">
        <v>7</v>
      </c>
      <c r="E1304" s="87" t="s">
        <v>2720</v>
      </c>
      <c r="F1304" s="87" t="s">
        <v>2720</v>
      </c>
      <c r="G1304" s="75">
        <v>0</v>
      </c>
      <c r="H1304" s="75">
        <v>0</v>
      </c>
      <c r="I1304" s="66" t="s">
        <v>3</v>
      </c>
      <c r="J1304" s="66" t="s">
        <v>1630</v>
      </c>
      <c r="K1304" s="67" t="s">
        <v>4811</v>
      </c>
      <c r="L1304" s="68"/>
      <c r="M1304" s="91" t="s">
        <v>2328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150</v>
      </c>
      <c r="T1304" s="94" t="s">
        <v>2570</v>
      </c>
      <c r="U1304" s="72" t="s">
        <v>2570</v>
      </c>
      <c r="V1304" s="72" t="s">
        <v>2570</v>
      </c>
      <c r="W1304" s="44" t="str">
        <f t="shared" si="383"/>
        <v/>
      </c>
      <c r="X1304" s="25" t="str">
        <f t="shared" si="384"/>
        <v/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/>
      </c>
      <c r="AC1304" s="113" t="str">
        <f t="shared" si="379"/>
        <v/>
      </c>
      <c r="AD1304" t="b">
        <f t="shared" si="378"/>
        <v>1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4557</v>
      </c>
      <c r="D1305" s="60" t="s">
        <v>7</v>
      </c>
      <c r="E1305" s="87" t="s">
        <v>2721</v>
      </c>
      <c r="F1305" s="87" t="s">
        <v>2721</v>
      </c>
      <c r="G1305" s="75">
        <v>0</v>
      </c>
      <c r="H1305" s="75">
        <v>0</v>
      </c>
      <c r="I1305" s="66" t="s">
        <v>3</v>
      </c>
      <c r="J1305" s="66" t="s">
        <v>1630</v>
      </c>
      <c r="K1305" s="67" t="s">
        <v>4811</v>
      </c>
      <c r="L1305" s="68"/>
      <c r="M1305" s="64" t="s">
        <v>2330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150</v>
      </c>
      <c r="T1305" s="94" t="s">
        <v>2570</v>
      </c>
      <c r="U1305" s="72" t="s">
        <v>2570</v>
      </c>
      <c r="V1305" s="72" t="s">
        <v>2570</v>
      </c>
      <c r="W1305" s="44" t="str">
        <f t="shared" si="383"/>
        <v/>
      </c>
      <c r="X1305" s="25" t="str">
        <f t="shared" si="384"/>
        <v/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/>
      </c>
      <c r="AC1305" s="113" t="str">
        <f t="shared" si="379"/>
        <v/>
      </c>
      <c r="AD1305" t="b">
        <f t="shared" si="378"/>
        <v>1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4557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1630</v>
      </c>
      <c r="K1306" s="67" t="s">
        <v>4811</v>
      </c>
      <c r="L1306" s="68"/>
      <c r="M1306" s="64" t="s">
        <v>2331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150</v>
      </c>
      <c r="T1306" s="94" t="s">
        <v>2570</v>
      </c>
      <c r="U1306" s="72" t="s">
        <v>2570</v>
      </c>
      <c r="V1306" s="72" t="s">
        <v>2570</v>
      </c>
      <c r="W1306" s="44" t="str">
        <f t="shared" si="383"/>
        <v/>
      </c>
      <c r="X1306" s="25" t="str">
        <f t="shared" si="384"/>
        <v/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/>
      </c>
      <c r="AC1306" s="113" t="str">
        <f t="shared" si="379"/>
        <v/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4557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4646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150</v>
      </c>
      <c r="T1307" s="113" t="s">
        <v>2570</v>
      </c>
      <c r="U1307" s="120" t="s">
        <v>2570</v>
      </c>
      <c r="V1307" s="120" t="s">
        <v>2570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4557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4646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150</v>
      </c>
      <c r="T1308" s="113" t="s">
        <v>2570</v>
      </c>
      <c r="U1308" s="120" t="s">
        <v>2570</v>
      </c>
      <c r="V1308" s="120" t="s">
        <v>2570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4557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4646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150</v>
      </c>
      <c r="T1309" s="113" t="s">
        <v>2570</v>
      </c>
      <c r="U1309" s="120" t="s">
        <v>2570</v>
      </c>
      <c r="V1309" s="120" t="s">
        <v>2570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4557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4646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150</v>
      </c>
      <c r="T1310" s="113" t="s">
        <v>2570</v>
      </c>
      <c r="U1310" s="120" t="s">
        <v>2570</v>
      </c>
      <c r="V1310" s="120" t="s">
        <v>2570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4557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4646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150</v>
      </c>
      <c r="T1311" s="113" t="s">
        <v>2570</v>
      </c>
      <c r="U1311" s="120" t="s">
        <v>2570</v>
      </c>
      <c r="V1311" s="120" t="s">
        <v>2570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4557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4646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150</v>
      </c>
      <c r="T1312" s="113" t="s">
        <v>2570</v>
      </c>
      <c r="U1312" s="120" t="s">
        <v>2570</v>
      </c>
      <c r="V1312" s="120" t="s">
        <v>2570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4557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4646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150</v>
      </c>
      <c r="T1313" s="113" t="s">
        <v>2570</v>
      </c>
      <c r="U1313" s="120" t="s">
        <v>2570</v>
      </c>
      <c r="V1313" s="120" t="s">
        <v>2570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4557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4646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150</v>
      </c>
      <c r="T1314" s="113" t="s">
        <v>2570</v>
      </c>
      <c r="U1314" s="120" t="s">
        <v>2570</v>
      </c>
      <c r="V1314" s="120" t="s">
        <v>2570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4557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4646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150</v>
      </c>
      <c r="T1315" s="113" t="s">
        <v>2570</v>
      </c>
      <c r="U1315" s="120" t="s">
        <v>2570</v>
      </c>
      <c r="V1315" s="120" t="s">
        <v>2570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4557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4646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150</v>
      </c>
      <c r="T1316" s="113" t="s">
        <v>2570</v>
      </c>
      <c r="U1316" s="120" t="s">
        <v>2570</v>
      </c>
      <c r="V1316" s="120" t="s">
        <v>2570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4557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4646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150</v>
      </c>
      <c r="T1317" s="113" t="s">
        <v>2570</v>
      </c>
      <c r="U1317" s="120" t="s">
        <v>2570</v>
      </c>
      <c r="V1317" s="120" t="s">
        <v>2570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4557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4646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150</v>
      </c>
      <c r="T1318" s="113" t="s">
        <v>2570</v>
      </c>
      <c r="U1318" s="120" t="s">
        <v>2570</v>
      </c>
      <c r="V1318" s="120" t="s">
        <v>2570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4557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4646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150</v>
      </c>
      <c r="T1319" s="113" t="s">
        <v>2570</v>
      </c>
      <c r="U1319" s="120" t="s">
        <v>2570</v>
      </c>
      <c r="V1319" s="120" t="s">
        <v>2570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4557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4646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150</v>
      </c>
      <c r="T1320" s="113" t="s">
        <v>2570</v>
      </c>
      <c r="U1320" s="120" t="s">
        <v>2570</v>
      </c>
      <c r="V1320" s="120" t="s">
        <v>2570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4557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4646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150</v>
      </c>
      <c r="T1321" s="113" t="s">
        <v>2570</v>
      </c>
      <c r="U1321" s="120" t="s">
        <v>2570</v>
      </c>
      <c r="V1321" s="120" t="s">
        <v>2570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4557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4646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150</v>
      </c>
      <c r="T1322" s="113" t="s">
        <v>2570</v>
      </c>
      <c r="U1322" s="120" t="s">
        <v>2570</v>
      </c>
      <c r="V1322" s="120" t="s">
        <v>2570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4557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4646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150</v>
      </c>
      <c r="T1323" s="113" t="s">
        <v>2570</v>
      </c>
      <c r="U1323" s="120" t="s">
        <v>2570</v>
      </c>
      <c r="V1323" s="120" t="s">
        <v>2570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4557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4646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150</v>
      </c>
      <c r="T1324" s="113" t="s">
        <v>2570</v>
      </c>
      <c r="U1324" s="120" t="s">
        <v>2570</v>
      </c>
      <c r="V1324" s="120" t="s">
        <v>2570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4557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4646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150</v>
      </c>
      <c r="T1325" s="113" t="s">
        <v>2570</v>
      </c>
      <c r="U1325" s="120" t="s">
        <v>2570</v>
      </c>
      <c r="V1325" s="120" t="s">
        <v>2570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4557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4646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150</v>
      </c>
      <c r="T1326" s="113" t="s">
        <v>2570</v>
      </c>
      <c r="U1326" s="120" t="s">
        <v>2570</v>
      </c>
      <c r="V1326" s="120" t="s">
        <v>2570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2570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2570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150</v>
      </c>
      <c r="T1327" s="94" t="s">
        <v>2570</v>
      </c>
      <c r="U1327" s="92" t="s">
        <v>2570</v>
      </c>
      <c r="V1327" s="92" t="s">
        <v>2570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2570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2570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150</v>
      </c>
      <c r="T1328" s="94" t="s">
        <v>2570</v>
      </c>
      <c r="U1328" s="92" t="s">
        <v>2570</v>
      </c>
      <c r="V1328" s="92" t="s">
        <v>2570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3123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150</v>
      </c>
      <c r="T1329" s="94" t="s">
        <v>2570</v>
      </c>
      <c r="U1329" s="92" t="s">
        <v>2570</v>
      </c>
      <c r="V1329" s="92" t="s">
        <v>2570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4344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1630</v>
      </c>
      <c r="K1330" s="67" t="s">
        <v>4811</v>
      </c>
      <c r="L1330" s="68"/>
      <c r="M1330" s="64" t="s">
        <v>1689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150</v>
      </c>
      <c r="T1330" s="94" t="s">
        <v>2570</v>
      </c>
      <c r="U1330" s="72" t="s">
        <v>2570</v>
      </c>
      <c r="V1330" s="72" t="s">
        <v>2570</v>
      </c>
      <c r="W1330" s="44" t="str">
        <f t="shared" si="383"/>
        <v/>
      </c>
      <c r="X1330" s="25" t="str">
        <f t="shared" si="384"/>
        <v/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/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4344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1630</v>
      </c>
      <c r="K1331" s="67" t="s">
        <v>4811</v>
      </c>
      <c r="L1331" s="68"/>
      <c r="M1331" s="64" t="s">
        <v>1788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150</v>
      </c>
      <c r="T1331" s="94" t="s">
        <v>2570</v>
      </c>
      <c r="U1331" s="72" t="s">
        <v>2570</v>
      </c>
      <c r="V1331" s="72" t="s">
        <v>2570</v>
      </c>
      <c r="W1331" s="44" t="str">
        <f t="shared" si="383"/>
        <v/>
      </c>
      <c r="X1331" s="25" t="str">
        <f t="shared" si="384"/>
        <v/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/>
      </c>
      <c r="AC1331" s="113" t="str">
        <f t="shared" si="395"/>
        <v/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4344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1630</v>
      </c>
      <c r="K1332" s="67" t="s">
        <v>4811</v>
      </c>
      <c r="L1332" s="68"/>
      <c r="M1332" s="64" t="s">
        <v>1921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150</v>
      </c>
      <c r="T1332" s="94" t="s">
        <v>2570</v>
      </c>
      <c r="U1332" s="72" t="s">
        <v>2570</v>
      </c>
      <c r="V1332" s="72" t="s">
        <v>2570</v>
      </c>
      <c r="W1332" s="44" t="str">
        <f t="shared" si="383"/>
        <v/>
      </c>
      <c r="X1332" s="25" t="str">
        <f t="shared" si="384"/>
        <v/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/>
      </c>
      <c r="AC1332" s="113" t="str">
        <f t="shared" si="395"/>
        <v/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4344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1630</v>
      </c>
      <c r="K1333" s="67" t="s">
        <v>4811</v>
      </c>
      <c r="L1333" s="68"/>
      <c r="M1333" s="64" t="s">
        <v>1936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150</v>
      </c>
      <c r="T1333" s="94" t="s">
        <v>2570</v>
      </c>
      <c r="U1333" s="72" t="s">
        <v>2570</v>
      </c>
      <c r="V1333" s="72" t="s">
        <v>2570</v>
      </c>
      <c r="W1333" s="44" t="str">
        <f t="shared" si="383"/>
        <v/>
      </c>
      <c r="X1333" s="25" t="str">
        <f t="shared" si="384"/>
        <v/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/>
      </c>
      <c r="AC1333" s="113" t="str">
        <f t="shared" si="395"/>
        <v/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4344</v>
      </c>
      <c r="D1334" s="60" t="s">
        <v>3104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1630</v>
      </c>
      <c r="K1334" s="67" t="s">
        <v>4811</v>
      </c>
      <c r="L1334" s="68"/>
      <c r="M1334" s="64" t="s">
        <v>2037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150</v>
      </c>
      <c r="T1334" s="94" t="s">
        <v>2570</v>
      </c>
      <c r="U1334" s="72" t="s">
        <v>2570</v>
      </c>
      <c r="V1334" s="72" t="s">
        <v>2570</v>
      </c>
      <c r="W1334" s="44" t="str">
        <f t="shared" si="383"/>
        <v/>
      </c>
      <c r="X1334" s="25" t="str">
        <f t="shared" si="384"/>
        <v/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/>
      </c>
      <c r="AC1334" s="113" t="str">
        <f t="shared" si="395"/>
        <v/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4344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1630</v>
      </c>
      <c r="K1335" s="67" t="s">
        <v>4811</v>
      </c>
      <c r="L1335" s="68"/>
      <c r="M1335" s="64" t="s">
        <v>2061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150</v>
      </c>
      <c r="T1335" s="94" t="s">
        <v>2570</v>
      </c>
      <c r="U1335" s="72" t="s">
        <v>2570</v>
      </c>
      <c r="V1335" s="72" t="s">
        <v>2570</v>
      </c>
      <c r="W1335" s="44" t="str">
        <f t="shared" si="383"/>
        <v/>
      </c>
      <c r="X1335" s="25" t="str">
        <f t="shared" si="384"/>
        <v/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/>
      </c>
      <c r="AC1335" s="113" t="str">
        <f t="shared" si="395"/>
        <v/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4344</v>
      </c>
      <c r="D1336" s="60" t="s">
        <v>3105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1630</v>
      </c>
      <c r="K1336" s="67" t="s">
        <v>4811</v>
      </c>
      <c r="L1336" s="68"/>
      <c r="M1336" s="64" t="s">
        <v>2475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150</v>
      </c>
      <c r="T1336" s="94" t="s">
        <v>2570</v>
      </c>
      <c r="U1336" s="72" t="s">
        <v>2570</v>
      </c>
      <c r="V1336" s="72" t="s">
        <v>2570</v>
      </c>
      <c r="W1336" s="44" t="str">
        <f t="shared" si="383"/>
        <v/>
      </c>
      <c r="X1336" s="25" t="str">
        <f t="shared" si="384"/>
        <v/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/>
      </c>
      <c r="AC1336" s="113" t="str">
        <f t="shared" si="395"/>
        <v/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4344</v>
      </c>
      <c r="D1337" s="60" t="s">
        <v>3106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1630</v>
      </c>
      <c r="K1337" s="67" t="s">
        <v>4811</v>
      </c>
      <c r="L1337" s="68"/>
      <c r="M1337" s="64" t="s">
        <v>2476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150</v>
      </c>
      <c r="T1337" s="94" t="s">
        <v>2570</v>
      </c>
      <c r="U1337" s="72" t="s">
        <v>2570</v>
      </c>
      <c r="V1337" s="72" t="s">
        <v>2570</v>
      </c>
      <c r="W1337" s="44" t="str">
        <f t="shared" si="383"/>
        <v/>
      </c>
      <c r="X1337" s="25" t="str">
        <f t="shared" si="384"/>
        <v/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/>
      </c>
      <c r="AC1337" s="113" t="str">
        <f t="shared" si="395"/>
        <v/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4344</v>
      </c>
      <c r="D1338" s="60" t="s">
        <v>3107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1630</v>
      </c>
      <c r="K1338" s="67" t="s">
        <v>4811</v>
      </c>
      <c r="L1338" s="68"/>
      <c r="M1338" s="64" t="s">
        <v>2477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150</v>
      </c>
      <c r="T1338" s="94" t="s">
        <v>2570</v>
      </c>
      <c r="U1338" s="72" t="s">
        <v>2570</v>
      </c>
      <c r="V1338" s="72" t="s">
        <v>2570</v>
      </c>
      <c r="W1338" s="44" t="str">
        <f t="shared" si="383"/>
        <v/>
      </c>
      <c r="X1338" s="25" t="str">
        <f t="shared" si="384"/>
        <v/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/>
      </c>
      <c r="AC1338" s="113" t="str">
        <f t="shared" si="395"/>
        <v/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4344</v>
      </c>
      <c r="D1339" s="60" t="s">
        <v>3108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1630</v>
      </c>
      <c r="K1339" s="67" t="s">
        <v>4811</v>
      </c>
      <c r="L1339" s="68"/>
      <c r="M1339" s="64" t="s">
        <v>2478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150</v>
      </c>
      <c r="T1339" s="94" t="s">
        <v>2570</v>
      </c>
      <c r="U1339" s="72" t="s">
        <v>2570</v>
      </c>
      <c r="V1339" s="72" t="s">
        <v>2570</v>
      </c>
      <c r="W1339" s="44" t="str">
        <f t="shared" si="383"/>
        <v/>
      </c>
      <c r="X1339" s="25" t="str">
        <f t="shared" si="384"/>
        <v/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/>
      </c>
      <c r="AC1339" s="113" t="str">
        <f t="shared" si="395"/>
        <v/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4344</v>
      </c>
      <c r="D1340" s="60" t="s">
        <v>3109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1630</v>
      </c>
      <c r="K1340" s="67" t="s">
        <v>4811</v>
      </c>
      <c r="L1340" s="68"/>
      <c r="M1340" s="64" t="s">
        <v>2479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150</v>
      </c>
      <c r="T1340" s="94" t="s">
        <v>2570</v>
      </c>
      <c r="U1340" s="72" t="s">
        <v>2570</v>
      </c>
      <c r="V1340" s="72" t="s">
        <v>2570</v>
      </c>
      <c r="W1340" s="44" t="str">
        <f t="shared" si="383"/>
        <v/>
      </c>
      <c r="X1340" s="25" t="str">
        <f t="shared" si="384"/>
        <v/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/>
      </c>
      <c r="AC1340" s="113" t="str">
        <f t="shared" si="395"/>
        <v/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4557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117" t="s">
        <v>1630</v>
      </c>
      <c r="K1341" s="118" t="s">
        <v>4646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150</v>
      </c>
      <c r="T1341" s="113" t="s">
        <v>2570</v>
      </c>
      <c r="U1341" s="120" t="s">
        <v>2570</v>
      </c>
      <c r="V1341" s="120" t="s">
        <v>2570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4557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117" t="s">
        <v>1630</v>
      </c>
      <c r="K1342" s="118" t="s">
        <v>4646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150</v>
      </c>
      <c r="T1342" s="113" t="s">
        <v>2570</v>
      </c>
      <c r="U1342" s="120" t="s">
        <v>2570</v>
      </c>
      <c r="V1342" s="120" t="s">
        <v>2570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4557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117" t="s">
        <v>1630</v>
      </c>
      <c r="K1343" s="118" t="s">
        <v>4646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150</v>
      </c>
      <c r="T1343" s="113" t="s">
        <v>2570</v>
      </c>
      <c r="U1343" s="120" t="s">
        <v>2570</v>
      </c>
      <c r="V1343" s="120" t="s">
        <v>2570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4557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117" t="s">
        <v>1630</v>
      </c>
      <c r="K1344" s="118" t="s">
        <v>4646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150</v>
      </c>
      <c r="T1344" s="113" t="s">
        <v>2570</v>
      </c>
      <c r="U1344" s="120" t="s">
        <v>2570</v>
      </c>
      <c r="V1344" s="120" t="s">
        <v>2570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4557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117" t="s">
        <v>1630</v>
      </c>
      <c r="K1345" s="118" t="s">
        <v>4646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150</v>
      </c>
      <c r="T1345" s="113" t="s">
        <v>2570</v>
      </c>
      <c r="U1345" s="120" t="s">
        <v>2570</v>
      </c>
      <c r="V1345" s="120" t="s">
        <v>2570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2570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2570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150</v>
      </c>
      <c r="T1346" s="94" t="s">
        <v>2570</v>
      </c>
      <c r="U1346" s="92" t="s">
        <v>2570</v>
      </c>
      <c r="V1346" s="92" t="s">
        <v>2570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2570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2570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150</v>
      </c>
      <c r="T1347" s="94" t="s">
        <v>2570</v>
      </c>
      <c r="U1347" s="92" t="s">
        <v>2570</v>
      </c>
      <c r="V1347" s="92" t="s">
        <v>2570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3124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150</v>
      </c>
      <c r="T1348" s="94" t="s">
        <v>2570</v>
      </c>
      <c r="U1348" s="92" t="s">
        <v>2570</v>
      </c>
      <c r="V1348" s="92" t="s">
        <v>2570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4557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4646</v>
      </c>
      <c r="L1349" s="68"/>
      <c r="M1349" s="64" t="s">
        <v>1664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150</v>
      </c>
      <c r="T1349" s="94" t="s">
        <v>2570</v>
      </c>
      <c r="U1349" s="72" t="s">
        <v>2570</v>
      </c>
      <c r="V1349" s="72" t="s">
        <v>2570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4557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4646</v>
      </c>
      <c r="L1350" s="68"/>
      <c r="M1350" s="64" t="s">
        <v>1670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150</v>
      </c>
      <c r="T1350" s="94" t="s">
        <v>2570</v>
      </c>
      <c r="U1350" s="72" t="s">
        <v>2570</v>
      </c>
      <c r="V1350" s="72" t="s">
        <v>2570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4557</v>
      </c>
      <c r="D1351" s="71" t="s">
        <v>3354</v>
      </c>
      <c r="E1351" s="66" t="s">
        <v>2619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4646</v>
      </c>
      <c r="L1351" s="68"/>
      <c r="M1351" s="64" t="s">
        <v>2613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150</v>
      </c>
      <c r="T1351" s="94" t="s">
        <v>2570</v>
      </c>
      <c r="U1351" s="72" t="s">
        <v>2570</v>
      </c>
      <c r="V1351" s="72" t="s">
        <v>2570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4557</v>
      </c>
      <c r="D1352" s="71" t="s">
        <v>3354</v>
      </c>
      <c r="E1352" s="168" t="s">
        <v>2579</v>
      </c>
      <c r="F1352" s="168" t="s">
        <v>2579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4646</v>
      </c>
      <c r="L1352" s="68"/>
      <c r="M1352" s="64" t="s">
        <v>1681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150</v>
      </c>
      <c r="T1352" s="94" t="s">
        <v>2570</v>
      </c>
      <c r="U1352" s="72" t="s">
        <v>2570</v>
      </c>
      <c r="V1352" s="72" t="s">
        <v>2570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4557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4646</v>
      </c>
      <c r="L1353" s="68"/>
      <c r="M1353" s="64" t="s">
        <v>1695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150</v>
      </c>
      <c r="T1353" s="94" t="s">
        <v>2570</v>
      </c>
      <c r="U1353" s="72" t="s">
        <v>2570</v>
      </c>
      <c r="V1353" s="72" t="s">
        <v>2570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4557</v>
      </c>
      <c r="D1354" s="71" t="s">
        <v>3354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4646</v>
      </c>
      <c r="L1354" s="60" t="s">
        <v>1642</v>
      </c>
      <c r="M1354" s="64" t="s">
        <v>1705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150</v>
      </c>
      <c r="T1354" s="94" t="s">
        <v>2570</v>
      </c>
      <c r="U1354" s="72" t="s">
        <v>2570</v>
      </c>
      <c r="V1354" s="72" t="s">
        <v>2570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4557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4646</v>
      </c>
      <c r="L1355" s="68"/>
      <c r="M1355" s="64" t="s">
        <v>1714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150</v>
      </c>
      <c r="T1355" s="94" t="s">
        <v>2570</v>
      </c>
      <c r="U1355" s="72" t="s">
        <v>2570</v>
      </c>
      <c r="V1355" s="72" t="s">
        <v>2570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4557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4646</v>
      </c>
      <c r="L1356" s="68"/>
      <c r="M1356" s="64" t="s">
        <v>1718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150</v>
      </c>
      <c r="T1356" s="94" t="s">
        <v>2570</v>
      </c>
      <c r="U1356" s="72" t="s">
        <v>2570</v>
      </c>
      <c r="V1356" s="72" t="s">
        <v>2570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4557</v>
      </c>
      <c r="D1357" s="60" t="s">
        <v>7</v>
      </c>
      <c r="E1357" s="169" t="s">
        <v>2864</v>
      </c>
      <c r="F1357" s="169" t="s">
        <v>2864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4646</v>
      </c>
      <c r="L1357" s="68"/>
      <c r="M1357" s="64" t="s">
        <v>2863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150</v>
      </c>
      <c r="T1357" s="94" t="s">
        <v>2570</v>
      </c>
      <c r="U1357" s="72" t="s">
        <v>2570</v>
      </c>
      <c r="V1357" s="72" t="s">
        <v>2570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4557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4646</v>
      </c>
      <c r="L1358" s="68"/>
      <c r="M1358" s="64" t="s">
        <v>1725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150</v>
      </c>
      <c r="T1358" s="94" t="s">
        <v>2570</v>
      </c>
      <c r="U1358" s="72" t="s">
        <v>2570</v>
      </c>
      <c r="V1358" s="72" t="s">
        <v>2570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4557</v>
      </c>
      <c r="D1359" s="71" t="s">
        <v>3354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4646</v>
      </c>
      <c r="L1359" s="73" t="s">
        <v>2630</v>
      </c>
      <c r="M1359" s="64" t="s">
        <v>2628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150</v>
      </c>
      <c r="T1359" s="94" t="s">
        <v>2570</v>
      </c>
      <c r="U1359" s="72" t="s">
        <v>2570</v>
      </c>
      <c r="V1359" s="72" t="s">
        <v>2570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4557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4646</v>
      </c>
      <c r="L1360" s="68"/>
      <c r="M1360" s="64" t="s">
        <v>1737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150</v>
      </c>
      <c r="T1360" s="94" t="s">
        <v>2570</v>
      </c>
      <c r="U1360" s="72" t="s">
        <v>2570</v>
      </c>
      <c r="V1360" s="72" t="s">
        <v>2570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4557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4646</v>
      </c>
      <c r="L1361" s="68"/>
      <c r="M1361" s="64" t="s">
        <v>1738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150</v>
      </c>
      <c r="T1361" s="94" t="s">
        <v>2570</v>
      </c>
      <c r="U1361" s="72" t="s">
        <v>2570</v>
      </c>
      <c r="V1361" s="72" t="s">
        <v>2570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4557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4646</v>
      </c>
      <c r="L1362" s="68"/>
      <c r="M1362" s="64" t="s">
        <v>1744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150</v>
      </c>
      <c r="T1362" s="94" t="s">
        <v>2570</v>
      </c>
      <c r="U1362" s="72" t="s">
        <v>2570</v>
      </c>
      <c r="V1362" s="72" t="s">
        <v>2570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4557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4646</v>
      </c>
      <c r="L1363" s="68"/>
      <c r="M1363" s="64" t="s">
        <v>1755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150</v>
      </c>
      <c r="T1363" s="94" t="s">
        <v>2570</v>
      </c>
      <c r="U1363" s="72" t="s">
        <v>2570</v>
      </c>
      <c r="V1363" s="72" t="s">
        <v>2570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4557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4646</v>
      </c>
      <c r="L1364" s="68"/>
      <c r="M1364" s="64" t="s">
        <v>2614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150</v>
      </c>
      <c r="T1364" s="94" t="s">
        <v>2570</v>
      </c>
      <c r="U1364" s="72" t="s">
        <v>2570</v>
      </c>
      <c r="V1364" s="72" t="s">
        <v>2570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4557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4646</v>
      </c>
      <c r="L1365" s="68"/>
      <c r="M1365" s="64" t="s">
        <v>1778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150</v>
      </c>
      <c r="T1365" s="94" t="s">
        <v>2570</v>
      </c>
      <c r="U1365" s="72" t="s">
        <v>2570</v>
      </c>
      <c r="V1365" s="72" t="s">
        <v>2570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4557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4646</v>
      </c>
      <c r="L1366" s="68"/>
      <c r="M1366" s="64" t="s">
        <v>1787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150</v>
      </c>
      <c r="T1366" s="94" t="s">
        <v>2570</v>
      </c>
      <c r="U1366" s="72" t="s">
        <v>2570</v>
      </c>
      <c r="V1366" s="72" t="s">
        <v>2570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4557</v>
      </c>
      <c r="D1367" s="71" t="s">
        <v>3354</v>
      </c>
      <c r="E1367" s="168" t="s">
        <v>2577</v>
      </c>
      <c r="F1367" s="168" t="s">
        <v>2577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4646</v>
      </c>
      <c r="L1367" s="68"/>
      <c r="M1367" s="64" t="s">
        <v>1797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150</v>
      </c>
      <c r="T1367" s="94" t="s">
        <v>2570</v>
      </c>
      <c r="U1367" s="72" t="s">
        <v>2570</v>
      </c>
      <c r="V1367" s="72" t="s">
        <v>2570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4557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4646</v>
      </c>
      <c r="L1368" s="68"/>
      <c r="M1368" s="64" t="s">
        <v>1800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150</v>
      </c>
      <c r="T1368" s="94" t="s">
        <v>2570</v>
      </c>
      <c r="U1368" s="72" t="s">
        <v>2570</v>
      </c>
      <c r="V1368" s="72" t="s">
        <v>2570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4557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4646</v>
      </c>
      <c r="L1369" s="68"/>
      <c r="M1369" s="64" t="s">
        <v>1809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150</v>
      </c>
      <c r="T1369" s="94" t="s">
        <v>2570</v>
      </c>
      <c r="U1369" s="72" t="s">
        <v>2570</v>
      </c>
      <c r="V1369" s="72" t="s">
        <v>2570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4557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4646</v>
      </c>
      <c r="L1370" s="68"/>
      <c r="M1370" s="64" t="s">
        <v>2615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150</v>
      </c>
      <c r="T1370" s="94" t="s">
        <v>2570</v>
      </c>
      <c r="U1370" s="72" t="s">
        <v>2570</v>
      </c>
      <c r="V1370" s="72" t="s">
        <v>2570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4557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4646</v>
      </c>
      <c r="L1371" s="68"/>
      <c r="M1371" s="64" t="s">
        <v>1811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150</v>
      </c>
      <c r="T1371" s="94" t="s">
        <v>2570</v>
      </c>
      <c r="U1371" s="72" t="s">
        <v>2570</v>
      </c>
      <c r="V1371" s="72" t="s">
        <v>2570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4557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4646</v>
      </c>
      <c r="L1372" s="68"/>
      <c r="M1372" s="64" t="s">
        <v>1812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150</v>
      </c>
      <c r="T1372" s="94" t="s">
        <v>2570</v>
      </c>
      <c r="U1372" s="72" t="s">
        <v>2570</v>
      </c>
      <c r="V1372" s="72" t="s">
        <v>2570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4557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4646</v>
      </c>
      <c r="L1373" s="68"/>
      <c r="M1373" s="64" t="s">
        <v>1832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150</v>
      </c>
      <c r="T1373" s="94" t="s">
        <v>2570</v>
      </c>
      <c r="U1373" s="72" t="s">
        <v>2570</v>
      </c>
      <c r="V1373" s="72" t="s">
        <v>2570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4557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4646</v>
      </c>
      <c r="L1374" s="68"/>
      <c r="M1374" s="64" t="s">
        <v>1833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150</v>
      </c>
      <c r="T1374" s="94" t="s">
        <v>2570</v>
      </c>
      <c r="U1374" s="72" t="s">
        <v>2570</v>
      </c>
      <c r="V1374" s="72" t="s">
        <v>2570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4557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4646</v>
      </c>
      <c r="L1375" s="68"/>
      <c r="M1375" s="64" t="s">
        <v>1836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150</v>
      </c>
      <c r="T1375" s="94" t="s">
        <v>2570</v>
      </c>
      <c r="U1375" s="72" t="s">
        <v>2570</v>
      </c>
      <c r="V1375" s="72" t="s">
        <v>2570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4557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4646</v>
      </c>
      <c r="L1376" s="68"/>
      <c r="M1376" s="64" t="s">
        <v>2616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150</v>
      </c>
      <c r="T1376" s="94" t="s">
        <v>2570</v>
      </c>
      <c r="U1376" s="72" t="s">
        <v>2570</v>
      </c>
      <c r="V1376" s="72" t="s">
        <v>2570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4557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4646</v>
      </c>
      <c r="L1377" s="68"/>
      <c r="M1377" s="64" t="s">
        <v>1874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150</v>
      </c>
      <c r="T1377" s="94" t="s">
        <v>2570</v>
      </c>
      <c r="U1377" s="72" t="s">
        <v>2570</v>
      </c>
      <c r="V1377" s="72" t="s">
        <v>2570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4557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4646</v>
      </c>
      <c r="L1378" s="68"/>
      <c r="M1378" s="64" t="s">
        <v>1876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150</v>
      </c>
      <c r="T1378" s="94" t="s">
        <v>3101</v>
      </c>
      <c r="U1378" s="72" t="s">
        <v>2570</v>
      </c>
      <c r="V1378" s="72" t="s">
        <v>2570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4557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4646</v>
      </c>
      <c r="L1379" s="68"/>
      <c r="M1379" s="64" t="s">
        <v>1887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150</v>
      </c>
      <c r="T1379" s="94" t="s">
        <v>2570</v>
      </c>
      <c r="U1379" s="72" t="s">
        <v>2570</v>
      </c>
      <c r="V1379" s="72" t="s">
        <v>2570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4557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4646</v>
      </c>
      <c r="L1380" s="68"/>
      <c r="M1380" s="64" t="s">
        <v>1943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150</v>
      </c>
      <c r="T1380" s="94" t="s">
        <v>2570</v>
      </c>
      <c r="U1380" s="72" t="s">
        <v>2570</v>
      </c>
      <c r="V1380" s="72" t="s">
        <v>2570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4557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4646</v>
      </c>
      <c r="L1381" s="68"/>
      <c r="M1381" s="64" t="s">
        <v>1956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150</v>
      </c>
      <c r="T1381" s="94" t="s">
        <v>2570</v>
      </c>
      <c r="U1381" s="72" t="s">
        <v>2570</v>
      </c>
      <c r="V1381" s="72" t="s">
        <v>2570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4557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4646</v>
      </c>
      <c r="L1382" s="68"/>
      <c r="M1382" s="64" t="s">
        <v>1958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150</v>
      </c>
      <c r="T1382" s="94" t="s">
        <v>2570</v>
      </c>
      <c r="U1382" s="72" t="s">
        <v>2570</v>
      </c>
      <c r="V1382" s="72" t="s">
        <v>2570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4557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4646</v>
      </c>
      <c r="L1383" s="68"/>
      <c r="M1383" s="64" t="s">
        <v>1963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150</v>
      </c>
      <c r="T1383" s="94" t="s">
        <v>2570</v>
      </c>
      <c r="U1383" s="72" t="s">
        <v>2570</v>
      </c>
      <c r="V1383" s="72" t="s">
        <v>2570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4557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4646</v>
      </c>
      <c r="L1384" s="68"/>
      <c r="M1384" s="64" t="s">
        <v>1971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150</v>
      </c>
      <c r="T1384" s="94" t="s">
        <v>2570</v>
      </c>
      <c r="U1384" s="72" t="s">
        <v>2570</v>
      </c>
      <c r="V1384" s="72" t="s">
        <v>2570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4557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4646</v>
      </c>
      <c r="L1385" s="68"/>
      <c r="M1385" s="64" t="s">
        <v>2936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150</v>
      </c>
      <c r="T1385" s="94" t="s">
        <v>2570</v>
      </c>
      <c r="U1385" s="72" t="s">
        <v>2570</v>
      </c>
      <c r="V1385" s="72" t="s">
        <v>2570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4557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4646</v>
      </c>
      <c r="L1386" s="68"/>
      <c r="M1386" s="64" t="s">
        <v>2937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150</v>
      </c>
      <c r="T1386" s="94" t="s">
        <v>2570</v>
      </c>
      <c r="U1386" s="72" t="s">
        <v>2570</v>
      </c>
      <c r="V1386" s="72" t="s">
        <v>2570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4557</v>
      </c>
      <c r="D1387" s="71" t="s">
        <v>3354</v>
      </c>
      <c r="E1387" s="168" t="s">
        <v>235</v>
      </c>
      <c r="F1387" s="168" t="s">
        <v>2589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4646</v>
      </c>
      <c r="L1387" s="68"/>
      <c r="M1387" s="64" t="s">
        <v>1981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150</v>
      </c>
      <c r="T1387" s="94" t="s">
        <v>2570</v>
      </c>
      <c r="U1387" s="72" t="s">
        <v>2570</v>
      </c>
      <c r="V1387" s="72" t="s">
        <v>2570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4557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4646</v>
      </c>
      <c r="L1388" s="68"/>
      <c r="M1388" s="64" t="s">
        <v>1982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150</v>
      </c>
      <c r="T1388" s="94" t="s">
        <v>2570</v>
      </c>
      <c r="U1388" s="72" t="s">
        <v>2570</v>
      </c>
      <c r="V1388" s="72" t="s">
        <v>2570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4557</v>
      </c>
      <c r="D1389" s="71" t="s">
        <v>3354</v>
      </c>
      <c r="E1389" s="168" t="s">
        <v>2582</v>
      </c>
      <c r="F1389" s="168" t="s">
        <v>2582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4646</v>
      </c>
      <c r="L1389" s="68"/>
      <c r="M1389" s="64" t="s">
        <v>1999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150</v>
      </c>
      <c r="T1389" s="94" t="s">
        <v>2570</v>
      </c>
      <c r="U1389" s="72" t="s">
        <v>2570</v>
      </c>
      <c r="V1389" s="72" t="s">
        <v>2570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4557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4646</v>
      </c>
      <c r="L1390" s="68"/>
      <c r="M1390" s="64" t="s">
        <v>2038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150</v>
      </c>
      <c r="T1390" s="94" t="s">
        <v>2570</v>
      </c>
      <c r="U1390" s="72" t="s">
        <v>2570</v>
      </c>
      <c r="V1390" s="72" t="s">
        <v>2570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4557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4646</v>
      </c>
      <c r="L1391" s="68"/>
      <c r="M1391" s="64" t="s">
        <v>2046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150</v>
      </c>
      <c r="T1391" s="94" t="s">
        <v>2570</v>
      </c>
      <c r="U1391" s="72" t="s">
        <v>2570</v>
      </c>
      <c r="V1391" s="72" t="s">
        <v>2570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4557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4646</v>
      </c>
      <c r="L1392" s="68"/>
      <c r="M1392" s="64" t="s">
        <v>2065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150</v>
      </c>
      <c r="T1392" s="94" t="s">
        <v>2570</v>
      </c>
      <c r="U1392" s="72" t="s">
        <v>2570</v>
      </c>
      <c r="V1392" s="72" t="s">
        <v>2570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4557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4646</v>
      </c>
      <c r="L1393" s="68"/>
      <c r="M1393" s="64" t="s">
        <v>2066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150</v>
      </c>
      <c r="T1393" s="94" t="s">
        <v>2570</v>
      </c>
      <c r="U1393" s="72" t="s">
        <v>2570</v>
      </c>
      <c r="V1393" s="72" t="s">
        <v>2570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4557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4646</v>
      </c>
      <c r="L1394" s="68"/>
      <c r="M1394" s="64" t="s">
        <v>2071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150</v>
      </c>
      <c r="T1394" s="94" t="s">
        <v>2570</v>
      </c>
      <c r="U1394" s="72" t="s">
        <v>2570</v>
      </c>
      <c r="V1394" s="72" t="s">
        <v>2570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4557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4646</v>
      </c>
      <c r="L1395" s="68"/>
      <c r="M1395" s="64" t="s">
        <v>2072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150</v>
      </c>
      <c r="T1395" s="94" t="s">
        <v>2570</v>
      </c>
      <c r="U1395" s="72" t="s">
        <v>2570</v>
      </c>
      <c r="V1395" s="72" t="s">
        <v>2570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4557</v>
      </c>
      <c r="D1396" s="71" t="s">
        <v>3354</v>
      </c>
      <c r="E1396" s="168" t="s">
        <v>2578</v>
      </c>
      <c r="F1396" s="168" t="s">
        <v>2578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4646</v>
      </c>
      <c r="L1396" s="68"/>
      <c r="M1396" s="64" t="s">
        <v>2073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150</v>
      </c>
      <c r="T1396" s="94" t="s">
        <v>2570</v>
      </c>
      <c r="U1396" s="72" t="s">
        <v>2570</v>
      </c>
      <c r="V1396" s="72" t="s">
        <v>2570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4557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4646</v>
      </c>
      <c r="L1397" s="68"/>
      <c r="M1397" s="64" t="s">
        <v>2077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150</v>
      </c>
      <c r="T1397" s="94" t="s">
        <v>2570</v>
      </c>
      <c r="U1397" s="72" t="s">
        <v>2570</v>
      </c>
      <c r="V1397" s="72" t="s">
        <v>2570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4557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4646</v>
      </c>
      <c r="L1398" s="68"/>
      <c r="M1398" s="64" t="s">
        <v>2093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150</v>
      </c>
      <c r="T1398" s="94" t="s">
        <v>2570</v>
      </c>
      <c r="U1398" s="72" t="s">
        <v>2570</v>
      </c>
      <c r="V1398" s="72" t="s">
        <v>2570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4557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4646</v>
      </c>
      <c r="L1399" s="68"/>
      <c r="M1399" s="64" t="s">
        <v>2163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150</v>
      </c>
      <c r="T1399" s="94" t="s">
        <v>2570</v>
      </c>
      <c r="U1399" s="72" t="s">
        <v>2570</v>
      </c>
      <c r="V1399" s="72" t="s">
        <v>2570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4557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4646</v>
      </c>
      <c r="L1400" s="68"/>
      <c r="M1400" s="64" t="s">
        <v>2167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150</v>
      </c>
      <c r="T1400" s="94" t="s">
        <v>2570</v>
      </c>
      <c r="U1400" s="72" t="s">
        <v>2570</v>
      </c>
      <c r="V1400" s="72" t="s">
        <v>2570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4557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4646</v>
      </c>
      <c r="L1401" s="68"/>
      <c r="M1401" s="64" t="s">
        <v>2169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150</v>
      </c>
      <c r="T1401" s="94" t="s">
        <v>2570</v>
      </c>
      <c r="U1401" s="72" t="s">
        <v>2570</v>
      </c>
      <c r="V1401" s="72" t="s">
        <v>2570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4557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4646</v>
      </c>
      <c r="L1402" s="68"/>
      <c r="M1402" s="64" t="s">
        <v>4039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150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4557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4646</v>
      </c>
      <c r="L1403" s="68"/>
      <c r="M1403" s="64" t="s">
        <v>2191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150</v>
      </c>
      <c r="T1403" s="94" t="s">
        <v>2570</v>
      </c>
      <c r="U1403" s="72" t="s">
        <v>2570</v>
      </c>
      <c r="V1403" s="72" t="s">
        <v>2570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4557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4646</v>
      </c>
      <c r="L1404" s="68"/>
      <c r="M1404" s="64" t="s">
        <v>2195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150</v>
      </c>
      <c r="T1404" s="94" t="s">
        <v>2570</v>
      </c>
      <c r="U1404" s="72" t="s">
        <v>2570</v>
      </c>
      <c r="V1404" s="72" t="s">
        <v>2570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4557</v>
      </c>
      <c r="D1405" s="71" t="s">
        <v>3354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4646</v>
      </c>
      <c r="L1405" s="60" t="s">
        <v>20</v>
      </c>
      <c r="M1405" s="64" t="s">
        <v>2206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150</v>
      </c>
      <c r="T1405" s="94" t="s">
        <v>2570</v>
      </c>
      <c r="U1405" s="72" t="s">
        <v>2570</v>
      </c>
      <c r="V1405" s="72" t="s">
        <v>2570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4557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4646</v>
      </c>
      <c r="L1406" s="68"/>
      <c r="M1406" s="64" t="s">
        <v>2208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150</v>
      </c>
      <c r="T1406" s="94" t="s">
        <v>2570</v>
      </c>
      <c r="U1406" s="72" t="s">
        <v>2570</v>
      </c>
      <c r="V1406" s="72" t="s">
        <v>2570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4557</v>
      </c>
      <c r="D1407" s="71" t="s">
        <v>3354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4646</v>
      </c>
      <c r="L1407" s="60" t="s">
        <v>402</v>
      </c>
      <c r="M1407" s="64" t="s">
        <v>2214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150</v>
      </c>
      <c r="T1407" s="94" t="s">
        <v>2570</v>
      </c>
      <c r="U1407" s="72" t="s">
        <v>2570</v>
      </c>
      <c r="V1407" s="72" t="s">
        <v>2570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4557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4646</v>
      </c>
      <c r="L1408" s="68"/>
      <c r="M1408" s="64" t="s">
        <v>2216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150</v>
      </c>
      <c r="T1408" s="94" t="s">
        <v>2570</v>
      </c>
      <c r="U1408" s="72" t="s">
        <v>2570</v>
      </c>
      <c r="V1408" s="72" t="s">
        <v>2570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4557</v>
      </c>
      <c r="D1409" s="71" t="s">
        <v>3354</v>
      </c>
      <c r="E1409" s="168" t="s">
        <v>2583</v>
      </c>
      <c r="F1409" s="168" t="s">
        <v>2583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4646</v>
      </c>
      <c r="L1409" s="68"/>
      <c r="M1409" s="64" t="s">
        <v>2220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150</v>
      </c>
      <c r="T1409" s="94" t="s">
        <v>2570</v>
      </c>
      <c r="U1409" s="72" t="s">
        <v>2570</v>
      </c>
      <c r="V1409" s="72" t="s">
        <v>2570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4557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4646</v>
      </c>
      <c r="L1410" s="68"/>
      <c r="M1410" s="64" t="s">
        <v>2245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150</v>
      </c>
      <c r="T1410" s="94" t="s">
        <v>2570</v>
      </c>
      <c r="U1410" s="72" t="s">
        <v>2570</v>
      </c>
      <c r="V1410" s="72" t="s">
        <v>2570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4557</v>
      </c>
      <c r="D1411" s="71" t="s">
        <v>3354</v>
      </c>
      <c r="E1411" s="168" t="s">
        <v>2603</v>
      </c>
      <c r="F1411" s="168" t="s">
        <v>2603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4646</v>
      </c>
      <c r="L1411" s="68"/>
      <c r="M1411" s="64" t="s">
        <v>2247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150</v>
      </c>
      <c r="T1411" s="94" t="s">
        <v>2570</v>
      </c>
      <c r="U1411" s="72" t="s">
        <v>2570</v>
      </c>
      <c r="V1411" s="72" t="s">
        <v>2570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4557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4646</v>
      </c>
      <c r="L1412" s="68"/>
      <c r="M1412" s="64" t="s">
        <v>2272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150</v>
      </c>
      <c r="T1412" s="94" t="s">
        <v>2570</v>
      </c>
      <c r="U1412" s="72" t="s">
        <v>2570</v>
      </c>
      <c r="V1412" s="72" t="s">
        <v>2570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4557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4646</v>
      </c>
      <c r="L1413" s="68"/>
      <c r="M1413" s="64" t="s">
        <v>2274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150</v>
      </c>
      <c r="T1413" s="94" t="s">
        <v>2570</v>
      </c>
      <c r="U1413" s="72" t="s">
        <v>2570</v>
      </c>
      <c r="V1413" s="72" t="s">
        <v>2570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4557</v>
      </c>
      <c r="D1414" s="71" t="s">
        <v>3354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4646</v>
      </c>
      <c r="L1414" s="60" t="s">
        <v>438</v>
      </c>
      <c r="M1414" s="64" t="s">
        <v>2279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150</v>
      </c>
      <c r="T1414" s="94" t="s">
        <v>2570</v>
      </c>
      <c r="U1414" s="72" t="s">
        <v>2570</v>
      </c>
      <c r="V1414" s="72" t="s">
        <v>2570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4557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4646</v>
      </c>
      <c r="L1415" s="68" t="s">
        <v>3743</v>
      </c>
      <c r="M1415" s="64" t="s">
        <v>2280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150</v>
      </c>
      <c r="T1415" s="94" t="s">
        <v>2570</v>
      </c>
      <c r="U1415" s="72" t="s">
        <v>2570</v>
      </c>
      <c r="V1415" s="72" t="s">
        <v>2570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4557</v>
      </c>
      <c r="D1416" s="60" t="s">
        <v>7</v>
      </c>
      <c r="E1416" s="66" t="s">
        <v>2620</v>
      </c>
      <c r="F1416" s="66" t="s">
        <v>2620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4646</v>
      </c>
      <c r="L1416" s="68" t="s">
        <v>3744</v>
      </c>
      <c r="M1416" s="64" t="s">
        <v>2281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150</v>
      </c>
      <c r="T1416" s="94" t="s">
        <v>2570</v>
      </c>
      <c r="U1416" s="72" t="s">
        <v>2570</v>
      </c>
      <c r="V1416" s="72" t="s">
        <v>2570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4557</v>
      </c>
      <c r="D1417" s="60" t="s">
        <v>7</v>
      </c>
      <c r="E1417" s="66" t="s">
        <v>2621</v>
      </c>
      <c r="F1417" s="66" t="s">
        <v>2621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4646</v>
      </c>
      <c r="L1417" s="68"/>
      <c r="M1417" s="64" t="s">
        <v>2618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150</v>
      </c>
      <c r="T1417" s="94" t="s">
        <v>2570</v>
      </c>
      <c r="U1417" s="72" t="s">
        <v>2570</v>
      </c>
      <c r="V1417" s="72" t="s">
        <v>2570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4810</v>
      </c>
      <c r="B1418" s="56">
        <f t="shared" si="401"/>
        <v>1382</v>
      </c>
      <c r="C1418" s="60" t="s">
        <v>4557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4646</v>
      </c>
      <c r="L1418" s="68"/>
      <c r="M1418" s="64" t="s">
        <v>2359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150</v>
      </c>
      <c r="T1418" s="94" t="s">
        <v>2570</v>
      </c>
      <c r="U1418" s="72" t="s">
        <v>2570</v>
      </c>
      <c r="V1418" s="72" t="s">
        <v>2570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4557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4646</v>
      </c>
      <c r="L1419" s="68"/>
      <c r="M1419" s="64" t="s">
        <v>2360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150</v>
      </c>
      <c r="T1419" s="94" t="s">
        <v>2570</v>
      </c>
      <c r="U1419" s="72" t="s">
        <v>2570</v>
      </c>
      <c r="V1419" s="72" t="s">
        <v>2570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4557</v>
      </c>
      <c r="D1420" s="71" t="s">
        <v>3354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4646</v>
      </c>
      <c r="L1420" s="60" t="s">
        <v>499</v>
      </c>
      <c r="M1420" s="64" t="s">
        <v>2370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150</v>
      </c>
      <c r="T1420" s="94" t="s">
        <v>2570</v>
      </c>
      <c r="U1420" s="72" t="s">
        <v>2570</v>
      </c>
      <c r="V1420" s="72" t="s">
        <v>2570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4557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4646</v>
      </c>
      <c r="L1421" s="60" t="s">
        <v>3745</v>
      </c>
      <c r="M1421" s="64" t="s">
        <v>2422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150</v>
      </c>
      <c r="T1421" s="94" t="s">
        <v>2570</v>
      </c>
      <c r="U1421" s="72" t="s">
        <v>2570</v>
      </c>
      <c r="V1421" s="72" t="s">
        <v>2570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4557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4646</v>
      </c>
      <c r="L1422" s="60" t="s">
        <v>3746</v>
      </c>
      <c r="M1422" s="64" t="s">
        <v>2423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150</v>
      </c>
      <c r="T1422" s="94" t="s">
        <v>2570</v>
      </c>
      <c r="U1422" s="72" t="s">
        <v>2570</v>
      </c>
      <c r="V1422" s="72" t="s">
        <v>2570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4557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4646</v>
      </c>
      <c r="L1423" s="68"/>
      <c r="M1423" s="64" t="s">
        <v>2439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150</v>
      </c>
      <c r="T1423" s="94" t="s">
        <v>2570</v>
      </c>
      <c r="U1423" s="72" t="s">
        <v>2570</v>
      </c>
      <c r="V1423" s="72" t="s">
        <v>2570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4557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4646</v>
      </c>
      <c r="L1424" s="68"/>
      <c r="M1424" s="64" t="s">
        <v>2440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150</v>
      </c>
      <c r="T1424" s="94" t="s">
        <v>2570</v>
      </c>
      <c r="U1424" s="72" t="s">
        <v>2570</v>
      </c>
      <c r="V1424" s="72" t="s">
        <v>2570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4557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4646</v>
      </c>
      <c r="L1425" s="68"/>
      <c r="M1425" s="64" t="s">
        <v>2441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150</v>
      </c>
      <c r="T1425" s="94" t="s">
        <v>2570</v>
      </c>
      <c r="U1425" s="72" t="s">
        <v>2570</v>
      </c>
      <c r="V1425" s="72" t="s">
        <v>2570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4557</v>
      </c>
      <c r="D1426" s="85" t="s">
        <v>3354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4646</v>
      </c>
      <c r="L1426" s="68"/>
      <c r="M1426" s="64" t="s">
        <v>2474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150</v>
      </c>
      <c r="T1426" s="94" t="s">
        <v>2570</v>
      </c>
      <c r="U1426" s="72" t="s">
        <v>2570</v>
      </c>
      <c r="V1426" s="72" t="s">
        <v>2570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4557</v>
      </c>
      <c r="D1427" s="60" t="s">
        <v>7</v>
      </c>
      <c r="E1427" s="169" t="s">
        <v>2714</v>
      </c>
      <c r="F1427" s="169" t="s">
        <v>2714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4646</v>
      </c>
      <c r="L1427" s="68"/>
      <c r="M1427" s="64" t="s">
        <v>2716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150</v>
      </c>
      <c r="T1427" s="94" t="s">
        <v>2570</v>
      </c>
      <c r="U1427" s="72" t="s">
        <v>2570</v>
      </c>
      <c r="V1427" s="72" t="s">
        <v>2570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4557</v>
      </c>
      <c r="D1428" s="60" t="s">
        <v>7</v>
      </c>
      <c r="E1428" s="169" t="s">
        <v>567</v>
      </c>
      <c r="F1428" s="169" t="s">
        <v>2715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4646</v>
      </c>
      <c r="L1428" s="68"/>
      <c r="M1428" s="64" t="s">
        <v>2717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150</v>
      </c>
      <c r="T1428" s="94" t="s">
        <v>2570</v>
      </c>
      <c r="U1428" s="72" t="s">
        <v>2570</v>
      </c>
      <c r="V1428" s="72" t="s">
        <v>2570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4557</v>
      </c>
      <c r="D1429" s="60" t="s">
        <v>7</v>
      </c>
      <c r="E1429" s="169" t="s">
        <v>567</v>
      </c>
      <c r="F1429" s="169" t="s">
        <v>2906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4646</v>
      </c>
      <c r="L1429" s="63"/>
      <c r="M1429" s="64" t="s">
        <v>2905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150</v>
      </c>
      <c r="T1429" s="94" t="s">
        <v>2570</v>
      </c>
      <c r="U1429" s="72" t="s">
        <v>2570</v>
      </c>
      <c r="V1429" s="72" t="s">
        <v>2570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4557</v>
      </c>
      <c r="D1430" s="60" t="s">
        <v>7</v>
      </c>
      <c r="E1430" s="169" t="s">
        <v>3747</v>
      </c>
      <c r="F1430" s="169" t="s">
        <v>3747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4646</v>
      </c>
      <c r="L1430" s="68"/>
      <c r="M1430" s="64" t="s">
        <v>4040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150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4557</v>
      </c>
      <c r="D1431" s="60" t="s">
        <v>7</v>
      </c>
      <c r="E1431" s="169" t="s">
        <v>567</v>
      </c>
      <c r="F1431" s="169" t="s">
        <v>3748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4646</v>
      </c>
      <c r="L1431" s="68"/>
      <c r="M1431" s="64" t="s">
        <v>4041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150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4345</v>
      </c>
      <c r="D1432" s="60" t="s">
        <v>7</v>
      </c>
      <c r="E1432" s="169" t="s">
        <v>567</v>
      </c>
      <c r="F1432" s="169" t="s">
        <v>3749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4646</v>
      </c>
      <c r="L1432" s="68"/>
      <c r="M1432" s="64" t="s">
        <v>4042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150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4557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4646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150</v>
      </c>
      <c r="T1433" s="113" t="s">
        <v>2570</v>
      </c>
      <c r="U1433" s="120" t="s">
        <v>2570</v>
      </c>
      <c r="V1433" s="120" t="s">
        <v>2570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4557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4646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150</v>
      </c>
      <c r="T1434" s="113" t="s">
        <v>2570</v>
      </c>
      <c r="U1434" s="120" t="s">
        <v>2570</v>
      </c>
      <c r="V1434" s="120" t="s">
        <v>2570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4557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4646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150</v>
      </c>
      <c r="T1435" s="113" t="s">
        <v>2570</v>
      </c>
      <c r="U1435" s="120" t="s">
        <v>2570</v>
      </c>
      <c r="V1435" s="120" t="s">
        <v>2570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4557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4646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150</v>
      </c>
      <c r="T1436" s="113" t="s">
        <v>2570</v>
      </c>
      <c r="U1436" s="120" t="s">
        <v>2570</v>
      </c>
      <c r="V1436" s="120" t="s">
        <v>2570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4557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4646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150</v>
      </c>
      <c r="T1437" s="113" t="s">
        <v>2570</v>
      </c>
      <c r="U1437" s="120" t="s">
        <v>2570</v>
      </c>
      <c r="V1437" s="120" t="s">
        <v>2570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4557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4646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150</v>
      </c>
      <c r="T1438" s="113" t="s">
        <v>2570</v>
      </c>
      <c r="U1438" s="120" t="s">
        <v>2570</v>
      </c>
      <c r="V1438" s="120" t="s">
        <v>2570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4557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4646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150</v>
      </c>
      <c r="T1439" s="113" t="s">
        <v>2570</v>
      </c>
      <c r="U1439" s="120" t="s">
        <v>2570</v>
      </c>
      <c r="V1439" s="120" t="s">
        <v>2570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2570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2570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150</v>
      </c>
      <c r="T1440" s="94" t="s">
        <v>2570</v>
      </c>
      <c r="U1440" s="92" t="s">
        <v>2570</v>
      </c>
      <c r="V1440" s="92" t="s">
        <v>2570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2570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2570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150</v>
      </c>
      <c r="T1441" s="94" t="s">
        <v>2570</v>
      </c>
      <c r="U1441" s="92" t="s">
        <v>2570</v>
      </c>
      <c r="V1441" s="92" t="s">
        <v>2570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4346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1630</v>
      </c>
      <c r="K1442" s="67" t="s">
        <v>4811</v>
      </c>
      <c r="L1442" s="59"/>
      <c r="M1442" s="64" t="s">
        <v>1654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151</v>
      </c>
      <c r="T1442" s="94" t="s">
        <v>3100</v>
      </c>
      <c r="U1442" s="92" t="s">
        <v>3001</v>
      </c>
      <c r="V1442" s="92" t="s">
        <v>2570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4347</v>
      </c>
      <c r="D1443" s="60" t="s">
        <v>7</v>
      </c>
      <c r="E1443" s="66" t="s">
        <v>2645</v>
      </c>
      <c r="F1443" s="66" t="s">
        <v>2645</v>
      </c>
      <c r="G1443" s="65">
        <v>0</v>
      </c>
      <c r="H1443" s="65">
        <v>0</v>
      </c>
      <c r="I1443" s="66" t="s">
        <v>3</v>
      </c>
      <c r="J1443" s="66" t="s">
        <v>1630</v>
      </c>
      <c r="K1443" s="67" t="s">
        <v>4811</v>
      </c>
      <c r="L1443" s="68"/>
      <c r="M1443" s="64" t="s">
        <v>4809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152</v>
      </c>
      <c r="T1443" s="94" t="s">
        <v>3097</v>
      </c>
      <c r="U1443" s="72" t="s">
        <v>3001</v>
      </c>
      <c r="V1443" s="72" t="s">
        <v>2570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4346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1630</v>
      </c>
      <c r="K1444" s="67" t="s">
        <v>4811</v>
      </c>
      <c r="L1444" s="68"/>
      <c r="M1444" s="64" t="s">
        <v>1656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153</v>
      </c>
      <c r="T1444" s="94" t="s">
        <v>3100</v>
      </c>
      <c r="U1444" s="95" t="s">
        <v>3001</v>
      </c>
      <c r="V1444" s="96" t="s">
        <v>2570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4250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4811</v>
      </c>
      <c r="L1445" s="68"/>
      <c r="M1445" s="64" t="s">
        <v>1661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154</v>
      </c>
      <c r="T1445" s="94" t="s">
        <v>2570</v>
      </c>
      <c r="U1445" s="72"/>
      <c r="V1445" s="72" t="s">
        <v>2570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4348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4811</v>
      </c>
      <c r="L1446" s="68"/>
      <c r="M1446" s="64" t="s">
        <v>1665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155</v>
      </c>
      <c r="T1446" s="94" t="s">
        <v>2570</v>
      </c>
      <c r="U1446" s="72" t="s">
        <v>2570</v>
      </c>
      <c r="V1446" s="72" t="s">
        <v>2570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4557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1630</v>
      </c>
      <c r="K1447" s="67" t="s">
        <v>4811</v>
      </c>
      <c r="L1447" s="68"/>
      <c r="M1447" s="64" t="s">
        <v>1666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155</v>
      </c>
      <c r="T1447" s="94" t="s">
        <v>2570</v>
      </c>
      <c r="U1447" s="72" t="s">
        <v>2570</v>
      </c>
      <c r="V1447" s="72" t="s">
        <v>2570</v>
      </c>
      <c r="W1447" s="44" t="str">
        <f t="shared" si="413"/>
        <v/>
      </c>
      <c r="X1447" s="25" t="str">
        <f t="shared" si="414"/>
        <v/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/>
      </c>
      <c r="AC1447" s="113" t="str">
        <f t="shared" si="409"/>
        <v/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4349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1630</v>
      </c>
      <c r="K1448" s="67" t="s">
        <v>4811</v>
      </c>
      <c r="L1448" s="88"/>
      <c r="M1448" s="64" t="s">
        <v>1667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156</v>
      </c>
      <c r="T1448" s="94" t="s">
        <v>2570</v>
      </c>
      <c r="U1448" s="72" t="s">
        <v>3001</v>
      </c>
      <c r="V1448" s="72" t="s">
        <v>2570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4557</v>
      </c>
      <c r="D1449" s="60" t="s">
        <v>3354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1630</v>
      </c>
      <c r="K1449" s="67" t="s">
        <v>4811</v>
      </c>
      <c r="L1449" s="68"/>
      <c r="M1449" s="64" t="s">
        <v>1678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156</v>
      </c>
      <c r="T1449" s="94" t="s">
        <v>2570</v>
      </c>
      <c r="U1449" s="72" t="s">
        <v>2570</v>
      </c>
      <c r="V1449" s="72" t="s">
        <v>2570</v>
      </c>
      <c r="W1449" s="44" t="str">
        <f t="shared" si="413"/>
        <v/>
      </c>
      <c r="X1449" s="25" t="str">
        <f t="shared" si="414"/>
        <v/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/>
      </c>
      <c r="AC1449" s="113" t="str">
        <f t="shared" si="409"/>
        <v/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4557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1630</v>
      </c>
      <c r="K1450" s="67" t="s">
        <v>4811</v>
      </c>
      <c r="L1450" s="68"/>
      <c r="M1450" s="64" t="s">
        <v>1683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156</v>
      </c>
      <c r="T1450" s="94" t="s">
        <v>2570</v>
      </c>
      <c r="U1450" s="72" t="s">
        <v>2570</v>
      </c>
      <c r="V1450" s="72" t="s">
        <v>2570</v>
      </c>
      <c r="W1450" s="44" t="str">
        <f t="shared" si="413"/>
        <v/>
      </c>
      <c r="X1450" s="25" t="str">
        <f t="shared" si="414"/>
        <v/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/>
      </c>
      <c r="AC1450" s="113" t="str">
        <f t="shared" si="409"/>
        <v/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4350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4811</v>
      </c>
      <c r="L1451" s="68"/>
      <c r="M1451" s="64" t="s">
        <v>1685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157</v>
      </c>
      <c r="T1451" s="94" t="s">
        <v>3097</v>
      </c>
      <c r="U1451" s="72" t="s">
        <v>2570</v>
      </c>
      <c r="V1451" s="72" t="s">
        <v>2570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4557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1630</v>
      </c>
      <c r="K1452" s="67" t="s">
        <v>4811</v>
      </c>
      <c r="L1452" s="68"/>
      <c r="M1452" s="64" t="s">
        <v>1687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157</v>
      </c>
      <c r="T1452" s="94" t="s">
        <v>2570</v>
      </c>
      <c r="U1452" s="72" t="s">
        <v>2570</v>
      </c>
      <c r="V1452" s="72" t="s">
        <v>2570</v>
      </c>
      <c r="W1452" s="44" t="str">
        <f t="shared" si="413"/>
        <v/>
      </c>
      <c r="X1452" s="25" t="str">
        <f t="shared" si="414"/>
        <v/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/>
      </c>
      <c r="AC1452" s="113" t="str">
        <f t="shared" si="409"/>
        <v/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4557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1630</v>
      </c>
      <c r="K1453" s="67" t="s">
        <v>4811</v>
      </c>
      <c r="L1453" s="68"/>
      <c r="M1453" s="64" t="s">
        <v>1688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157</v>
      </c>
      <c r="T1453" s="94" t="s">
        <v>2570</v>
      </c>
      <c r="U1453" s="72" t="s">
        <v>2570</v>
      </c>
      <c r="V1453" s="72" t="s">
        <v>2570</v>
      </c>
      <c r="W1453" s="44" t="str">
        <f t="shared" si="413"/>
        <v/>
      </c>
      <c r="X1453" s="25" t="str">
        <f t="shared" si="414"/>
        <v/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/>
      </c>
      <c r="AC1453" s="113" t="str">
        <f t="shared" si="409"/>
        <v/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4557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1630</v>
      </c>
      <c r="K1454" s="67" t="s">
        <v>4811</v>
      </c>
      <c r="L1454" s="68"/>
      <c r="M1454" s="64" t="s">
        <v>1696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157</v>
      </c>
      <c r="T1454" s="94" t="s">
        <v>2570</v>
      </c>
      <c r="U1454" s="72" t="s">
        <v>2570</v>
      </c>
      <c r="V1454" s="72" t="s">
        <v>2570</v>
      </c>
      <c r="W1454" s="44" t="str">
        <f t="shared" si="413"/>
        <v/>
      </c>
      <c r="X1454" s="25" t="str">
        <f t="shared" si="414"/>
        <v/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/>
      </c>
      <c r="AC1454" s="113" t="str">
        <f t="shared" si="409"/>
        <v/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4557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1630</v>
      </c>
      <c r="K1455" s="67" t="s">
        <v>4811</v>
      </c>
      <c r="L1455" s="68"/>
      <c r="M1455" s="64" t="s">
        <v>1697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157</v>
      </c>
      <c r="T1455" s="94" t="s">
        <v>2570</v>
      </c>
      <c r="U1455" s="72" t="s">
        <v>2570</v>
      </c>
      <c r="V1455" s="72" t="s">
        <v>2570</v>
      </c>
      <c r="W1455" s="44" t="str">
        <f t="shared" si="413"/>
        <v/>
      </c>
      <c r="X1455" s="25" t="str">
        <f t="shared" si="414"/>
        <v/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/>
      </c>
      <c r="AC1455" s="113" t="str">
        <f t="shared" si="409"/>
        <v/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4557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1630</v>
      </c>
      <c r="K1456" s="67" t="s">
        <v>4811</v>
      </c>
      <c r="L1456" s="68"/>
      <c r="M1456" s="64" t="s">
        <v>1704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158</v>
      </c>
      <c r="T1456" s="94" t="s">
        <v>2570</v>
      </c>
      <c r="U1456" s="72" t="s">
        <v>3001</v>
      </c>
      <c r="V1456" s="72" t="s">
        <v>2570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4351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1630</v>
      </c>
      <c r="K1457" s="67" t="s">
        <v>4811</v>
      </c>
      <c r="L1457" s="68"/>
      <c r="M1457" s="64" t="s">
        <v>1715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158</v>
      </c>
      <c r="T1457" s="94" t="s">
        <v>2570</v>
      </c>
      <c r="U1457" s="72" t="s">
        <v>2570</v>
      </c>
      <c r="V1457" s="72" t="s">
        <v>2570</v>
      </c>
      <c r="W1457" s="44" t="str">
        <f t="shared" si="413"/>
        <v/>
      </c>
      <c r="X1457" s="25" t="str">
        <f t="shared" si="414"/>
        <v/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/>
      </c>
      <c r="AC1457" s="113" t="str">
        <f t="shared" si="409"/>
        <v/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4557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1630</v>
      </c>
      <c r="K1458" s="67" t="s">
        <v>4811</v>
      </c>
      <c r="L1458" s="68"/>
      <c r="M1458" s="64" t="s">
        <v>1716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158</v>
      </c>
      <c r="T1458" s="94" t="s">
        <v>2570</v>
      </c>
      <c r="U1458" s="72" t="s">
        <v>2570</v>
      </c>
      <c r="V1458" s="72" t="s">
        <v>2570</v>
      </c>
      <c r="W1458" s="44" t="str">
        <f t="shared" si="413"/>
        <v/>
      </c>
      <c r="X1458" s="25" t="str">
        <f t="shared" si="414"/>
        <v/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/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4352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4811</v>
      </c>
      <c r="L1459" s="68"/>
      <c r="M1459" s="64" t="s">
        <v>1717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159</v>
      </c>
      <c r="T1459" s="94" t="s">
        <v>3071</v>
      </c>
      <c r="U1459" s="72" t="s">
        <v>3001</v>
      </c>
      <c r="V1459" s="72" t="s">
        <v>2570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4353</v>
      </c>
      <c r="D1460" s="60" t="s">
        <v>7</v>
      </c>
      <c r="E1460" s="66" t="s">
        <v>2739</v>
      </c>
      <c r="F1460" s="66" t="s">
        <v>2739</v>
      </c>
      <c r="G1460" s="72">
        <v>0</v>
      </c>
      <c r="H1460" s="72">
        <v>0</v>
      </c>
      <c r="I1460" s="66" t="s">
        <v>1</v>
      </c>
      <c r="J1460" s="66" t="s">
        <v>1630</v>
      </c>
      <c r="K1460" s="67" t="s">
        <v>4646</v>
      </c>
      <c r="L1460" s="68"/>
      <c r="M1460" s="64" t="s">
        <v>2845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159</v>
      </c>
      <c r="T1460" s="94" t="s">
        <v>2570</v>
      </c>
      <c r="U1460" s="72" t="s">
        <v>2570</v>
      </c>
      <c r="V1460" s="72" t="s">
        <v>2570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4557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1630</v>
      </c>
      <c r="K1461" s="67" t="s">
        <v>4811</v>
      </c>
      <c r="L1461" s="68"/>
      <c r="M1461" s="64" t="s">
        <v>1721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160</v>
      </c>
      <c r="T1461" s="94" t="s">
        <v>3071</v>
      </c>
      <c r="U1461" s="72" t="s">
        <v>3001</v>
      </c>
      <c r="V1461" s="72" t="s">
        <v>2570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4557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1630</v>
      </c>
      <c r="K1462" s="67" t="s">
        <v>4811</v>
      </c>
      <c r="L1462" s="68"/>
      <c r="M1462" s="64" t="s">
        <v>1722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160</v>
      </c>
      <c r="T1462" s="94" t="s">
        <v>3071</v>
      </c>
      <c r="U1462" s="72" t="s">
        <v>2570</v>
      </c>
      <c r="V1462" s="72" t="s">
        <v>2570</v>
      </c>
      <c r="W1462" s="44" t="str">
        <f t="shared" si="413"/>
        <v/>
      </c>
      <c r="X1462" s="25" t="str">
        <f t="shared" si="414"/>
        <v/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/>
      </c>
      <c r="AC1462" s="113" t="str">
        <f t="shared" si="423"/>
        <v/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4354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1630</v>
      </c>
      <c r="K1463" s="67" t="s">
        <v>4812</v>
      </c>
      <c r="L1463" s="68"/>
      <c r="M1463" s="64" t="s">
        <v>1723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160</v>
      </c>
      <c r="T1463" s="94" t="s">
        <v>2570</v>
      </c>
      <c r="U1463" s="72" t="s">
        <v>2570</v>
      </c>
      <c r="V1463" s="72" t="s">
        <v>2570</v>
      </c>
      <c r="W1463" s="44" t="str">
        <f t="shared" si="413"/>
        <v/>
      </c>
      <c r="X1463" s="25" t="str">
        <f t="shared" si="414"/>
        <v/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/>
      </c>
      <c r="AC1463" s="113" t="str">
        <f t="shared" si="423"/>
        <v/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4355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1630</v>
      </c>
      <c r="K1464" s="67" t="s">
        <v>4812</v>
      </c>
      <c r="L1464" s="68"/>
      <c r="M1464" s="64" t="s">
        <v>1724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160</v>
      </c>
      <c r="T1464" s="94" t="s">
        <v>2570</v>
      </c>
      <c r="U1464" s="72" t="s">
        <v>2570</v>
      </c>
      <c r="V1464" s="72" t="s">
        <v>2570</v>
      </c>
      <c r="W1464" s="44" t="str">
        <f t="shared" si="413"/>
        <v/>
      </c>
      <c r="X1464" s="25" t="str">
        <f t="shared" si="414"/>
        <v/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/>
      </c>
      <c r="AC1464" s="113" t="str">
        <f t="shared" si="423"/>
        <v/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4356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4812</v>
      </c>
      <c r="L1465" s="68"/>
      <c r="M1465" s="64" t="s">
        <v>1726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161</v>
      </c>
      <c r="T1465" s="94" t="s">
        <v>3071</v>
      </c>
      <c r="U1465" s="72" t="s">
        <v>3001</v>
      </c>
      <c r="V1465" s="72" t="s">
        <v>2570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4357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1630</v>
      </c>
      <c r="K1466" s="67" t="s">
        <v>4812</v>
      </c>
      <c r="L1466" s="68"/>
      <c r="M1466" s="64" t="s">
        <v>1727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162</v>
      </c>
      <c r="T1466" s="94" t="s">
        <v>3071</v>
      </c>
      <c r="U1466" s="72" t="s">
        <v>3001</v>
      </c>
      <c r="V1466" s="72" t="s">
        <v>2570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4358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1630</v>
      </c>
      <c r="K1467" s="67" t="s">
        <v>4811</v>
      </c>
      <c r="L1467" s="68"/>
      <c r="M1467" s="64" t="s">
        <v>1729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163</v>
      </c>
      <c r="T1467" s="94" t="s">
        <v>3071</v>
      </c>
      <c r="U1467" s="72" t="s">
        <v>3001</v>
      </c>
      <c r="V1467" s="72" t="s">
        <v>2570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4195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133" t="s">
        <v>1630</v>
      </c>
      <c r="K1468" s="135" t="s">
        <v>4811</v>
      </c>
      <c r="M1468" s="18" t="s">
        <v>2178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163</v>
      </c>
      <c r="T1468" s="143" t="s">
        <v>3092</v>
      </c>
      <c r="U1468" s="134" t="s">
        <v>2994</v>
      </c>
      <c r="V1468" s="134" t="s">
        <v>2570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4360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4811</v>
      </c>
      <c r="L1469" s="68"/>
      <c r="M1469" s="64" t="s">
        <v>1731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164</v>
      </c>
      <c r="T1469" s="94" t="s">
        <v>3072</v>
      </c>
      <c r="U1469" s="72" t="s">
        <v>2570</v>
      </c>
      <c r="V1469" s="72" t="s">
        <v>2570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4202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4811</v>
      </c>
      <c r="M1470" s="18" t="s">
        <v>2087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164</v>
      </c>
      <c r="T1470" s="143" t="s">
        <v>3092</v>
      </c>
      <c r="U1470" s="134" t="s">
        <v>2994</v>
      </c>
      <c r="V1470" s="134" t="s">
        <v>2570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4557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1630</v>
      </c>
      <c r="K1471" s="67" t="s">
        <v>4811</v>
      </c>
      <c r="L1471" s="68"/>
      <c r="M1471" s="64" t="s">
        <v>1733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164</v>
      </c>
      <c r="T1471" s="94" t="s">
        <v>2570</v>
      </c>
      <c r="U1471" s="72" t="s">
        <v>2570</v>
      </c>
      <c r="V1471" s="72" t="s">
        <v>2570</v>
      </c>
      <c r="W1471" s="44" t="str">
        <f t="shared" si="413"/>
        <v/>
      </c>
      <c r="X1471" s="25" t="str">
        <f t="shared" si="414"/>
        <v/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/>
      </c>
      <c r="AC1471" s="113" t="str">
        <f t="shared" si="423"/>
        <v/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4557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4811</v>
      </c>
      <c r="L1472" s="68"/>
      <c r="M1472" s="64" t="s">
        <v>1736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164</v>
      </c>
      <c r="T1472" s="94" t="s">
        <v>2570</v>
      </c>
      <c r="U1472" s="72" t="s">
        <v>2570</v>
      </c>
      <c r="V1472" s="72" t="s">
        <v>2570</v>
      </c>
      <c r="W1472" s="44" t="str">
        <f t="shared" si="413"/>
        <v/>
      </c>
      <c r="X1472" s="25" t="str">
        <f t="shared" si="414"/>
        <v/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/>
      </c>
      <c r="AC1472" s="113" t="str">
        <f t="shared" si="423"/>
        <v/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4557</v>
      </c>
      <c r="D1473" s="60" t="s">
        <v>7</v>
      </c>
      <c r="E1473" s="66" t="s">
        <v>2923</v>
      </c>
      <c r="F1473" s="66" t="s">
        <v>2923</v>
      </c>
      <c r="G1473" s="72">
        <v>0</v>
      </c>
      <c r="H1473" s="72">
        <v>0</v>
      </c>
      <c r="I1473" s="66" t="s">
        <v>3</v>
      </c>
      <c r="J1473" s="66" t="s">
        <v>1630</v>
      </c>
      <c r="K1473" s="67" t="s">
        <v>4811</v>
      </c>
      <c r="L1473" s="68"/>
      <c r="M1473" s="64" t="s">
        <v>2926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164</v>
      </c>
      <c r="T1473" s="94" t="s">
        <v>2570</v>
      </c>
      <c r="U1473" s="72" t="s">
        <v>2570</v>
      </c>
      <c r="V1473" s="72" t="s">
        <v>2570</v>
      </c>
      <c r="W1473" s="44" t="str">
        <f t="shared" si="413"/>
        <v/>
      </c>
      <c r="X1473" s="25" t="str">
        <f t="shared" si="414"/>
        <v/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/>
      </c>
      <c r="AC1473" s="113" t="str">
        <f t="shared" si="423"/>
        <v/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4361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4811</v>
      </c>
      <c r="L1474" s="68"/>
      <c r="M1474" s="64" t="s">
        <v>4043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165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4362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4811</v>
      </c>
      <c r="L1475" s="68"/>
      <c r="M1475" s="64" t="s">
        <v>1742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166</v>
      </c>
      <c r="T1475" s="94" t="s">
        <v>3072</v>
      </c>
      <c r="U1475" s="72" t="s">
        <v>2570</v>
      </c>
      <c r="V1475" s="72" t="s">
        <v>2570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5099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1629</v>
      </c>
      <c r="K1476" s="67" t="s">
        <v>4811</v>
      </c>
      <c r="L1476" s="68"/>
      <c r="M1476" s="64" t="s">
        <v>1743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167</v>
      </c>
      <c r="T1476" s="94" t="s">
        <v>2570</v>
      </c>
      <c r="U1476" s="72" t="s">
        <v>2570</v>
      </c>
      <c r="V1476" s="72" t="s">
        <v>2570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5100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1629</v>
      </c>
      <c r="K1477" s="67" t="s">
        <v>4811</v>
      </c>
      <c r="L1477" s="68"/>
      <c r="M1477" s="64" t="s">
        <v>1745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168</v>
      </c>
      <c r="T1477" s="94" t="s">
        <v>2570</v>
      </c>
      <c r="U1477" s="72" t="s">
        <v>2570</v>
      </c>
      <c r="V1477" s="72" t="s">
        <v>2570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5101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1629</v>
      </c>
      <c r="K1478" s="67" t="s">
        <v>4811</v>
      </c>
      <c r="L1478" s="68"/>
      <c r="M1478" s="64" t="s">
        <v>1746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169</v>
      </c>
      <c r="T1478" s="94" t="s">
        <v>2570</v>
      </c>
      <c r="U1478" s="72" t="s">
        <v>2570</v>
      </c>
      <c r="V1478" s="72" t="s">
        <v>2570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4557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1630</v>
      </c>
      <c r="K1479" s="67" t="s">
        <v>4811</v>
      </c>
      <c r="L1479" s="68"/>
      <c r="M1479" s="64" t="s">
        <v>1747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169</v>
      </c>
      <c r="T1479" s="94" t="s">
        <v>2570</v>
      </c>
      <c r="U1479" s="72" t="s">
        <v>2570</v>
      </c>
      <c r="V1479" s="72" t="s">
        <v>2570</v>
      </c>
      <c r="W1479" s="44" t="str">
        <f t="shared" si="413"/>
        <v/>
      </c>
      <c r="X1479" s="25" t="str">
        <f t="shared" si="414"/>
        <v/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/>
      </c>
      <c r="AC1479" s="113" t="str">
        <f t="shared" si="423"/>
        <v/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4557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1630</v>
      </c>
      <c r="K1480" s="67" t="s">
        <v>4811</v>
      </c>
      <c r="L1480" s="68"/>
      <c r="M1480" s="64" t="s">
        <v>4879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169</v>
      </c>
      <c r="T1480" s="94" t="s">
        <v>2570</v>
      </c>
      <c r="U1480" s="72" t="s">
        <v>2570</v>
      </c>
      <c r="V1480" s="72" t="s">
        <v>2570</v>
      </c>
      <c r="W1480" s="44" t="str">
        <f t="shared" si="413"/>
        <v/>
      </c>
      <c r="X1480" s="25" t="str">
        <f t="shared" si="414"/>
        <v/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/>
      </c>
      <c r="AC1480" s="113" t="str">
        <f t="shared" si="423"/>
        <v/>
      </c>
      <c r="AD1480" t="b">
        <f t="shared" si="421"/>
        <v>1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4557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1630</v>
      </c>
      <c r="K1481" s="67" t="s">
        <v>4811</v>
      </c>
      <c r="L1481" s="68"/>
      <c r="M1481" s="64" t="s">
        <v>4880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169</v>
      </c>
      <c r="T1481" s="94" t="s">
        <v>2570</v>
      </c>
      <c r="U1481" s="72" t="s">
        <v>2570</v>
      </c>
      <c r="V1481" s="72" t="s">
        <v>2570</v>
      </c>
      <c r="W1481" s="44" t="str">
        <f t="shared" si="413"/>
        <v/>
      </c>
      <c r="X1481" s="25" t="str">
        <f t="shared" si="414"/>
        <v/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/>
      </c>
      <c r="AC1481" s="113" t="str">
        <f t="shared" si="423"/>
        <v/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4363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4811</v>
      </c>
      <c r="L1482" s="68"/>
      <c r="M1482" s="64" t="s">
        <v>1751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170</v>
      </c>
      <c r="T1482" s="94" t="s">
        <v>2570</v>
      </c>
      <c r="U1482" s="72" t="s">
        <v>2570</v>
      </c>
      <c r="V1482" s="72" t="s">
        <v>2570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4364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1630</v>
      </c>
      <c r="K1483" s="67" t="s">
        <v>4811</v>
      </c>
      <c r="L1483" s="68"/>
      <c r="M1483" s="64" t="s">
        <v>1752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171</v>
      </c>
      <c r="T1483" s="94" t="s">
        <v>2570</v>
      </c>
      <c r="U1483" s="72" t="s">
        <v>3001</v>
      </c>
      <c r="V1483" s="72" t="s">
        <v>2570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4365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4811</v>
      </c>
      <c r="L1484" s="68"/>
      <c r="M1484" s="64" t="s">
        <v>1753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172</v>
      </c>
      <c r="T1484" s="94" t="s">
        <v>3067</v>
      </c>
      <c r="U1484" s="72" t="s">
        <v>2570</v>
      </c>
      <c r="V1484" s="72" t="s">
        <v>2570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4557</v>
      </c>
      <c r="D1485" s="60" t="s">
        <v>7</v>
      </c>
      <c r="E1485" s="168" t="s">
        <v>2924</v>
      </c>
      <c r="F1485" s="168" t="s">
        <v>2924</v>
      </c>
      <c r="G1485" s="151">
        <v>0</v>
      </c>
      <c r="H1485" s="151">
        <v>0</v>
      </c>
      <c r="I1485" s="66" t="s">
        <v>3</v>
      </c>
      <c r="J1485" s="66" t="s">
        <v>1630</v>
      </c>
      <c r="K1485" s="67" t="s">
        <v>4811</v>
      </c>
      <c r="L1485" s="68"/>
      <c r="M1485" s="64" t="s">
        <v>2927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172</v>
      </c>
      <c r="T1485" s="94" t="s">
        <v>2570</v>
      </c>
      <c r="U1485" s="72" t="s">
        <v>2570</v>
      </c>
      <c r="V1485" s="72" t="s">
        <v>2570</v>
      </c>
      <c r="W1485" s="44" t="str">
        <f t="shared" si="413"/>
        <v/>
      </c>
      <c r="X1485" s="25" t="str">
        <f t="shared" si="414"/>
        <v/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/>
      </c>
      <c r="AC1485" s="113" t="str">
        <f t="shared" si="423"/>
        <v/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4366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1630</v>
      </c>
      <c r="K1486" s="67" t="s">
        <v>4811</v>
      </c>
      <c r="L1486" s="68"/>
      <c r="M1486" s="64" t="s">
        <v>1754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173</v>
      </c>
      <c r="T1486" s="94" t="s">
        <v>3128</v>
      </c>
      <c r="U1486" s="72" t="s">
        <v>3001</v>
      </c>
      <c r="V1486" s="72" t="s">
        <v>2570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4367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4811</v>
      </c>
      <c r="L1487" s="68"/>
      <c r="M1487" s="64" t="s">
        <v>4044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174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4368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1630</v>
      </c>
      <c r="K1488" s="67" t="s">
        <v>4811</v>
      </c>
      <c r="L1488" s="68"/>
      <c r="M1488" s="64" t="s">
        <v>1761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174</v>
      </c>
      <c r="T1488" s="94" t="s">
        <v>2570</v>
      </c>
      <c r="U1488" s="72" t="s">
        <v>2570</v>
      </c>
      <c r="V1488" s="72" t="s">
        <v>2570</v>
      </c>
      <c r="W1488" s="44" t="str">
        <f t="shared" si="413"/>
        <v/>
      </c>
      <c r="X1488" s="25" t="str">
        <f t="shared" si="414"/>
        <v/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/>
      </c>
      <c r="AC1488" s="113" t="str">
        <f t="shared" si="423"/>
        <v/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4364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1630</v>
      </c>
      <c r="K1489" s="67" t="s">
        <v>4811</v>
      </c>
      <c r="L1489" s="68"/>
      <c r="M1489" s="64" t="s">
        <v>1763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175</v>
      </c>
      <c r="T1489" s="94" t="s">
        <v>2570</v>
      </c>
      <c r="U1489" s="72" t="s">
        <v>3001</v>
      </c>
      <c r="V1489" s="72" t="s">
        <v>2570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4365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4811</v>
      </c>
      <c r="L1490" s="68"/>
      <c r="M1490" s="64" t="s">
        <v>1764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176</v>
      </c>
      <c r="T1490" s="94" t="s">
        <v>3067</v>
      </c>
      <c r="U1490" s="72" t="s">
        <v>2570</v>
      </c>
      <c r="V1490" s="72" t="s">
        <v>2570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4369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1630</v>
      </c>
      <c r="K1491" s="67" t="s">
        <v>4811</v>
      </c>
      <c r="L1491" s="68"/>
      <c r="M1491" s="64" t="s">
        <v>1765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176</v>
      </c>
      <c r="T1491" s="94" t="s">
        <v>2570</v>
      </c>
      <c r="U1491" s="72" t="s">
        <v>2570</v>
      </c>
      <c r="V1491" s="72" t="s">
        <v>2570</v>
      </c>
      <c r="W1491" s="44" t="str">
        <f t="shared" si="427"/>
        <v/>
      </c>
      <c r="X1491" s="25" t="str">
        <f t="shared" si="428"/>
        <v/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/>
      </c>
      <c r="AC1491" s="113" t="str">
        <f t="shared" si="423"/>
        <v/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5102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1629</v>
      </c>
      <c r="K1492" s="67" t="s">
        <v>4811</v>
      </c>
      <c r="L1492" s="68"/>
      <c r="M1492" s="64" t="s">
        <v>1766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177</v>
      </c>
      <c r="T1492" s="94" t="s">
        <v>2570</v>
      </c>
      <c r="U1492" s="72" t="s">
        <v>2570</v>
      </c>
      <c r="V1492" s="72" t="s">
        <v>2570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 s="17" customFormat="1">
      <c r="A1493" s="113">
        <f t="shared" si="424"/>
        <v>1493</v>
      </c>
      <c r="B1493" s="114">
        <f t="shared" si="425"/>
        <v>1455</v>
      </c>
      <c r="C1493" s="115" t="s">
        <v>4557</v>
      </c>
      <c r="D1493" s="115" t="s">
        <v>7</v>
      </c>
      <c r="E1493" s="149" t="str">
        <f t="shared" ref="E1493" si="431">CHAR(34)&amp;IF(B1493&lt;10,"000",IF(B1493&lt;100,"00",IF(B1493&lt;1000,"0","")))&amp;$B1493&amp;CHAR(34)</f>
        <v>"1455"</v>
      </c>
      <c r="F1493" s="116" t="str">
        <f t="shared" ref="F1493" si="432">E1493</f>
        <v>"1455"</v>
      </c>
      <c r="G1493" s="124">
        <v>0</v>
      </c>
      <c r="H1493" s="124">
        <v>0</v>
      </c>
      <c r="I1493" s="117" t="s">
        <v>30</v>
      </c>
      <c r="J1493" s="117" t="s">
        <v>1630</v>
      </c>
      <c r="K1493" s="118" t="s">
        <v>4811</v>
      </c>
      <c r="M1493" s="150" t="str">
        <f t="shared" ref="M1493" si="433">"ITM_"&amp;IF(B1493&lt;10,"000",IF(B1493&lt;100,"00",IF(B1493&lt;1000,"0","")))&amp;$B1493</f>
        <v>ITM_1455</v>
      </c>
      <c r="N1493" s="16"/>
      <c r="P1493" s="17" t="str">
        <f t="shared" si="422"/>
        <v/>
      </c>
      <c r="Q1493" s="17" t="str">
        <f>IF(ISNA(VLOOKUP(AC1493,#REF!,1)),"//","")</f>
        <v/>
      </c>
      <c r="S1493" s="119">
        <f t="shared" si="426"/>
        <v>177</v>
      </c>
      <c r="T1493" s="113" t="s">
        <v>2570</v>
      </c>
      <c r="U1493" s="120" t="s">
        <v>2570</v>
      </c>
      <c r="V1493" s="120" t="s">
        <v>2570</v>
      </c>
      <c r="W1493" s="121" t="str">
        <f t="shared" si="427"/>
        <v/>
      </c>
      <c r="X1493" s="122" t="str">
        <f t="shared" si="428"/>
        <v/>
      </c>
      <c r="Y1493" s="123">
        <f t="shared" si="429"/>
        <v>1455</v>
      </c>
      <c r="Z1493" s="17" t="str">
        <f t="shared" si="430"/>
        <v>ITM_1455</v>
      </c>
      <c r="AA1493" s="177" t="str">
        <f>IF(ISNA(VLOOKUP(AC1493,Sheet2!J:J,1,0)),"//","")</f>
        <v/>
      </c>
      <c r="AC1493" s="113" t="str">
        <f t="shared" si="423"/>
        <v/>
      </c>
      <c r="AD1493" t="b">
        <f t="shared" si="421"/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4557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1630</v>
      </c>
      <c r="K1494" s="67" t="s">
        <v>4811</v>
      </c>
      <c r="L1494" s="68"/>
      <c r="M1494" s="64" t="s">
        <v>1770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177</v>
      </c>
      <c r="T1494" s="94" t="s">
        <v>2570</v>
      </c>
      <c r="U1494" s="72" t="s">
        <v>2570</v>
      </c>
      <c r="V1494" s="72" t="s">
        <v>2570</v>
      </c>
      <c r="W1494" s="44" t="str">
        <f t="shared" si="427"/>
        <v/>
      </c>
      <c r="X1494" s="25" t="str">
        <f t="shared" si="428"/>
        <v/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/>
      </c>
      <c r="AC1494" s="113" t="str">
        <f t="shared" si="423"/>
        <v/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4557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1630</v>
      </c>
      <c r="K1495" s="67" t="s">
        <v>4811</v>
      </c>
      <c r="L1495" s="68"/>
      <c r="M1495" s="64" t="s">
        <v>1771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177</v>
      </c>
      <c r="T1495" s="94" t="s">
        <v>2570</v>
      </c>
      <c r="U1495" s="72" t="s">
        <v>2570</v>
      </c>
      <c r="V1495" s="72" t="s">
        <v>2570</v>
      </c>
      <c r="W1495" s="44" t="str">
        <f t="shared" si="427"/>
        <v/>
      </c>
      <c r="X1495" s="25" t="str">
        <f t="shared" si="428"/>
        <v/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/>
      </c>
      <c r="AC1495" s="113" t="str">
        <f t="shared" si="423"/>
        <v/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4557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1630</v>
      </c>
      <c r="K1496" s="67" t="s">
        <v>4811</v>
      </c>
      <c r="L1496" s="68"/>
      <c r="M1496" s="64" t="s">
        <v>1772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177</v>
      </c>
      <c r="T1496" s="94" t="s">
        <v>2570</v>
      </c>
      <c r="U1496" s="72" t="s">
        <v>2570</v>
      </c>
      <c r="V1496" s="72" t="s">
        <v>2570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/>
      </c>
      <c r="AC1496" s="113" t="str">
        <f t="shared" si="423"/>
        <v/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4557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1630</v>
      </c>
      <c r="K1497" s="67" t="s">
        <v>4811</v>
      </c>
      <c r="L1497" s="68"/>
      <c r="M1497" s="64" t="s">
        <v>1773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177</v>
      </c>
      <c r="T1497" s="94" t="s">
        <v>2570</v>
      </c>
      <c r="U1497" s="72" t="s">
        <v>2570</v>
      </c>
      <c r="V1497" s="72" t="s">
        <v>2570</v>
      </c>
      <c r="W1497" s="44" t="str">
        <f t="shared" si="427"/>
        <v/>
      </c>
      <c r="X1497" s="25" t="str">
        <f t="shared" si="428"/>
        <v/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/>
      </c>
      <c r="AC1497" s="113" t="str">
        <f t="shared" si="423"/>
        <v/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4371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1630</v>
      </c>
      <c r="K1498" s="67" t="s">
        <v>4811</v>
      </c>
      <c r="L1498" s="68"/>
      <c r="M1498" s="64" t="s">
        <v>1774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178</v>
      </c>
      <c r="T1498" s="94" t="s">
        <v>3091</v>
      </c>
      <c r="U1498" s="72" t="s">
        <v>3001</v>
      </c>
      <c r="V1498" s="72" t="s">
        <v>2570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4557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1630</v>
      </c>
      <c r="K1499" s="67" t="s">
        <v>4811</v>
      </c>
      <c r="L1499" s="68"/>
      <c r="M1499" s="64" t="s">
        <v>1775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178</v>
      </c>
      <c r="T1499" s="94" t="s">
        <v>2570</v>
      </c>
      <c r="U1499" s="72" t="s">
        <v>2570</v>
      </c>
      <c r="V1499" s="72" t="s">
        <v>2570</v>
      </c>
      <c r="W1499" s="44" t="str">
        <f t="shared" si="427"/>
        <v/>
      </c>
      <c r="X1499" s="25" t="str">
        <f t="shared" si="428"/>
        <v/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/>
      </c>
      <c r="AC1499" s="113" t="str">
        <f t="shared" si="423"/>
        <v/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4657</v>
      </c>
      <c r="D1500" s="132" t="s">
        <v>7</v>
      </c>
      <c r="E1500" s="133" t="s">
        <v>4658</v>
      </c>
      <c r="F1500" s="133" t="s">
        <v>312</v>
      </c>
      <c r="G1500" s="137">
        <v>0</v>
      </c>
      <c r="H1500" s="137">
        <v>0</v>
      </c>
      <c r="I1500" s="133" t="s">
        <v>3</v>
      </c>
      <c r="J1500" s="133" t="s">
        <v>1629</v>
      </c>
      <c r="K1500" s="135" t="s">
        <v>4811</v>
      </c>
      <c r="M1500" s="18" t="s">
        <v>4659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178</v>
      </c>
      <c r="T1500" s="130" t="s">
        <v>3092</v>
      </c>
      <c r="U1500" s="134" t="s">
        <v>2994</v>
      </c>
      <c r="V1500" s="134" t="s">
        <v>2570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4557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1630</v>
      </c>
      <c r="K1501" s="67" t="s">
        <v>4811</v>
      </c>
      <c r="L1501" s="68"/>
      <c r="M1501" s="64" t="s">
        <v>1779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178</v>
      </c>
      <c r="T1501" s="94" t="s">
        <v>2570</v>
      </c>
      <c r="U1501" s="72" t="s">
        <v>2570</v>
      </c>
      <c r="V1501" s="72" t="s">
        <v>2570</v>
      </c>
      <c r="W1501" s="44" t="str">
        <f t="shared" si="427"/>
        <v/>
      </c>
      <c r="X1501" s="25" t="str">
        <f t="shared" si="428"/>
        <v/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/>
      </c>
      <c r="AC1501" s="113" t="str">
        <f t="shared" si="423"/>
        <v/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4557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4811</v>
      </c>
      <c r="L1502" s="68"/>
      <c r="M1502" s="64" t="s">
        <v>1780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178</v>
      </c>
      <c r="T1502" s="94" t="s">
        <v>2570</v>
      </c>
      <c r="U1502" s="72" t="s">
        <v>2570</v>
      </c>
      <c r="V1502" s="72" t="s">
        <v>2570</v>
      </c>
      <c r="W1502" s="44" t="str">
        <f t="shared" si="427"/>
        <v/>
      </c>
      <c r="X1502" s="25" t="str">
        <f t="shared" si="428"/>
        <v/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/>
      </c>
      <c r="AC1502" s="113" t="str">
        <f t="shared" si="423"/>
        <v/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4557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1630</v>
      </c>
      <c r="K1503" s="67" t="s">
        <v>4811</v>
      </c>
      <c r="L1503" s="68"/>
      <c r="M1503" s="64" t="s">
        <v>1781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178</v>
      </c>
      <c r="T1503" s="94" t="s">
        <v>2570</v>
      </c>
      <c r="U1503" s="72" t="s">
        <v>2570</v>
      </c>
      <c r="V1503" s="72" t="s">
        <v>2570</v>
      </c>
      <c r="W1503" s="44" t="str">
        <f t="shared" si="427"/>
        <v/>
      </c>
      <c r="X1503" s="25" t="str">
        <f t="shared" si="428"/>
        <v/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/>
      </c>
      <c r="AC1503" s="113" t="str">
        <f t="shared" si="423"/>
        <v/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4557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66" t="s">
        <v>1630</v>
      </c>
      <c r="K1504" s="67" t="s">
        <v>4811</v>
      </c>
      <c r="L1504" s="68"/>
      <c r="M1504" s="64" t="s">
        <v>1782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178</v>
      </c>
      <c r="T1504" s="94" t="s">
        <v>2570</v>
      </c>
      <c r="U1504" s="72" t="s">
        <v>2570</v>
      </c>
      <c r="V1504" s="72" t="s">
        <v>2570</v>
      </c>
      <c r="W1504" s="44" t="str">
        <f t="shared" si="427"/>
        <v/>
      </c>
      <c r="X1504" s="25" t="str">
        <f t="shared" si="428"/>
        <v/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/>
      </c>
      <c r="AC1504" s="113" t="str">
        <f t="shared" si="423"/>
        <v/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4557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1630</v>
      </c>
      <c r="K1505" s="67" t="s">
        <v>4811</v>
      </c>
      <c r="L1505" s="68"/>
      <c r="M1505" s="64" t="s">
        <v>1783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178</v>
      </c>
      <c r="T1505" s="94" t="s">
        <v>2570</v>
      </c>
      <c r="U1505" s="72" t="s">
        <v>2570</v>
      </c>
      <c r="V1505" s="72" t="s">
        <v>2570</v>
      </c>
      <c r="W1505" s="44" t="str">
        <f t="shared" si="427"/>
        <v/>
      </c>
      <c r="X1505" s="25" t="str">
        <f t="shared" si="428"/>
        <v/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/>
      </c>
      <c r="AC1505" s="113" t="str">
        <f t="shared" si="423"/>
        <v/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4557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4811</v>
      </c>
      <c r="L1506" s="68"/>
      <c r="M1506" s="64" t="s">
        <v>1784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178</v>
      </c>
      <c r="T1506" s="94" t="s">
        <v>2570</v>
      </c>
      <c r="U1506" s="72" t="s">
        <v>2570</v>
      </c>
      <c r="V1506" s="72" t="s">
        <v>2570</v>
      </c>
      <c r="W1506" s="44" t="str">
        <f t="shared" si="427"/>
        <v/>
      </c>
      <c r="X1506" s="25" t="str">
        <f t="shared" si="428"/>
        <v/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/>
      </c>
      <c r="AC1506" s="113" t="str">
        <f t="shared" si="423"/>
        <v/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4557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4811</v>
      </c>
      <c r="L1507" s="68"/>
      <c r="M1507" s="64" t="s">
        <v>1786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178</v>
      </c>
      <c r="T1507" s="94" t="s">
        <v>2570</v>
      </c>
      <c r="U1507" s="72" t="s">
        <v>2570</v>
      </c>
      <c r="V1507" s="72" t="s">
        <v>2570</v>
      </c>
      <c r="W1507" s="44" t="str">
        <f t="shared" si="427"/>
        <v/>
      </c>
      <c r="X1507" s="25" t="str">
        <f t="shared" si="428"/>
        <v/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/>
      </c>
      <c r="AC1507" s="113" t="str">
        <f t="shared" si="423"/>
        <v/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4372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4811</v>
      </c>
      <c r="L1508" s="68"/>
      <c r="M1508" s="64" t="s">
        <v>1794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179</v>
      </c>
      <c r="T1508" s="94" t="s">
        <v>2570</v>
      </c>
      <c r="U1508" s="72" t="s">
        <v>2570</v>
      </c>
      <c r="V1508" s="72" t="s">
        <v>2570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 s="17" customFormat="1">
      <c r="A1509" s="113">
        <f t="shared" si="424"/>
        <v>1509</v>
      </c>
      <c r="B1509" s="114">
        <f t="shared" si="425"/>
        <v>1471</v>
      </c>
      <c r="C1509" s="115" t="s">
        <v>4557</v>
      </c>
      <c r="D1509" s="115" t="s">
        <v>7</v>
      </c>
      <c r="E1509" s="116" t="str">
        <f>CHAR(34)&amp;$B1509&amp;CHAR(34)</f>
        <v>"1471"</v>
      </c>
      <c r="F1509" s="116" t="str">
        <f>CHAR(34)&amp;$B1509&amp;CHAR(34)</f>
        <v>"1471"</v>
      </c>
      <c r="G1509" s="124">
        <v>0</v>
      </c>
      <c r="H1509" s="124">
        <v>0</v>
      </c>
      <c r="I1509" s="117" t="s">
        <v>30</v>
      </c>
      <c r="J1509" s="117" t="s">
        <v>1630</v>
      </c>
      <c r="K1509" s="118" t="s">
        <v>4646</v>
      </c>
      <c r="M1509" s="16" t="str">
        <f>"ITM_"&amp;B1509</f>
        <v>ITM_1471</v>
      </c>
      <c r="N1509" s="16"/>
      <c r="P1509" s="17" t="str">
        <f t="shared" si="422"/>
        <v/>
      </c>
      <c r="Q1509" s="17" t="str">
        <f>IF(ISNA(VLOOKUP(AC1509,#REF!,1)),"//","")</f>
        <v/>
      </c>
      <c r="S1509" s="119">
        <f t="shared" si="426"/>
        <v>179</v>
      </c>
      <c r="T1509" s="113" t="s">
        <v>2570</v>
      </c>
      <c r="U1509" s="120" t="s">
        <v>2570</v>
      </c>
      <c r="V1509" s="120" t="s">
        <v>2570</v>
      </c>
      <c r="W1509" s="121" t="str">
        <f t="shared" si="427"/>
        <v/>
      </c>
      <c r="X1509" s="122" t="str">
        <f t="shared" si="428"/>
        <v/>
      </c>
      <c r="Y1509" s="123">
        <f t="shared" si="429"/>
        <v>1471</v>
      </c>
      <c r="Z1509" s="17" t="str">
        <f t="shared" si="430"/>
        <v>ITM_1471</v>
      </c>
      <c r="AA1509" s="177" t="str">
        <f>IF(ISNA(VLOOKUP(AC1509,Sheet2!J:J,1,0)),"//","")</f>
        <v/>
      </c>
      <c r="AC1509" s="113" t="str">
        <f t="shared" si="423"/>
        <v/>
      </c>
      <c r="AD1509" t="b">
        <f t="shared" si="421"/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4373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4811</v>
      </c>
      <c r="L1510" s="68"/>
      <c r="M1510" s="64" t="s">
        <v>1807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180</v>
      </c>
      <c r="T1510" s="94" t="s">
        <v>2570</v>
      </c>
      <c r="U1510" s="72" t="s">
        <v>2570</v>
      </c>
      <c r="V1510" s="72" t="s">
        <v>2570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4374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1630</v>
      </c>
      <c r="K1511" s="67" t="s">
        <v>4811</v>
      </c>
      <c r="L1511" s="68"/>
      <c r="M1511" s="64" t="s">
        <v>1810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181</v>
      </c>
      <c r="T1511" s="94" t="s">
        <v>2570</v>
      </c>
      <c r="U1511" s="72" t="s">
        <v>3001</v>
      </c>
      <c r="V1511" s="72" t="s">
        <v>2570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4375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4811</v>
      </c>
      <c r="L1512" s="68"/>
      <c r="M1512" s="64" t="s">
        <v>1813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182</v>
      </c>
      <c r="T1512" s="94" t="s">
        <v>3097</v>
      </c>
      <c r="U1512" s="72" t="s">
        <v>3001</v>
      </c>
      <c r="V1512" s="72" t="s">
        <v>2570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4557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4811</v>
      </c>
      <c r="L1513" s="68"/>
      <c r="M1513" s="64" t="s">
        <v>1834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182</v>
      </c>
      <c r="T1513" s="94" t="s">
        <v>2570</v>
      </c>
      <c r="U1513" s="72" t="s">
        <v>2570</v>
      </c>
      <c r="V1513" s="72" t="s">
        <v>2570</v>
      </c>
      <c r="W1513" s="44" t="str">
        <f t="shared" si="427"/>
        <v/>
      </c>
      <c r="X1513" s="25" t="str">
        <f t="shared" si="428"/>
        <v/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/>
      </c>
      <c r="AC1513" s="113" t="str">
        <f t="shared" si="423"/>
        <v/>
      </c>
      <c r="AD1513" t="b">
        <f t="shared" si="421"/>
        <v>1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4557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1630</v>
      </c>
      <c r="K1514" s="67" t="s">
        <v>4811</v>
      </c>
      <c r="L1514" s="68"/>
      <c r="M1514" s="64" t="s">
        <v>1835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182</v>
      </c>
      <c r="T1514" s="94" t="s">
        <v>2570</v>
      </c>
      <c r="U1514" s="72" t="s">
        <v>2570</v>
      </c>
      <c r="V1514" s="72" t="s">
        <v>2570</v>
      </c>
      <c r="W1514" s="44" t="str">
        <f t="shared" si="427"/>
        <v/>
      </c>
      <c r="X1514" s="25" t="str">
        <f t="shared" si="428"/>
        <v/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/>
      </c>
      <c r="AC1514" s="113" t="str">
        <f t="shared" si="423"/>
        <v/>
      </c>
      <c r="AD1514" t="b">
        <f t="shared" ref="AD1514:AD1577" si="434">X1514=AC1514</f>
        <v>1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4376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1630</v>
      </c>
      <c r="K1515" s="67" t="s">
        <v>4811</v>
      </c>
      <c r="L1515" s="68"/>
      <c r="M1515" s="64" t="s">
        <v>1839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182</v>
      </c>
      <c r="T1515" s="94" t="s">
        <v>2570</v>
      </c>
      <c r="U1515" s="72" t="s">
        <v>2570</v>
      </c>
      <c r="V1515" s="72" t="s">
        <v>2570</v>
      </c>
      <c r="W1515" s="44" t="str">
        <f t="shared" si="427"/>
        <v/>
      </c>
      <c r="X1515" s="25" t="str">
        <f t="shared" si="428"/>
        <v/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/>
      </c>
      <c r="AC1515" s="113" t="str">
        <f t="shared" si="423"/>
        <v/>
      </c>
      <c r="AD1515" t="b">
        <f t="shared" si="434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4377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4811</v>
      </c>
      <c r="L1516" s="68"/>
      <c r="M1516" s="64" t="s">
        <v>1842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183</v>
      </c>
      <c r="T1516" s="94" t="s">
        <v>2570</v>
      </c>
      <c r="U1516" s="72" t="s">
        <v>2570</v>
      </c>
      <c r="V1516" s="72" t="s">
        <v>2570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34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4378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4811</v>
      </c>
      <c r="L1517" s="68"/>
      <c r="M1517" s="64" t="s">
        <v>1843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184</v>
      </c>
      <c r="T1517" s="94" t="s">
        <v>2570</v>
      </c>
      <c r="U1517" s="72" t="s">
        <v>2570</v>
      </c>
      <c r="V1517" s="72" t="s">
        <v>4819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34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4364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1630</v>
      </c>
      <c r="K1518" s="67" t="s">
        <v>4811</v>
      </c>
      <c r="L1518" s="68"/>
      <c r="M1518" s="64" t="s">
        <v>1853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185</v>
      </c>
      <c r="T1518" s="94" t="s">
        <v>2570</v>
      </c>
      <c r="U1518" s="72" t="s">
        <v>3001</v>
      </c>
      <c r="V1518" s="72" t="s">
        <v>2570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34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4365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4811</v>
      </c>
      <c r="L1519" s="68"/>
      <c r="M1519" s="64" t="s">
        <v>1854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186</v>
      </c>
      <c r="T1519" s="94" t="s">
        <v>3067</v>
      </c>
      <c r="U1519" s="72" t="s">
        <v>2570</v>
      </c>
      <c r="V1519" s="72" t="s">
        <v>2570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34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4379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1630</v>
      </c>
      <c r="K1520" s="67" t="s">
        <v>4812</v>
      </c>
      <c r="L1520" s="68"/>
      <c r="M1520" s="64" t="s">
        <v>1856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186</v>
      </c>
      <c r="T1520" s="94" t="s">
        <v>2570</v>
      </c>
      <c r="U1520" s="72" t="s">
        <v>2570</v>
      </c>
      <c r="V1520" s="72" t="s">
        <v>2570</v>
      </c>
      <c r="W1520" s="44" t="str">
        <f t="shared" si="427"/>
        <v/>
      </c>
      <c r="X1520" s="25" t="str">
        <f t="shared" si="428"/>
        <v/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/>
      </c>
      <c r="AC1520" s="113" t="str">
        <f t="shared" si="423"/>
        <v/>
      </c>
      <c r="AD1520" t="b">
        <f t="shared" si="434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4557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1630</v>
      </c>
      <c r="K1521" s="67" t="s">
        <v>4811</v>
      </c>
      <c r="L1521" s="68"/>
      <c r="M1521" s="64" t="s">
        <v>1859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186</v>
      </c>
      <c r="T1521" s="94" t="s">
        <v>2570</v>
      </c>
      <c r="U1521" s="72" t="s">
        <v>2570</v>
      </c>
      <c r="V1521" s="72" t="s">
        <v>2570</v>
      </c>
      <c r="W1521" s="44" t="str">
        <f t="shared" si="427"/>
        <v/>
      </c>
      <c r="X1521" s="25" t="str">
        <f t="shared" si="428"/>
        <v/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/>
      </c>
      <c r="AC1521" s="113" t="str">
        <f t="shared" si="423"/>
        <v/>
      </c>
      <c r="AD1521" t="b">
        <f t="shared" si="434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4557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1630</v>
      </c>
      <c r="K1522" s="67" t="s">
        <v>4811</v>
      </c>
      <c r="L1522" s="68"/>
      <c r="M1522" s="64" t="s">
        <v>1860</v>
      </c>
      <c r="N1522" s="13"/>
      <c r="O1522"/>
      <c r="P1522" t="str">
        <f t="shared" ref="P1522:P1585" si="435">IF(E1522=F1522,"","NOT EQUAL")</f>
        <v/>
      </c>
      <c r="Q1522" t="str">
        <f>IF(ISNA(VLOOKUP(AC1522,#REF!,1)),"//","")</f>
        <v/>
      </c>
      <c r="R1522"/>
      <c r="S1522" s="43">
        <f t="shared" si="426"/>
        <v>186</v>
      </c>
      <c r="T1522" s="94" t="s">
        <v>2570</v>
      </c>
      <c r="U1522" s="72" t="s">
        <v>2570</v>
      </c>
      <c r="V1522" s="72" t="s">
        <v>2570</v>
      </c>
      <c r="W1522" s="44" t="str">
        <f t="shared" si="427"/>
        <v/>
      </c>
      <c r="X1522" s="25" t="str">
        <f t="shared" si="428"/>
        <v/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/>
      </c>
      <c r="AC1522" s="113" t="str">
        <f t="shared" ref="AC1522:AC1585" si="436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34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4380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4811</v>
      </c>
      <c r="L1523" s="68"/>
      <c r="M1523" s="64" t="s">
        <v>1871</v>
      </c>
      <c r="N1523" s="13"/>
      <c r="O1523"/>
      <c r="P1523" t="str">
        <f t="shared" si="435"/>
        <v/>
      </c>
      <c r="Q1523" t="str">
        <f>IF(ISNA(VLOOKUP(AC1523,#REF!,1)),"//","")</f>
        <v/>
      </c>
      <c r="R1523"/>
      <c r="S1523" s="43">
        <f t="shared" si="426"/>
        <v>187</v>
      </c>
      <c r="T1523" s="94" t="s">
        <v>3072</v>
      </c>
      <c r="U1523" s="72" t="s">
        <v>2570</v>
      </c>
      <c r="V1523" s="72" t="s">
        <v>2570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36"/>
        <v>IM</v>
      </c>
      <c r="AD1523" t="b">
        <f t="shared" si="434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4557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1630</v>
      </c>
      <c r="K1524" s="67" t="s">
        <v>4811</v>
      </c>
      <c r="L1524" s="68"/>
      <c r="M1524" s="64" t="s">
        <v>1873</v>
      </c>
      <c r="N1524" s="13"/>
      <c r="O1524"/>
      <c r="P1524" t="str">
        <f t="shared" si="435"/>
        <v/>
      </c>
      <c r="Q1524" t="str">
        <f>IF(ISNA(VLOOKUP(AC1524,#REF!,1)),"//","")</f>
        <v/>
      </c>
      <c r="R1524"/>
      <c r="S1524" s="43">
        <f t="shared" si="426"/>
        <v>187</v>
      </c>
      <c r="T1524" s="94" t="s">
        <v>2570</v>
      </c>
      <c r="U1524" s="72" t="s">
        <v>2570</v>
      </c>
      <c r="V1524" s="72" t="s">
        <v>2570</v>
      </c>
      <c r="W1524" s="44" t="str">
        <f t="shared" si="427"/>
        <v/>
      </c>
      <c r="X1524" s="25" t="str">
        <f t="shared" si="428"/>
        <v/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/>
      </c>
      <c r="AC1524" s="113" t="str">
        <f t="shared" si="436"/>
        <v/>
      </c>
      <c r="AD1524" t="b">
        <f t="shared" si="434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4557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1630</v>
      </c>
      <c r="K1525" s="67" t="s">
        <v>4811</v>
      </c>
      <c r="L1525" s="68"/>
      <c r="M1525" s="64" t="s">
        <v>1882</v>
      </c>
      <c r="N1525" s="13"/>
      <c r="O1525"/>
      <c r="P1525" t="str">
        <f t="shared" si="435"/>
        <v/>
      </c>
      <c r="Q1525" t="str">
        <f>IF(ISNA(VLOOKUP(AC1525,#REF!,1)),"//","")</f>
        <v/>
      </c>
      <c r="R1525"/>
      <c r="S1525" s="43">
        <f t="shared" si="426"/>
        <v>187</v>
      </c>
      <c r="T1525" s="94" t="s">
        <v>2570</v>
      </c>
      <c r="U1525" s="72" t="s">
        <v>2570</v>
      </c>
      <c r="V1525" s="72" t="s">
        <v>2570</v>
      </c>
      <c r="W1525" s="44" t="str">
        <f t="shared" si="427"/>
        <v/>
      </c>
      <c r="X1525" s="25" t="str">
        <f t="shared" si="428"/>
        <v/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/>
      </c>
      <c r="AC1525" s="113" t="str">
        <f t="shared" si="436"/>
        <v/>
      </c>
      <c r="AD1525" t="b">
        <f t="shared" si="434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4557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1630</v>
      </c>
      <c r="K1526" s="67" t="s">
        <v>4811</v>
      </c>
      <c r="L1526" s="68"/>
      <c r="M1526" s="64" t="s">
        <v>1883</v>
      </c>
      <c r="N1526" s="13"/>
      <c r="O1526"/>
      <c r="P1526" t="str">
        <f t="shared" si="435"/>
        <v/>
      </c>
      <c r="Q1526" t="str">
        <f>IF(ISNA(VLOOKUP(AC1526,#REF!,1)),"//","")</f>
        <v/>
      </c>
      <c r="R1526"/>
      <c r="S1526" s="43">
        <f t="shared" si="426"/>
        <v>187</v>
      </c>
      <c r="T1526" s="94" t="s">
        <v>2570</v>
      </c>
      <c r="U1526" s="72" t="s">
        <v>2570</v>
      </c>
      <c r="V1526" s="72" t="s">
        <v>2570</v>
      </c>
      <c r="W1526" s="44" t="str">
        <f t="shared" si="427"/>
        <v/>
      </c>
      <c r="X1526" s="25" t="str">
        <f t="shared" si="428"/>
        <v/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/>
      </c>
      <c r="AC1526" s="113" t="str">
        <f t="shared" si="436"/>
        <v/>
      </c>
      <c r="AD1526" t="b">
        <f t="shared" si="434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4557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1630</v>
      </c>
      <c r="K1527" s="67" t="s">
        <v>4811</v>
      </c>
      <c r="L1527" s="68"/>
      <c r="M1527" s="64" t="s">
        <v>1884</v>
      </c>
      <c r="N1527" s="13"/>
      <c r="O1527"/>
      <c r="P1527" t="str">
        <f t="shared" si="435"/>
        <v/>
      </c>
      <c r="Q1527" t="str">
        <f>IF(ISNA(VLOOKUP(AC1527,#REF!,1)),"//","")</f>
        <v/>
      </c>
      <c r="R1527"/>
      <c r="S1527" s="43">
        <f t="shared" si="426"/>
        <v>187</v>
      </c>
      <c r="T1527" s="94" t="s">
        <v>2570</v>
      </c>
      <c r="U1527" s="72" t="s">
        <v>2570</v>
      </c>
      <c r="V1527" s="72" t="s">
        <v>2570</v>
      </c>
      <c r="W1527" s="44" t="str">
        <f t="shared" si="427"/>
        <v/>
      </c>
      <c r="X1527" s="25" t="str">
        <f t="shared" si="428"/>
        <v/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/>
      </c>
      <c r="AC1527" s="113" t="str">
        <f t="shared" si="436"/>
        <v/>
      </c>
      <c r="AD1527" t="b">
        <f t="shared" si="434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4557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1630</v>
      </c>
      <c r="K1528" s="67" t="s">
        <v>4811</v>
      </c>
      <c r="L1528" s="68"/>
      <c r="M1528" s="64" t="s">
        <v>1885</v>
      </c>
      <c r="N1528" s="13"/>
      <c r="O1528"/>
      <c r="P1528" t="str">
        <f t="shared" si="435"/>
        <v/>
      </c>
      <c r="Q1528" t="str">
        <f>IF(ISNA(VLOOKUP(AC1528,#REF!,1)),"//","")</f>
        <v/>
      </c>
      <c r="R1528"/>
      <c r="S1528" s="43">
        <f t="shared" si="426"/>
        <v>187</v>
      </c>
      <c r="T1528" s="94" t="s">
        <v>2570</v>
      </c>
      <c r="U1528" s="72" t="s">
        <v>2570</v>
      </c>
      <c r="V1528" s="72" t="s">
        <v>2570</v>
      </c>
      <c r="W1528" s="44" t="str">
        <f t="shared" si="427"/>
        <v/>
      </c>
      <c r="X1528" s="25" t="str">
        <f t="shared" si="428"/>
        <v/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/>
      </c>
      <c r="AC1528" s="113" t="str">
        <f t="shared" si="436"/>
        <v/>
      </c>
      <c r="AD1528" t="b">
        <f t="shared" si="434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4557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1630</v>
      </c>
      <c r="K1529" s="67" t="s">
        <v>4811</v>
      </c>
      <c r="L1529" s="68"/>
      <c r="M1529" s="64" t="s">
        <v>1886</v>
      </c>
      <c r="N1529" s="13"/>
      <c r="O1529"/>
      <c r="P1529" t="str">
        <f t="shared" si="435"/>
        <v/>
      </c>
      <c r="Q1529" t="str">
        <f>IF(ISNA(VLOOKUP(AC1529,#REF!,1)),"//","")</f>
        <v/>
      </c>
      <c r="R1529"/>
      <c r="S1529" s="43">
        <f t="shared" si="426"/>
        <v>187</v>
      </c>
      <c r="T1529" s="94" t="s">
        <v>2570</v>
      </c>
      <c r="U1529" s="72" t="s">
        <v>2570</v>
      </c>
      <c r="V1529" s="72" t="s">
        <v>2570</v>
      </c>
      <c r="W1529" s="44" t="str">
        <f t="shared" si="427"/>
        <v/>
      </c>
      <c r="X1529" s="25" t="str">
        <f t="shared" si="428"/>
        <v/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/>
      </c>
      <c r="AC1529" s="113" t="str">
        <f t="shared" si="436"/>
        <v/>
      </c>
      <c r="AD1529" t="b">
        <f t="shared" si="434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4557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4811</v>
      </c>
      <c r="L1530" s="68"/>
      <c r="M1530" s="64" t="s">
        <v>1888</v>
      </c>
      <c r="N1530" s="13"/>
      <c r="O1530"/>
      <c r="P1530" t="str">
        <f t="shared" si="435"/>
        <v/>
      </c>
      <c r="Q1530" t="str">
        <f>IF(ISNA(VLOOKUP(AC1530,#REF!,1)),"//","")</f>
        <v/>
      </c>
      <c r="R1530"/>
      <c r="S1530" s="43">
        <f t="shared" si="426"/>
        <v>187</v>
      </c>
      <c r="T1530" s="94" t="s">
        <v>2570</v>
      </c>
      <c r="U1530" s="72" t="s">
        <v>2570</v>
      </c>
      <c r="V1530" s="72" t="s">
        <v>2570</v>
      </c>
      <c r="W1530" s="44" t="str">
        <f t="shared" si="427"/>
        <v/>
      </c>
      <c r="X1530" s="25" t="str">
        <f t="shared" si="428"/>
        <v/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/>
      </c>
      <c r="AC1530" s="113" t="str">
        <f t="shared" si="436"/>
        <v/>
      </c>
      <c r="AD1530" t="b">
        <f t="shared" si="434"/>
        <v>1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4557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1630</v>
      </c>
      <c r="K1531" s="67" t="s">
        <v>4811</v>
      </c>
      <c r="L1531" s="68"/>
      <c r="M1531" s="64" t="s">
        <v>1889</v>
      </c>
      <c r="N1531" s="13"/>
      <c r="O1531"/>
      <c r="P1531" t="str">
        <f t="shared" si="435"/>
        <v/>
      </c>
      <c r="Q1531" t="str">
        <f>IF(ISNA(VLOOKUP(AC1531,#REF!,1)),"//","")</f>
        <v/>
      </c>
      <c r="R1531"/>
      <c r="S1531" s="43">
        <f t="shared" si="426"/>
        <v>187</v>
      </c>
      <c r="T1531" s="94" t="s">
        <v>2570</v>
      </c>
      <c r="U1531" s="72" t="s">
        <v>2570</v>
      </c>
      <c r="V1531" s="72" t="s">
        <v>2570</v>
      </c>
      <c r="W1531" s="44" t="str">
        <f t="shared" si="427"/>
        <v/>
      </c>
      <c r="X1531" s="25" t="str">
        <f t="shared" si="428"/>
        <v/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/>
      </c>
      <c r="AC1531" s="113" t="str">
        <f t="shared" si="436"/>
        <v/>
      </c>
      <c r="AD1531" t="b">
        <f t="shared" si="434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4557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1630</v>
      </c>
      <c r="K1532" s="67" t="s">
        <v>4811</v>
      </c>
      <c r="L1532" s="68"/>
      <c r="M1532" s="64" t="s">
        <v>1890</v>
      </c>
      <c r="N1532" s="13"/>
      <c r="O1532"/>
      <c r="P1532" t="str">
        <f t="shared" si="435"/>
        <v/>
      </c>
      <c r="Q1532" t="str">
        <f>IF(ISNA(VLOOKUP(AC1532,#REF!,1)),"//","")</f>
        <v/>
      </c>
      <c r="R1532"/>
      <c r="S1532" s="43">
        <f t="shared" si="426"/>
        <v>187</v>
      </c>
      <c r="T1532" s="94" t="s">
        <v>2570</v>
      </c>
      <c r="U1532" s="72" t="s">
        <v>2570</v>
      </c>
      <c r="V1532" s="72" t="s">
        <v>2570</v>
      </c>
      <c r="W1532" s="44" t="str">
        <f t="shared" si="427"/>
        <v/>
      </c>
      <c r="X1532" s="25" t="str">
        <f t="shared" si="428"/>
        <v/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/>
      </c>
      <c r="AC1532" s="113" t="str">
        <f t="shared" si="436"/>
        <v/>
      </c>
      <c r="AD1532" t="b">
        <f t="shared" si="434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5103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1630</v>
      </c>
      <c r="K1533" s="67" t="s">
        <v>4811</v>
      </c>
      <c r="L1533" s="68"/>
      <c r="M1533" s="64" t="s">
        <v>4881</v>
      </c>
      <c r="N1533" s="13"/>
      <c r="O1533"/>
      <c r="P1533" t="str">
        <f t="shared" si="435"/>
        <v/>
      </c>
      <c r="Q1533" t="str">
        <f>IF(ISNA(VLOOKUP(AC1533,#REF!,1)),"//","")</f>
        <v/>
      </c>
      <c r="R1533"/>
      <c r="S1533" s="43">
        <f t="shared" si="426"/>
        <v>187</v>
      </c>
      <c r="T1533" s="94" t="s">
        <v>2570</v>
      </c>
      <c r="U1533" s="72" t="s">
        <v>2570</v>
      </c>
      <c r="V1533" s="72" t="s">
        <v>2570</v>
      </c>
      <c r="W1533" s="44" t="str">
        <f t="shared" si="427"/>
        <v/>
      </c>
      <c r="X1533" s="25" t="str">
        <f t="shared" si="428"/>
        <v/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/>
      </c>
      <c r="AC1533" s="113" t="str">
        <f t="shared" si="436"/>
        <v/>
      </c>
      <c r="AD1533" t="b">
        <f t="shared" si="434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5104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133" t="s">
        <v>1629</v>
      </c>
      <c r="K1534" s="67" t="s">
        <v>4811</v>
      </c>
      <c r="L1534" s="68"/>
      <c r="M1534" s="64" t="s">
        <v>1893</v>
      </c>
      <c r="N1534" s="13"/>
      <c r="O1534"/>
      <c r="P1534" t="str">
        <f t="shared" si="435"/>
        <v/>
      </c>
      <c r="Q1534" t="str">
        <f>IF(ISNA(VLOOKUP(AC1534,#REF!,1)),"//","")</f>
        <v/>
      </c>
      <c r="R1534"/>
      <c r="S1534" s="43">
        <f t="shared" si="426"/>
        <v>188</v>
      </c>
      <c r="T1534" s="94" t="s">
        <v>2570</v>
      </c>
      <c r="U1534" s="72" t="s">
        <v>2570</v>
      </c>
      <c r="V1534" s="72" t="s">
        <v>2570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36"/>
        <v>J&gt;D</v>
      </c>
      <c r="AD1534" t="b">
        <f t="shared" si="434"/>
        <v>1</v>
      </c>
    </row>
    <row r="1535" spans="1:30">
      <c r="A1535" s="57">
        <f t="shared" ref="A1535" si="437">IF(B1535=INT(B1535),ROW(),"")</f>
        <v>1535</v>
      </c>
      <c r="B1535" s="56">
        <f t="shared" ref="B1535" si="438">IF(AND(MID(C1535,2,1)&lt;&gt;"/",MID(C1535,1,1)="/"),INT(B1534)+1,B1534+0.01)</f>
        <v>1497</v>
      </c>
      <c r="C1535" s="60" t="s">
        <v>4557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4811</v>
      </c>
      <c r="L1535" s="68"/>
      <c r="M1535" s="151" t="s">
        <v>1896</v>
      </c>
      <c r="N1535" s="13"/>
      <c r="O1535"/>
      <c r="P1535" t="str">
        <f t="shared" ref="P1535" si="439">IF(E1535=F1535,"","NOT EQUAL")</f>
        <v/>
      </c>
      <c r="Q1535" t="str">
        <f>IF(ISNA(VLOOKUP(AC1535,#REF!,1)),"//","")</f>
        <v/>
      </c>
      <c r="R1535"/>
      <c r="S1535" s="43">
        <f t="shared" ref="S1535" si="440">IF(X1535&lt;&gt;"",S1534+1,S1534)</f>
        <v>188</v>
      </c>
      <c r="T1535" s="94" t="s">
        <v>2570</v>
      </c>
      <c r="U1535" s="72" t="s">
        <v>2570</v>
      </c>
      <c r="V1535" s="72" t="s">
        <v>2570</v>
      </c>
      <c r="W1535" s="44" t="str">
        <f t="shared" ref="W1535" si="441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42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43">B1535</f>
        <v>1497</v>
      </c>
      <c r="Z1535" t="str">
        <f t="shared" ref="Z1535" si="444">M1535</f>
        <v>ITM_KEY</v>
      </c>
      <c r="AA1535" s="177" t="str">
        <f>IF(ISNA(VLOOKUP(AC1535,Sheet2!J:J,1,0)),"//","")</f>
        <v/>
      </c>
      <c r="AC1535" s="113" t="str">
        <f t="shared" si="436"/>
        <v/>
      </c>
      <c r="AD1535" t="b">
        <f t="shared" si="434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4557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4811</v>
      </c>
      <c r="L1536" s="68"/>
      <c r="M1536" s="64" t="s">
        <v>1897</v>
      </c>
      <c r="N1536" s="13"/>
      <c r="O1536"/>
      <c r="P1536" t="str">
        <f t="shared" si="435"/>
        <v/>
      </c>
      <c r="Q1536" t="str">
        <f>IF(ISNA(VLOOKUP(AC1536,#REF!,1)),"//","")</f>
        <v/>
      </c>
      <c r="R1536"/>
      <c r="S1536" s="43">
        <f t="shared" si="426"/>
        <v>188</v>
      </c>
      <c r="T1536" s="94" t="s">
        <v>2570</v>
      </c>
      <c r="U1536" s="72" t="s">
        <v>2570</v>
      </c>
      <c r="V1536" s="72" t="s">
        <v>2570</v>
      </c>
      <c r="W1536" s="44" t="str">
        <f t="shared" si="427"/>
        <v/>
      </c>
      <c r="X1536" s="25" t="str">
        <f t="shared" si="428"/>
        <v/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/>
      </c>
      <c r="AC1536" s="113" t="str">
        <f t="shared" si="436"/>
        <v/>
      </c>
      <c r="AD1536" t="b">
        <f t="shared" si="434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4557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1630</v>
      </c>
      <c r="K1537" s="67" t="s">
        <v>4811</v>
      </c>
      <c r="L1537" s="68"/>
      <c r="M1537" s="64" t="s">
        <v>1898</v>
      </c>
      <c r="N1537" s="13"/>
      <c r="O1537"/>
      <c r="P1537" t="str">
        <f t="shared" si="435"/>
        <v/>
      </c>
      <c r="Q1537" t="str">
        <f>IF(ISNA(VLOOKUP(AC1537,#REF!,1)),"//","")</f>
        <v/>
      </c>
      <c r="R1537"/>
      <c r="S1537" s="43">
        <f t="shared" si="426"/>
        <v>188</v>
      </c>
      <c r="T1537" s="94" t="s">
        <v>2570</v>
      </c>
      <c r="U1537" s="72" t="s">
        <v>2570</v>
      </c>
      <c r="V1537" s="72" t="s">
        <v>2570</v>
      </c>
      <c r="W1537" s="44" t="str">
        <f t="shared" si="427"/>
        <v/>
      </c>
      <c r="X1537" s="25" t="str">
        <f t="shared" si="428"/>
        <v/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/>
      </c>
      <c r="AC1537" s="113" t="str">
        <f t="shared" si="436"/>
        <v/>
      </c>
      <c r="AD1537" t="b">
        <f t="shared" si="434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4222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133" t="s">
        <v>1629</v>
      </c>
      <c r="K1538" s="135" t="s">
        <v>4811</v>
      </c>
      <c r="M1538" s="18" t="s">
        <v>2155</v>
      </c>
      <c r="N1538" s="18"/>
      <c r="P1538" s="136" t="str">
        <f t="shared" si="435"/>
        <v/>
      </c>
      <c r="Q1538" s="136" t="str">
        <f>IF(ISNA(VLOOKUP(AC1538,#REF!,1)),"//","")</f>
        <v/>
      </c>
      <c r="S1538" s="137">
        <f t="shared" si="426"/>
        <v>189</v>
      </c>
      <c r="T1538" s="130" t="s">
        <v>3067</v>
      </c>
      <c r="U1538" s="134" t="s">
        <v>2570</v>
      </c>
      <c r="V1538" s="134" t="s">
        <v>2570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36"/>
        <v>SINC</v>
      </c>
      <c r="AD1538" t="b">
        <f t="shared" si="434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4557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1630</v>
      </c>
      <c r="K1539" s="67" t="s">
        <v>4811</v>
      </c>
      <c r="L1539" s="68"/>
      <c r="M1539" s="64" t="s">
        <v>1908</v>
      </c>
      <c r="N1539" s="13"/>
      <c r="O1539"/>
      <c r="P1539" t="str">
        <f t="shared" si="435"/>
        <v/>
      </c>
      <c r="Q1539" t="str">
        <f>IF(ISNA(VLOOKUP(AC1539,#REF!,1)),"//","")</f>
        <v/>
      </c>
      <c r="R1539"/>
      <c r="S1539" s="43">
        <f t="shared" si="426"/>
        <v>189</v>
      </c>
      <c r="T1539" s="94" t="s">
        <v>2570</v>
      </c>
      <c r="U1539" s="72" t="s">
        <v>2570</v>
      </c>
      <c r="V1539" s="72" t="s">
        <v>2570</v>
      </c>
      <c r="W1539" s="44" t="str">
        <f t="shared" si="427"/>
        <v/>
      </c>
      <c r="X1539" s="25" t="str">
        <f t="shared" si="428"/>
        <v/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/>
      </c>
      <c r="AC1539" s="113" t="str">
        <f t="shared" si="436"/>
        <v/>
      </c>
      <c r="AD1539" t="b">
        <f t="shared" si="434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4381</v>
      </c>
      <c r="D1540" s="60" t="s">
        <v>3354</v>
      </c>
      <c r="E1540" s="66" t="s">
        <v>1362</v>
      </c>
      <c r="F1540" s="66" t="s">
        <v>2718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4811</v>
      </c>
      <c r="L1540" s="68"/>
      <c r="M1540" s="64" t="s">
        <v>1909</v>
      </c>
      <c r="N1540" s="13"/>
      <c r="O1540"/>
      <c r="P1540" t="str">
        <f t="shared" si="435"/>
        <v>NOT EQUAL</v>
      </c>
      <c r="Q1540" t="str">
        <f>IF(ISNA(VLOOKUP(AC1540,#REF!,1)),"//","")</f>
        <v/>
      </c>
      <c r="R1540"/>
      <c r="S1540" s="43">
        <f t="shared" si="426"/>
        <v>190</v>
      </c>
      <c r="T1540" s="94" t="s">
        <v>3092</v>
      </c>
      <c r="U1540" s="72" t="s">
        <v>2570</v>
      </c>
      <c r="V1540" s="72" t="s">
        <v>2570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36"/>
        <v>LASTX</v>
      </c>
      <c r="AD1540" t="b">
        <f t="shared" si="434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4557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1630</v>
      </c>
      <c r="K1541" s="67" t="s">
        <v>4811</v>
      </c>
      <c r="L1541" s="60"/>
      <c r="M1541" s="64" t="s">
        <v>1912</v>
      </c>
      <c r="N1541" s="13"/>
      <c r="O1541"/>
      <c r="P1541" t="str">
        <f t="shared" si="435"/>
        <v/>
      </c>
      <c r="Q1541" t="str">
        <f>IF(ISNA(VLOOKUP(AC1541,#REF!,1)),"//","")</f>
        <v/>
      </c>
      <c r="R1541"/>
      <c r="S1541" s="43">
        <f t="shared" si="426"/>
        <v>190</v>
      </c>
      <c r="T1541" s="94" t="s">
        <v>2570</v>
      </c>
      <c r="U1541" s="72" t="s">
        <v>2570</v>
      </c>
      <c r="V1541" s="72" t="s">
        <v>2570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/>
      </c>
      <c r="AC1541" s="113" t="str">
        <f t="shared" si="436"/>
        <v/>
      </c>
      <c r="AD1541" t="b">
        <f t="shared" si="434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5105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1630</v>
      </c>
      <c r="K1542" s="67" t="s">
        <v>4811</v>
      </c>
      <c r="L1542" s="68"/>
      <c r="M1542" s="64" t="s">
        <v>1915</v>
      </c>
      <c r="N1542" s="13"/>
      <c r="O1542"/>
      <c r="P1542" t="str">
        <f t="shared" si="435"/>
        <v/>
      </c>
      <c r="Q1542" t="str">
        <f>IF(ISNA(VLOOKUP(AC1542,#REF!,1)),"//","")</f>
        <v/>
      </c>
      <c r="R1542"/>
      <c r="S1542" s="43">
        <f t="shared" si="426"/>
        <v>190</v>
      </c>
      <c r="T1542" s="94" t="s">
        <v>2570</v>
      </c>
      <c r="U1542" s="72" t="s">
        <v>2570</v>
      </c>
      <c r="V1542" s="72" t="s">
        <v>2570</v>
      </c>
      <c r="W1542" s="44" t="str">
        <f t="shared" si="427"/>
        <v/>
      </c>
      <c r="X1542" s="25" t="str">
        <f t="shared" si="428"/>
        <v/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/>
      </c>
      <c r="AC1542" s="113" t="str">
        <f t="shared" si="436"/>
        <v/>
      </c>
      <c r="AD1542" t="b">
        <f t="shared" si="434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4557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4811</v>
      </c>
      <c r="L1543" s="68"/>
      <c r="M1543" s="64" t="s">
        <v>4882</v>
      </c>
      <c r="N1543" s="13"/>
      <c r="O1543"/>
      <c r="P1543" t="str">
        <f t="shared" si="435"/>
        <v/>
      </c>
      <c r="Q1543" t="str">
        <f>IF(ISNA(VLOOKUP(AC1543,#REF!,1)),"//","")</f>
        <v/>
      </c>
      <c r="R1543"/>
      <c r="S1543" s="43">
        <f t="shared" si="426"/>
        <v>190</v>
      </c>
      <c r="T1543" s="94" t="s">
        <v>3068</v>
      </c>
      <c r="U1543" s="72" t="s">
        <v>2570</v>
      </c>
      <c r="V1543" s="72" t="s">
        <v>2570</v>
      </c>
      <c r="W1543" s="44" t="str">
        <f t="shared" si="427"/>
        <v/>
      </c>
      <c r="X1543" s="25" t="str">
        <f t="shared" si="428"/>
        <v/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/>
      </c>
      <c r="AC1543" s="113" t="str">
        <f t="shared" si="436"/>
        <v/>
      </c>
      <c r="AD1543" t="b">
        <f t="shared" si="434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4557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1630</v>
      </c>
      <c r="K1544" s="67" t="s">
        <v>4811</v>
      </c>
      <c r="L1544" s="68"/>
      <c r="M1544" s="64" t="s">
        <v>4883</v>
      </c>
      <c r="N1544" s="13"/>
      <c r="O1544"/>
      <c r="P1544" t="str">
        <f t="shared" si="435"/>
        <v/>
      </c>
      <c r="Q1544" t="str">
        <f>IF(ISNA(VLOOKUP(AC1544,#REF!,1)),"//","")</f>
        <v/>
      </c>
      <c r="R1544"/>
      <c r="S1544" s="43">
        <f t="shared" si="426"/>
        <v>190</v>
      </c>
      <c r="T1544" s="94" t="s">
        <v>2570</v>
      </c>
      <c r="U1544" s="72" t="s">
        <v>2570</v>
      </c>
      <c r="V1544" s="72" t="s">
        <v>2570</v>
      </c>
      <c r="W1544" s="44" t="str">
        <f t="shared" si="427"/>
        <v/>
      </c>
      <c r="X1544" s="25" t="str">
        <f t="shared" si="428"/>
        <v/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/>
      </c>
      <c r="AC1544" s="113" t="str">
        <f t="shared" si="436"/>
        <v/>
      </c>
      <c r="AD1544" t="b">
        <f t="shared" si="434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4382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4811</v>
      </c>
      <c r="L1545" s="68"/>
      <c r="M1545" s="64" t="s">
        <v>1925</v>
      </c>
      <c r="N1545" s="13"/>
      <c r="O1545"/>
      <c r="P1545" t="str">
        <f t="shared" si="435"/>
        <v/>
      </c>
      <c r="Q1545" t="str">
        <f>IF(ISNA(VLOOKUP(AC1545,#REF!,1)),"//","")</f>
        <v/>
      </c>
      <c r="R1545"/>
      <c r="S1545" s="43">
        <f t="shared" si="426"/>
        <v>191</v>
      </c>
      <c r="T1545" s="94" t="s">
        <v>3068</v>
      </c>
      <c r="U1545" s="72" t="s">
        <v>2570</v>
      </c>
      <c r="V1545" s="72" t="s">
        <v>2570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36"/>
        <v>LNBETA</v>
      </c>
      <c r="AD1545" t="b">
        <f t="shared" si="434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4383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4811</v>
      </c>
      <c r="L1546" s="68"/>
      <c r="M1546" s="64" t="s">
        <v>1926</v>
      </c>
      <c r="N1546" s="13"/>
      <c r="O1546"/>
      <c r="P1546" t="str">
        <f t="shared" si="435"/>
        <v/>
      </c>
      <c r="Q1546" t="str">
        <f>IF(ISNA(VLOOKUP(AC1546,#REF!,1)),"//","")</f>
        <v/>
      </c>
      <c r="R1546"/>
      <c r="S1546" s="43">
        <f t="shared" si="426"/>
        <v>192</v>
      </c>
      <c r="T1546" s="94" t="s">
        <v>3068</v>
      </c>
      <c r="U1546" s="72" t="s">
        <v>2570</v>
      </c>
      <c r="V1546" s="72" t="s">
        <v>2570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36"/>
        <v>LNGAMMA</v>
      </c>
      <c r="AD1546" t="b">
        <f t="shared" si="434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4384</v>
      </c>
      <c r="D1547" s="60" t="s">
        <v>2914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4812</v>
      </c>
      <c r="L1547" s="68"/>
      <c r="M1547" s="64" t="s">
        <v>1927</v>
      </c>
      <c r="N1547" s="13"/>
      <c r="O1547"/>
      <c r="P1547" t="str">
        <f t="shared" si="435"/>
        <v/>
      </c>
      <c r="Q1547" t="str">
        <f>IF(ISNA(VLOOKUP(AC1547,#REF!,1)),"//","")</f>
        <v/>
      </c>
      <c r="R1547"/>
      <c r="S1547" s="43">
        <f t="shared" si="426"/>
        <v>192</v>
      </c>
      <c r="T1547" s="94" t="s">
        <v>2570</v>
      </c>
      <c r="U1547" s="72" t="s">
        <v>2570</v>
      </c>
      <c r="V1547" s="72" t="s">
        <v>2570</v>
      </c>
      <c r="W1547" s="44" t="str">
        <f t="shared" si="427"/>
        <v/>
      </c>
      <c r="X1547" s="25" t="str">
        <f t="shared" si="428"/>
        <v/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/>
      </c>
      <c r="AC1547" s="113" t="str">
        <f t="shared" si="436"/>
        <v/>
      </c>
      <c r="AD1547" t="b">
        <f t="shared" si="434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4384</v>
      </c>
      <c r="D1548" s="60" t="s">
        <v>2915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1630</v>
      </c>
      <c r="K1548" s="67" t="s">
        <v>4811</v>
      </c>
      <c r="L1548" s="68"/>
      <c r="M1548" s="64" t="s">
        <v>1928</v>
      </c>
      <c r="N1548" s="13"/>
      <c r="O1548"/>
      <c r="P1548" t="str">
        <f t="shared" si="435"/>
        <v/>
      </c>
      <c r="Q1548" t="str">
        <f>IF(ISNA(VLOOKUP(AC1548,#REF!,1)),"//","")</f>
        <v/>
      </c>
      <c r="R1548"/>
      <c r="S1548" s="43">
        <f t="shared" si="426"/>
        <v>192</v>
      </c>
      <c r="T1548" s="94" t="s">
        <v>2570</v>
      </c>
      <c r="U1548" s="72" t="s">
        <v>2570</v>
      </c>
      <c r="V1548" s="72" t="s">
        <v>2570</v>
      </c>
      <c r="W1548" s="44" t="str">
        <f t="shared" si="427"/>
        <v/>
      </c>
      <c r="X1548" s="25" t="str">
        <f t="shared" si="428"/>
        <v/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/>
      </c>
      <c r="AC1548" s="113" t="str">
        <f t="shared" si="436"/>
        <v/>
      </c>
      <c r="AD1548" t="b">
        <f t="shared" si="434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4384</v>
      </c>
      <c r="D1549" s="60" t="s">
        <v>2916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1630</v>
      </c>
      <c r="K1549" s="67" t="s">
        <v>4811</v>
      </c>
      <c r="L1549" s="68"/>
      <c r="M1549" s="64" t="s">
        <v>1929</v>
      </c>
      <c r="N1549" s="13"/>
      <c r="O1549"/>
      <c r="P1549" t="str">
        <f t="shared" si="435"/>
        <v/>
      </c>
      <c r="Q1549" t="str">
        <f>IF(ISNA(VLOOKUP(AC1549,#REF!,1)),"//","")</f>
        <v/>
      </c>
      <c r="R1549"/>
      <c r="S1549" s="43">
        <f t="shared" si="426"/>
        <v>192</v>
      </c>
      <c r="T1549" s="94" t="s">
        <v>2570</v>
      </c>
      <c r="U1549" s="72" t="s">
        <v>2570</v>
      </c>
      <c r="V1549" s="72" t="s">
        <v>2570</v>
      </c>
      <c r="W1549" s="44" t="str">
        <f t="shared" si="427"/>
        <v/>
      </c>
      <c r="X1549" s="25" t="str">
        <f t="shared" si="428"/>
        <v/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/>
      </c>
      <c r="AC1549" s="113" t="str">
        <f t="shared" si="436"/>
        <v/>
      </c>
      <c r="AD1549" t="b">
        <f t="shared" si="434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4384</v>
      </c>
      <c r="D1550" s="60" t="s">
        <v>2917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1630</v>
      </c>
      <c r="K1550" s="67" t="s">
        <v>4811</v>
      </c>
      <c r="L1550" s="68"/>
      <c r="M1550" s="64" t="s">
        <v>1930</v>
      </c>
      <c r="N1550" s="13"/>
      <c r="O1550"/>
      <c r="P1550" t="str">
        <f t="shared" si="435"/>
        <v/>
      </c>
      <c r="Q1550" t="str">
        <f>IF(ISNA(VLOOKUP(AC1550,#REF!,1)),"//","")</f>
        <v/>
      </c>
      <c r="R1550"/>
      <c r="S1550" s="43">
        <f t="shared" si="426"/>
        <v>192</v>
      </c>
      <c r="T1550" s="94" t="s">
        <v>2570</v>
      </c>
      <c r="U1550" s="72" t="s">
        <v>2570</v>
      </c>
      <c r="V1550" s="72" t="s">
        <v>2570</v>
      </c>
      <c r="W1550" s="44" t="str">
        <f t="shared" si="427"/>
        <v/>
      </c>
      <c r="X1550" s="25" t="str">
        <f t="shared" si="428"/>
        <v/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/>
      </c>
      <c r="AC1550" s="113" t="str">
        <f t="shared" si="436"/>
        <v/>
      </c>
      <c r="AD1550" t="b">
        <f t="shared" si="434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4384</v>
      </c>
      <c r="D1551" s="60" t="s">
        <v>2918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1630</v>
      </c>
      <c r="K1551" s="67" t="s">
        <v>4811</v>
      </c>
      <c r="L1551" s="68"/>
      <c r="M1551" s="64" t="s">
        <v>1931</v>
      </c>
      <c r="N1551" s="13"/>
      <c r="O1551"/>
      <c r="P1551" t="str">
        <f t="shared" si="435"/>
        <v/>
      </c>
      <c r="Q1551" t="str">
        <f>IF(ISNA(VLOOKUP(AC1551,#REF!,1)),"//","")</f>
        <v/>
      </c>
      <c r="R1551"/>
      <c r="S1551" s="43">
        <f t="shared" si="426"/>
        <v>192</v>
      </c>
      <c r="T1551" s="94" t="s">
        <v>2570</v>
      </c>
      <c r="U1551" s="72" t="s">
        <v>2570</v>
      </c>
      <c r="V1551" s="72" t="s">
        <v>2570</v>
      </c>
      <c r="W1551" s="44" t="str">
        <f t="shared" si="427"/>
        <v/>
      </c>
      <c r="X1551" s="25" t="str">
        <f t="shared" si="428"/>
        <v/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/>
      </c>
      <c r="AC1551" s="113" t="str">
        <f t="shared" si="436"/>
        <v/>
      </c>
      <c r="AD1551" t="b">
        <f t="shared" si="434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4559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1630</v>
      </c>
      <c r="K1552" s="67" t="s">
        <v>4811</v>
      </c>
      <c r="L1552" s="68"/>
      <c r="M1552" s="64" t="s">
        <v>1932</v>
      </c>
      <c r="N1552" s="13"/>
      <c r="O1552"/>
      <c r="P1552" t="str">
        <f t="shared" si="435"/>
        <v/>
      </c>
      <c r="Q1552" t="str">
        <f>IF(ISNA(VLOOKUP(AC1552,#REF!,1)),"//","")</f>
        <v/>
      </c>
      <c r="R1552"/>
      <c r="S1552" s="43">
        <f t="shared" si="426"/>
        <v>192</v>
      </c>
      <c r="T1552" s="94" t="s">
        <v>2570</v>
      </c>
      <c r="U1552" s="72" t="s">
        <v>2570</v>
      </c>
      <c r="V1552" s="72" t="s">
        <v>2570</v>
      </c>
      <c r="W1552" s="44" t="str">
        <f t="shared" si="427"/>
        <v/>
      </c>
      <c r="X1552" s="25" t="str">
        <f t="shared" si="428"/>
        <v/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/>
      </c>
      <c r="AC1552" s="113" t="str">
        <f t="shared" si="436"/>
        <v/>
      </c>
      <c r="AD1552" t="b">
        <f t="shared" si="434"/>
        <v>1</v>
      </c>
    </row>
    <row r="1553" spans="1:30">
      <c r="A1553" s="57">
        <f t="shared" ref="A1553:A1616" si="445">IF(B1553=INT(B1553),ROW(),"")</f>
        <v>1553</v>
      </c>
      <c r="B1553" s="56">
        <f t="shared" ref="B1553:B1616" si="446">IF(AND(MID(C1553,2,1)&lt;&gt;"/",MID(C1553,1,1)="/"),INT(B1552)+1,B1552+0.01)</f>
        <v>1515</v>
      </c>
      <c r="C1553" s="60" t="s">
        <v>4385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4811</v>
      </c>
      <c r="L1553" s="68"/>
      <c r="M1553" s="64" t="s">
        <v>1933</v>
      </c>
      <c r="N1553" s="13"/>
      <c r="O1553"/>
      <c r="P1553" t="str">
        <f t="shared" si="435"/>
        <v/>
      </c>
      <c r="Q1553" t="str">
        <f>IF(ISNA(VLOOKUP(AC1553,#REF!,1)),"//","")</f>
        <v/>
      </c>
      <c r="R1553"/>
      <c r="S1553" s="43">
        <f t="shared" ref="S1553:S1616" si="447">IF(X1553&lt;&gt;"",S1552+1,S1552)</f>
        <v>193</v>
      </c>
      <c r="T1553" s="94" t="s">
        <v>2570</v>
      </c>
      <c r="U1553" s="72" t="s">
        <v>2570</v>
      </c>
      <c r="V1553" s="72" t="s">
        <v>2570</v>
      </c>
      <c r="W1553" s="44" t="str">
        <f t="shared" ref="W1553:W1616" si="448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49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50">B1553</f>
        <v>1515</v>
      </c>
      <c r="Z1553" t="str">
        <f t="shared" ref="Z1553:Z1616" si="451">M1553</f>
        <v>ITM_LocRQ</v>
      </c>
      <c r="AA1553" s="177" t="str">
        <f>IF(ISNA(VLOOKUP(AC1553,Sheet2!J:J,1,0)),"//","")</f>
        <v>//</v>
      </c>
      <c r="AC1553" s="113" t="str">
        <f t="shared" si="436"/>
        <v>LOCR?</v>
      </c>
      <c r="AD1553" t="b">
        <f t="shared" si="434"/>
        <v>1</v>
      </c>
    </row>
    <row r="1554" spans="1:30">
      <c r="A1554" s="57">
        <f t="shared" si="445"/>
        <v>1554</v>
      </c>
      <c r="B1554" s="56">
        <f t="shared" si="446"/>
        <v>1516</v>
      </c>
      <c r="C1554" s="60" t="s">
        <v>4557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1630</v>
      </c>
      <c r="K1554" s="67" t="s">
        <v>4811</v>
      </c>
      <c r="L1554" s="68"/>
      <c r="M1554" s="64" t="s">
        <v>1946</v>
      </c>
      <c r="N1554" s="13"/>
      <c r="O1554"/>
      <c r="P1554" t="str">
        <f t="shared" si="435"/>
        <v/>
      </c>
      <c r="Q1554" t="str">
        <f>IF(ISNA(VLOOKUP(AC1554,#REF!,1)),"//","")</f>
        <v/>
      </c>
      <c r="R1554"/>
      <c r="S1554" s="43">
        <f t="shared" si="447"/>
        <v>193</v>
      </c>
      <c r="T1554" s="94" t="s">
        <v>2570</v>
      </c>
      <c r="U1554" s="72" t="s">
        <v>2570</v>
      </c>
      <c r="V1554" s="72" t="s">
        <v>2570</v>
      </c>
      <c r="W1554" s="44" t="str">
        <f t="shared" si="448"/>
        <v/>
      </c>
      <c r="X1554" s="25" t="str">
        <f t="shared" si="449"/>
        <v/>
      </c>
      <c r="Y1554" s="1">
        <f t="shared" si="450"/>
        <v>1516</v>
      </c>
      <c r="Z1554" t="str">
        <f t="shared" si="451"/>
        <v>ITM_LR</v>
      </c>
      <c r="AA1554" s="177" t="str">
        <f>IF(ISNA(VLOOKUP(AC1554,Sheet2!J:J,1,0)),"//","")</f>
        <v/>
      </c>
      <c r="AC1554" s="113" t="str">
        <f t="shared" si="436"/>
        <v/>
      </c>
      <c r="AD1554" t="b">
        <f t="shared" si="434"/>
        <v>1</v>
      </c>
    </row>
    <row r="1555" spans="1:30">
      <c r="A1555" s="57">
        <f t="shared" si="445"/>
        <v>1555</v>
      </c>
      <c r="B1555" s="56">
        <f t="shared" si="446"/>
        <v>1517</v>
      </c>
      <c r="C1555" s="60" t="s">
        <v>4386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4811</v>
      </c>
      <c r="L1555" s="68"/>
      <c r="M1555" s="64" t="s">
        <v>1953</v>
      </c>
      <c r="N1555" s="13"/>
      <c r="O1555"/>
      <c r="P1555" t="str">
        <f t="shared" si="435"/>
        <v/>
      </c>
      <c r="Q1555" t="str">
        <f>IF(ISNA(VLOOKUP(AC1555,#REF!,1)),"//","")</f>
        <v/>
      </c>
      <c r="R1555"/>
      <c r="S1555" s="43">
        <f t="shared" si="447"/>
        <v>194</v>
      </c>
      <c r="T1555" s="94" t="s">
        <v>2570</v>
      </c>
      <c r="U1555" s="72" t="s">
        <v>2570</v>
      </c>
      <c r="V1555" s="72" t="s">
        <v>2570</v>
      </c>
      <c r="W1555" s="44" t="str">
        <f t="shared" si="448"/>
        <v>"MANT"</v>
      </c>
      <c r="X1555" s="25" t="str">
        <f t="shared" si="449"/>
        <v>MANT</v>
      </c>
      <c r="Y1555" s="1">
        <f t="shared" si="450"/>
        <v>1517</v>
      </c>
      <c r="Z1555" t="str">
        <f t="shared" si="451"/>
        <v>ITM_MANT</v>
      </c>
      <c r="AA1555" s="177" t="str">
        <f>IF(ISNA(VLOOKUP(AC1555,Sheet2!J:J,1,0)),"//","")</f>
        <v>//</v>
      </c>
      <c r="AC1555" s="113" t="str">
        <f t="shared" si="436"/>
        <v>MANT</v>
      </c>
      <c r="AD1555" t="b">
        <f t="shared" si="434"/>
        <v>1</v>
      </c>
    </row>
    <row r="1556" spans="1:30" s="17" customFormat="1">
      <c r="A1556" s="113">
        <f t="shared" si="445"/>
        <v>1556</v>
      </c>
      <c r="B1556" s="114">
        <f t="shared" si="446"/>
        <v>1518</v>
      </c>
      <c r="C1556" s="115" t="s">
        <v>4557</v>
      </c>
      <c r="D1556" s="115" t="s">
        <v>7</v>
      </c>
      <c r="E1556" s="149" t="str">
        <f t="shared" ref="E1556" si="452">CHAR(34)&amp;IF(B1556&lt;10,"000",IF(B1556&lt;100,"00",IF(B1556&lt;1000,"0","")))&amp;$B1556&amp;CHAR(34)</f>
        <v>"1518"</v>
      </c>
      <c r="F1556" s="116" t="str">
        <f t="shared" ref="F1556" si="453">E1556</f>
        <v>"1518"</v>
      </c>
      <c r="G1556" s="124">
        <v>0</v>
      </c>
      <c r="H1556" s="124">
        <v>0</v>
      </c>
      <c r="I1556" s="117" t="s">
        <v>30</v>
      </c>
      <c r="J1556" s="117" t="s">
        <v>1630</v>
      </c>
      <c r="K1556" s="67" t="s">
        <v>4811</v>
      </c>
      <c r="M1556" s="150" t="str">
        <f t="shared" ref="M1556" si="454">"ITM_"&amp;IF(B1556&lt;10,"000",IF(B1556&lt;100,"00",IF(B1556&lt;1000,"0","")))&amp;$B1556</f>
        <v>ITM_1518</v>
      </c>
      <c r="N1556" s="16"/>
      <c r="P1556" s="17" t="str">
        <f t="shared" si="435"/>
        <v/>
      </c>
      <c r="Q1556" s="17" t="str">
        <f>IF(ISNA(VLOOKUP(AC1556,#REF!,1)),"//","")</f>
        <v/>
      </c>
      <c r="S1556" s="119">
        <f t="shared" si="447"/>
        <v>194</v>
      </c>
      <c r="T1556" s="113" t="s">
        <v>2570</v>
      </c>
      <c r="U1556" s="120" t="s">
        <v>2570</v>
      </c>
      <c r="V1556" s="120" t="s">
        <v>2570</v>
      </c>
      <c r="W1556" s="121" t="str">
        <f t="shared" si="448"/>
        <v/>
      </c>
      <c r="X1556" s="122" t="str">
        <f t="shared" si="449"/>
        <v/>
      </c>
      <c r="Y1556" s="123">
        <f t="shared" si="450"/>
        <v>1518</v>
      </c>
      <c r="Z1556" s="17" t="str">
        <f t="shared" si="451"/>
        <v>ITM_1518</v>
      </c>
      <c r="AA1556" s="177" t="str">
        <f>IF(ISNA(VLOOKUP(AC1556,Sheet2!J:J,1,0)),"//","")</f>
        <v/>
      </c>
      <c r="AC1556" s="113" t="str">
        <f t="shared" si="436"/>
        <v/>
      </c>
      <c r="AD1556" t="b">
        <f t="shared" si="434"/>
        <v>1</v>
      </c>
    </row>
    <row r="1557" spans="1:30">
      <c r="A1557" s="57">
        <f t="shared" si="445"/>
        <v>1557</v>
      </c>
      <c r="B1557" s="56">
        <f t="shared" si="446"/>
        <v>1519</v>
      </c>
      <c r="C1557" s="60" t="s">
        <v>4387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4811</v>
      </c>
      <c r="L1557" s="68"/>
      <c r="M1557" s="64" t="s">
        <v>1961</v>
      </c>
      <c r="N1557" s="13"/>
      <c r="O1557"/>
      <c r="P1557" t="str">
        <f t="shared" si="435"/>
        <v/>
      </c>
      <c r="Q1557" t="str">
        <f>IF(ISNA(VLOOKUP(AC1557,#REF!,1)),"//","")</f>
        <v/>
      </c>
      <c r="R1557"/>
      <c r="S1557" s="43">
        <f t="shared" si="447"/>
        <v>195</v>
      </c>
      <c r="T1557" s="94" t="s">
        <v>3097</v>
      </c>
      <c r="U1557" s="72" t="s">
        <v>2570</v>
      </c>
      <c r="V1557" s="72" t="s">
        <v>2570</v>
      </c>
      <c r="W1557" s="44" t="str">
        <f t="shared" si="448"/>
        <v>"MEM?"</v>
      </c>
      <c r="X1557" s="25" t="str">
        <f t="shared" si="449"/>
        <v>MEM?</v>
      </c>
      <c r="Y1557" s="1">
        <f t="shared" si="450"/>
        <v>1519</v>
      </c>
      <c r="Z1557" t="str">
        <f t="shared" si="451"/>
        <v>ITM_MEM</v>
      </c>
      <c r="AA1557" s="177" t="str">
        <f>IF(ISNA(VLOOKUP(AC1557,Sheet2!J:J,1,0)),"//","")</f>
        <v>//</v>
      </c>
      <c r="AC1557" s="113" t="str">
        <f t="shared" si="436"/>
        <v>MEM?</v>
      </c>
      <c r="AD1557" t="b">
        <f t="shared" si="434"/>
        <v>1</v>
      </c>
    </row>
    <row r="1558" spans="1:30">
      <c r="A1558" s="57">
        <f t="shared" si="445"/>
        <v>1558</v>
      </c>
      <c r="B1558" s="56">
        <f t="shared" si="446"/>
        <v>1520</v>
      </c>
      <c r="C1558" s="60" t="s">
        <v>4557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1630</v>
      </c>
      <c r="K1558" s="67" t="s">
        <v>4811</v>
      </c>
      <c r="L1558" s="68"/>
      <c r="M1558" s="64" t="s">
        <v>1962</v>
      </c>
      <c r="N1558" s="13"/>
      <c r="O1558"/>
      <c r="P1558" t="str">
        <f t="shared" si="435"/>
        <v/>
      </c>
      <c r="Q1558" t="str">
        <f>IF(ISNA(VLOOKUP(AC1558,#REF!,1)),"//","")</f>
        <v/>
      </c>
      <c r="R1558"/>
      <c r="S1558" s="43">
        <f t="shared" si="447"/>
        <v>195</v>
      </c>
      <c r="T1558" s="94" t="s">
        <v>2570</v>
      </c>
      <c r="U1558" s="72" t="s">
        <v>2570</v>
      </c>
      <c r="V1558" s="72" t="s">
        <v>2570</v>
      </c>
      <c r="W1558" s="44" t="str">
        <f t="shared" si="448"/>
        <v/>
      </c>
      <c r="X1558" s="25" t="str">
        <f t="shared" si="449"/>
        <v/>
      </c>
      <c r="Y1558" s="1">
        <f t="shared" si="450"/>
        <v>1520</v>
      </c>
      <c r="Z1558" t="str">
        <f t="shared" si="451"/>
        <v>ITM_MENU</v>
      </c>
      <c r="AA1558" s="177" t="str">
        <f>IF(ISNA(VLOOKUP(AC1558,Sheet2!J:J,1,0)),"//","")</f>
        <v/>
      </c>
      <c r="AC1558" s="113" t="str">
        <f t="shared" si="436"/>
        <v/>
      </c>
      <c r="AD1558" t="b">
        <f t="shared" si="434"/>
        <v>1</v>
      </c>
    </row>
    <row r="1559" spans="1:30">
      <c r="A1559" s="57">
        <f t="shared" si="445"/>
        <v>1559</v>
      </c>
      <c r="B1559" s="56">
        <f t="shared" si="446"/>
        <v>1521</v>
      </c>
      <c r="C1559" s="60" t="s">
        <v>5106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1629</v>
      </c>
      <c r="K1559" s="67" t="s">
        <v>4811</v>
      </c>
      <c r="L1559" s="68"/>
      <c r="M1559" s="64" t="s">
        <v>1972</v>
      </c>
      <c r="N1559" s="13"/>
      <c r="O1559"/>
      <c r="P1559" t="str">
        <f t="shared" si="435"/>
        <v/>
      </c>
      <c r="Q1559" t="str">
        <f>IF(ISNA(VLOOKUP(AC1559,#REF!,1)),"//","")</f>
        <v/>
      </c>
      <c r="R1559"/>
      <c r="S1559" s="43">
        <f t="shared" si="447"/>
        <v>196</v>
      </c>
      <c r="T1559" s="94" t="s">
        <v>2570</v>
      </c>
      <c r="U1559" s="72" t="s">
        <v>2570</v>
      </c>
      <c r="V1559" s="72" t="s">
        <v>2570</v>
      </c>
      <c r="W1559" s="44" t="str">
        <f t="shared" si="448"/>
        <v>"MONTH"</v>
      </c>
      <c r="X1559" s="25" t="str">
        <f t="shared" si="449"/>
        <v>MONTH</v>
      </c>
      <c r="Y1559" s="1">
        <f t="shared" si="450"/>
        <v>1521</v>
      </c>
      <c r="Z1559" t="str">
        <f t="shared" si="451"/>
        <v>ITM_MONTH</v>
      </c>
      <c r="AA1559" s="177" t="str">
        <f>IF(ISNA(VLOOKUP(AC1559,Sheet2!J:J,1,0)),"//","")</f>
        <v>//</v>
      </c>
      <c r="AC1559" s="113" t="str">
        <f t="shared" si="436"/>
        <v>MONTH</v>
      </c>
      <c r="AD1559" t="b">
        <f t="shared" si="434"/>
        <v>1</v>
      </c>
    </row>
    <row r="1560" spans="1:30">
      <c r="A1560" s="57">
        <f t="shared" si="445"/>
        <v>1560</v>
      </c>
      <c r="B1560" s="56">
        <f t="shared" si="446"/>
        <v>1522</v>
      </c>
      <c r="C1560" s="60" t="s">
        <v>4557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1630</v>
      </c>
      <c r="K1560" s="67" t="s">
        <v>4811</v>
      </c>
      <c r="L1560" s="68"/>
      <c r="M1560" s="64" t="s">
        <v>1976</v>
      </c>
      <c r="N1560" s="13"/>
      <c r="O1560"/>
      <c r="P1560" t="str">
        <f t="shared" si="435"/>
        <v/>
      </c>
      <c r="Q1560" t="str">
        <f>IF(ISNA(VLOOKUP(AC1560,#REF!,1)),"//","")</f>
        <v/>
      </c>
      <c r="R1560"/>
      <c r="S1560" s="43">
        <f t="shared" si="447"/>
        <v>196</v>
      </c>
      <c r="T1560" s="94" t="s">
        <v>2570</v>
      </c>
      <c r="U1560" s="72" t="s">
        <v>2570</v>
      </c>
      <c r="V1560" s="72" t="s">
        <v>2570</v>
      </c>
      <c r="W1560" s="44" t="str">
        <f t="shared" si="448"/>
        <v/>
      </c>
      <c r="X1560" s="25" t="str">
        <f t="shared" si="449"/>
        <v/>
      </c>
      <c r="Y1560" s="1">
        <f t="shared" si="450"/>
        <v>1522</v>
      </c>
      <c r="Z1560" t="str">
        <f t="shared" si="451"/>
        <v>ITM_MSG</v>
      </c>
      <c r="AA1560" s="177" t="str">
        <f>IF(ISNA(VLOOKUP(AC1560,Sheet2!J:J,1,0)),"//","")</f>
        <v/>
      </c>
      <c r="AC1560" s="113" t="str">
        <f t="shared" si="436"/>
        <v/>
      </c>
      <c r="AD1560" t="b">
        <f t="shared" si="434"/>
        <v>1</v>
      </c>
    </row>
    <row r="1561" spans="1:30">
      <c r="A1561" s="57">
        <f t="shared" si="445"/>
        <v>1561</v>
      </c>
      <c r="B1561" s="56">
        <f t="shared" si="446"/>
        <v>1523</v>
      </c>
      <c r="C1561" s="60" t="s">
        <v>4364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1630</v>
      </c>
      <c r="K1561" s="67" t="s">
        <v>4811</v>
      </c>
      <c r="L1561" s="68"/>
      <c r="M1561" s="64" t="s">
        <v>1979</v>
      </c>
      <c r="N1561" s="13"/>
      <c r="O1561"/>
      <c r="P1561" t="str">
        <f t="shared" si="435"/>
        <v/>
      </c>
      <c r="Q1561" t="str">
        <f>IF(ISNA(VLOOKUP(AC1561,#REF!,1)),"//","")</f>
        <v/>
      </c>
      <c r="R1561"/>
      <c r="S1561" s="43">
        <f t="shared" si="447"/>
        <v>197</v>
      </c>
      <c r="T1561" s="94" t="s">
        <v>2570</v>
      </c>
      <c r="U1561" s="72" t="s">
        <v>3001</v>
      </c>
      <c r="V1561" s="72" t="s">
        <v>2570</v>
      </c>
      <c r="W1561" s="44" t="str">
        <f t="shared" si="448"/>
        <v>"MUL" STD_PI</v>
      </c>
      <c r="X1561" s="25" t="str">
        <f t="shared" si="449"/>
        <v>MULPI</v>
      </c>
      <c r="Y1561" s="1">
        <f t="shared" si="450"/>
        <v>1523</v>
      </c>
      <c r="Z1561" t="str">
        <f t="shared" si="451"/>
        <v>ITM_MULPI</v>
      </c>
      <c r="AA1561" s="177" t="str">
        <f>IF(ISNA(VLOOKUP(AC1561,Sheet2!J:J,1,0)),"//","")</f>
        <v/>
      </c>
      <c r="AC1561" s="113" t="str">
        <f t="shared" si="436"/>
        <v>MULPI</v>
      </c>
      <c r="AD1561" t="b">
        <f t="shared" si="434"/>
        <v>1</v>
      </c>
    </row>
    <row r="1562" spans="1:30">
      <c r="A1562" s="57">
        <f t="shared" si="445"/>
        <v>1562</v>
      </c>
      <c r="B1562" s="56">
        <f t="shared" si="446"/>
        <v>1524</v>
      </c>
      <c r="C1562" s="60" t="s">
        <v>4557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1630</v>
      </c>
      <c r="K1562" s="67" t="s">
        <v>4811</v>
      </c>
      <c r="L1562" s="68"/>
      <c r="M1562" s="64" t="s">
        <v>1980</v>
      </c>
      <c r="N1562" s="13"/>
      <c r="O1562"/>
      <c r="P1562" t="str">
        <f t="shared" si="435"/>
        <v/>
      </c>
      <c r="Q1562" t="str">
        <f>IF(ISNA(VLOOKUP(AC1562,#REF!,1)),"//","")</f>
        <v/>
      </c>
      <c r="R1562"/>
      <c r="S1562" s="43">
        <f t="shared" si="447"/>
        <v>197</v>
      </c>
      <c r="T1562" s="94" t="s">
        <v>2570</v>
      </c>
      <c r="U1562" s="72" t="s">
        <v>2570</v>
      </c>
      <c r="V1562" s="72" t="s">
        <v>2570</v>
      </c>
      <c r="W1562" s="44" t="str">
        <f t="shared" si="448"/>
        <v/>
      </c>
      <c r="X1562" s="25" t="str">
        <f t="shared" si="449"/>
        <v/>
      </c>
      <c r="Y1562" s="1">
        <f t="shared" si="450"/>
        <v>1524</v>
      </c>
      <c r="Z1562" t="str">
        <f t="shared" si="451"/>
        <v>ITM_MVAR</v>
      </c>
      <c r="AA1562" s="177" t="str">
        <f>IF(ISNA(VLOOKUP(AC1562,Sheet2!J:J,1,0)),"//","")</f>
        <v/>
      </c>
      <c r="AC1562" s="113" t="str">
        <f t="shared" si="436"/>
        <v/>
      </c>
      <c r="AD1562" t="b">
        <f t="shared" si="434"/>
        <v>1</v>
      </c>
    </row>
    <row r="1563" spans="1:30">
      <c r="A1563" s="57">
        <f t="shared" si="445"/>
        <v>1563</v>
      </c>
      <c r="B1563" s="56">
        <f t="shared" si="446"/>
        <v>1525</v>
      </c>
      <c r="C1563" s="60" t="s">
        <v>4557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1630</v>
      </c>
      <c r="K1563" s="67" t="s">
        <v>4811</v>
      </c>
      <c r="L1563" s="68"/>
      <c r="M1563" s="64" t="s">
        <v>1984</v>
      </c>
      <c r="N1563" s="13"/>
      <c r="O1563"/>
      <c r="P1563" t="str">
        <f t="shared" si="435"/>
        <v>NOT EQUAL</v>
      </c>
      <c r="Q1563" t="str">
        <f>IF(ISNA(VLOOKUP(AC1563,#REF!,1)),"//","")</f>
        <v/>
      </c>
      <c r="R1563"/>
      <c r="S1563" s="43">
        <f t="shared" si="447"/>
        <v>197</v>
      </c>
      <c r="T1563" s="94" t="s">
        <v>2570</v>
      </c>
      <c r="U1563" s="72" t="s">
        <v>2570</v>
      </c>
      <c r="V1563" s="72" t="s">
        <v>2570</v>
      </c>
      <c r="W1563" s="44" t="str">
        <f t="shared" si="448"/>
        <v/>
      </c>
      <c r="X1563" s="25" t="str">
        <f t="shared" si="449"/>
        <v/>
      </c>
      <c r="Y1563" s="1">
        <f t="shared" si="450"/>
        <v>1525</v>
      </c>
      <c r="Z1563" t="str">
        <f t="shared" si="451"/>
        <v>ITM_M_DELR</v>
      </c>
      <c r="AA1563" s="177" t="str">
        <f>IF(ISNA(VLOOKUP(AC1563,Sheet2!J:J,1,0)),"//","")</f>
        <v/>
      </c>
      <c r="AC1563" s="113" t="str">
        <f t="shared" si="436"/>
        <v/>
      </c>
      <c r="AD1563" t="b">
        <f t="shared" si="434"/>
        <v>1</v>
      </c>
    </row>
    <row r="1564" spans="1:30">
      <c r="A1564" s="57">
        <f t="shared" si="445"/>
        <v>1564</v>
      </c>
      <c r="B1564" s="56">
        <f t="shared" si="446"/>
        <v>1526</v>
      </c>
      <c r="C1564" s="60" t="s">
        <v>4557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1630</v>
      </c>
      <c r="K1564" s="67" t="s">
        <v>4811</v>
      </c>
      <c r="L1564" s="68"/>
      <c r="M1564" s="64" t="s">
        <v>1985</v>
      </c>
      <c r="N1564" s="13"/>
      <c r="O1564"/>
      <c r="P1564" t="str">
        <f t="shared" si="435"/>
        <v>NOT EQUAL</v>
      </c>
      <c r="Q1564" t="str">
        <f>IF(ISNA(VLOOKUP(AC1564,#REF!,1)),"//","")</f>
        <v/>
      </c>
      <c r="R1564"/>
      <c r="S1564" s="43">
        <f t="shared" si="447"/>
        <v>197</v>
      </c>
      <c r="T1564" s="94" t="s">
        <v>2570</v>
      </c>
      <c r="U1564" s="72" t="s">
        <v>2570</v>
      </c>
      <c r="V1564" s="72" t="s">
        <v>2570</v>
      </c>
      <c r="W1564" s="44" t="str">
        <f t="shared" si="448"/>
        <v/>
      </c>
      <c r="X1564" s="25" t="str">
        <f t="shared" si="449"/>
        <v/>
      </c>
      <c r="Y1564" s="1">
        <f t="shared" si="450"/>
        <v>1526</v>
      </c>
      <c r="Z1564" t="str">
        <f t="shared" si="451"/>
        <v>ITM_M_DIM</v>
      </c>
      <c r="AA1564" s="177" t="str">
        <f>IF(ISNA(VLOOKUP(AC1564,Sheet2!J:J,1,0)),"//","")</f>
        <v/>
      </c>
      <c r="AC1564" s="113" t="str">
        <f t="shared" si="436"/>
        <v/>
      </c>
      <c r="AD1564" t="b">
        <f t="shared" si="434"/>
        <v>1</v>
      </c>
    </row>
    <row r="1565" spans="1:30">
      <c r="A1565" s="57">
        <f t="shared" si="445"/>
        <v>1565</v>
      </c>
      <c r="B1565" s="56">
        <f t="shared" si="446"/>
        <v>1527</v>
      </c>
      <c r="C1565" s="60" t="s">
        <v>4557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1630</v>
      </c>
      <c r="K1565" s="67" t="s">
        <v>4811</v>
      </c>
      <c r="L1565" s="68"/>
      <c r="M1565" s="64" t="s">
        <v>1986</v>
      </c>
      <c r="N1565" s="13"/>
      <c r="O1565"/>
      <c r="P1565" t="str">
        <f t="shared" si="435"/>
        <v>NOT EQUAL</v>
      </c>
      <c r="Q1565" t="str">
        <f>IF(ISNA(VLOOKUP(AC1565,#REF!,1)),"//","")</f>
        <v/>
      </c>
      <c r="R1565"/>
      <c r="S1565" s="43">
        <f t="shared" si="447"/>
        <v>197</v>
      </c>
      <c r="T1565" s="94" t="s">
        <v>2570</v>
      </c>
      <c r="U1565" s="72" t="s">
        <v>2570</v>
      </c>
      <c r="V1565" s="72" t="s">
        <v>2570</v>
      </c>
      <c r="W1565" s="44" t="str">
        <f t="shared" si="448"/>
        <v/>
      </c>
      <c r="X1565" s="25" t="str">
        <f t="shared" si="449"/>
        <v/>
      </c>
      <c r="Y1565" s="1">
        <f t="shared" si="450"/>
        <v>1527</v>
      </c>
      <c r="Z1565" t="str">
        <f t="shared" si="451"/>
        <v>ITM_M_DIMQ</v>
      </c>
      <c r="AA1565" s="177" t="str">
        <f>IF(ISNA(VLOOKUP(AC1565,Sheet2!J:J,1,0)),"//","")</f>
        <v/>
      </c>
      <c r="AC1565" s="113" t="str">
        <f t="shared" si="436"/>
        <v/>
      </c>
      <c r="AD1565" t="b">
        <f t="shared" si="434"/>
        <v>1</v>
      </c>
    </row>
    <row r="1566" spans="1:30">
      <c r="A1566" s="57">
        <f t="shared" si="445"/>
        <v>1566</v>
      </c>
      <c r="B1566" s="56">
        <f t="shared" si="446"/>
        <v>1528</v>
      </c>
      <c r="C1566" s="60" t="s">
        <v>4369</v>
      </c>
      <c r="D1566" s="60" t="s">
        <v>1987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1630</v>
      </c>
      <c r="K1566" s="67" t="s">
        <v>4811</v>
      </c>
      <c r="L1566" s="68"/>
      <c r="M1566" s="64" t="s">
        <v>1987</v>
      </c>
      <c r="N1566" s="13"/>
      <c r="O1566"/>
      <c r="P1566" t="str">
        <f t="shared" si="435"/>
        <v/>
      </c>
      <c r="Q1566" t="str">
        <f>IF(ISNA(VLOOKUP(AC1566,#REF!,1)),"//","")</f>
        <v/>
      </c>
      <c r="R1566"/>
      <c r="S1566" s="43">
        <f t="shared" si="447"/>
        <v>197</v>
      </c>
      <c r="T1566" s="94" t="s">
        <v>2570</v>
      </c>
      <c r="U1566" s="72" t="s">
        <v>2570</v>
      </c>
      <c r="V1566" s="72" t="s">
        <v>2570</v>
      </c>
      <c r="W1566" s="44" t="str">
        <f t="shared" si="448"/>
        <v/>
      </c>
      <c r="X1566" s="25" t="str">
        <f t="shared" si="449"/>
        <v/>
      </c>
      <c r="Y1566" s="1">
        <f t="shared" si="450"/>
        <v>1528</v>
      </c>
      <c r="Z1566" t="str">
        <f t="shared" si="451"/>
        <v>ITM_MDY</v>
      </c>
      <c r="AA1566" s="177" t="str">
        <f>IF(ISNA(VLOOKUP(AC1566,Sheet2!J:J,1,0)),"//","")</f>
        <v/>
      </c>
      <c r="AC1566" s="113" t="str">
        <f t="shared" si="436"/>
        <v/>
      </c>
      <c r="AD1566" t="b">
        <f t="shared" si="434"/>
        <v>1</v>
      </c>
    </row>
    <row r="1567" spans="1:30">
      <c r="A1567" s="57">
        <f t="shared" si="445"/>
        <v>1567</v>
      </c>
      <c r="B1567" s="56">
        <f t="shared" si="446"/>
        <v>1529</v>
      </c>
      <c r="C1567" s="60" t="s">
        <v>4557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1630</v>
      </c>
      <c r="K1567" s="67" t="s">
        <v>4811</v>
      </c>
      <c r="L1567" s="68"/>
      <c r="M1567" s="64" t="s">
        <v>1988</v>
      </c>
      <c r="N1567" s="13"/>
      <c r="O1567"/>
      <c r="P1567" t="str">
        <f t="shared" si="435"/>
        <v>NOT EQUAL</v>
      </c>
      <c r="Q1567" t="str">
        <f>IF(ISNA(VLOOKUP(AC1567,#REF!,1)),"//","")</f>
        <v/>
      </c>
      <c r="R1567"/>
      <c r="S1567" s="43">
        <f t="shared" si="447"/>
        <v>197</v>
      </c>
      <c r="T1567" s="94" t="s">
        <v>2570</v>
      </c>
      <c r="U1567" s="72" t="s">
        <v>2570</v>
      </c>
      <c r="V1567" s="72" t="s">
        <v>2570</v>
      </c>
      <c r="W1567" s="44" t="str">
        <f t="shared" si="448"/>
        <v/>
      </c>
      <c r="X1567" s="25" t="str">
        <f t="shared" si="449"/>
        <v/>
      </c>
      <c r="Y1567" s="1">
        <f t="shared" si="450"/>
        <v>1529</v>
      </c>
      <c r="Z1567" t="str">
        <f t="shared" si="451"/>
        <v>ITM_M_EDI</v>
      </c>
      <c r="AA1567" s="177" t="str">
        <f>IF(ISNA(VLOOKUP(AC1567,Sheet2!J:J,1,0)),"//","")</f>
        <v/>
      </c>
      <c r="AC1567" s="113" t="str">
        <f t="shared" si="436"/>
        <v/>
      </c>
      <c r="AD1567" t="b">
        <f t="shared" si="434"/>
        <v>1</v>
      </c>
    </row>
    <row r="1568" spans="1:30">
      <c r="A1568" s="57">
        <f t="shared" si="445"/>
        <v>1568</v>
      </c>
      <c r="B1568" s="56">
        <f t="shared" si="446"/>
        <v>1530</v>
      </c>
      <c r="C1568" s="60" t="s">
        <v>4557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1630</v>
      </c>
      <c r="K1568" s="67" t="s">
        <v>4811</v>
      </c>
      <c r="L1568" s="68"/>
      <c r="M1568" s="64" t="s">
        <v>2938</v>
      </c>
      <c r="N1568" s="13"/>
      <c r="O1568"/>
      <c r="P1568" t="str">
        <f t="shared" si="435"/>
        <v>NOT EQUAL</v>
      </c>
      <c r="Q1568" t="str">
        <f>IF(ISNA(VLOOKUP(AC1568,#REF!,1)),"//","")</f>
        <v/>
      </c>
      <c r="R1568"/>
      <c r="S1568" s="43">
        <f t="shared" si="447"/>
        <v>197</v>
      </c>
      <c r="T1568" s="94" t="s">
        <v>2570</v>
      </c>
      <c r="U1568" s="72" t="s">
        <v>2570</v>
      </c>
      <c r="V1568" s="72" t="s">
        <v>2570</v>
      </c>
      <c r="W1568" s="44" t="str">
        <f t="shared" si="448"/>
        <v/>
      </c>
      <c r="X1568" s="25" t="str">
        <f t="shared" si="449"/>
        <v/>
      </c>
      <c r="Y1568" s="1">
        <f t="shared" si="450"/>
        <v>1530</v>
      </c>
      <c r="Z1568" t="str">
        <f t="shared" si="451"/>
        <v>ITM_M_EDIN</v>
      </c>
      <c r="AA1568" s="177" t="str">
        <f>IF(ISNA(VLOOKUP(AC1568,Sheet2!J:J,1,0)),"//","")</f>
        <v/>
      </c>
      <c r="AC1568" s="113" t="str">
        <f t="shared" si="436"/>
        <v/>
      </c>
      <c r="AD1568" t="b">
        <f t="shared" si="434"/>
        <v>1</v>
      </c>
    </row>
    <row r="1569" spans="1:30">
      <c r="A1569" s="57">
        <f t="shared" si="445"/>
        <v>1569</v>
      </c>
      <c r="B1569" s="56">
        <f t="shared" si="446"/>
        <v>1531</v>
      </c>
      <c r="C1569" s="60" t="s">
        <v>4557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1630</v>
      </c>
      <c r="K1569" s="67" t="s">
        <v>4811</v>
      </c>
      <c r="L1569" s="68"/>
      <c r="M1569" s="64" t="s">
        <v>1989</v>
      </c>
      <c r="N1569" s="13"/>
      <c r="O1569"/>
      <c r="P1569" t="str">
        <f t="shared" si="435"/>
        <v>NOT EQUAL</v>
      </c>
      <c r="Q1569" t="str">
        <f>IF(ISNA(VLOOKUP(AC1569,#REF!,1)),"//","")</f>
        <v/>
      </c>
      <c r="R1569"/>
      <c r="S1569" s="43">
        <f t="shared" si="447"/>
        <v>197</v>
      </c>
      <c r="T1569" s="94" t="s">
        <v>2570</v>
      </c>
      <c r="U1569" s="72" t="s">
        <v>2570</v>
      </c>
      <c r="V1569" s="72" t="s">
        <v>2570</v>
      </c>
      <c r="W1569" s="44" t="str">
        <f t="shared" si="448"/>
        <v/>
      </c>
      <c r="X1569" s="25" t="str">
        <f t="shared" si="449"/>
        <v/>
      </c>
      <c r="Y1569" s="1">
        <f t="shared" si="450"/>
        <v>1531</v>
      </c>
      <c r="Z1569" t="str">
        <f t="shared" si="451"/>
        <v>ITM_M_GET</v>
      </c>
      <c r="AA1569" s="177" t="str">
        <f>IF(ISNA(VLOOKUP(AC1569,Sheet2!J:J,1,0)),"//","")</f>
        <v/>
      </c>
      <c r="AC1569" s="113" t="str">
        <f t="shared" si="436"/>
        <v/>
      </c>
      <c r="AD1569" t="b">
        <f t="shared" si="434"/>
        <v>1</v>
      </c>
    </row>
    <row r="1570" spans="1:30">
      <c r="A1570" s="57">
        <f t="shared" si="445"/>
        <v>1570</v>
      </c>
      <c r="B1570" s="56">
        <f t="shared" si="446"/>
        <v>1532</v>
      </c>
      <c r="C1570" s="60" t="s">
        <v>4557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1630</v>
      </c>
      <c r="K1570" s="67" t="s">
        <v>4811</v>
      </c>
      <c r="L1570" s="68"/>
      <c r="M1570" s="64" t="s">
        <v>1990</v>
      </c>
      <c r="N1570" s="13"/>
      <c r="O1570"/>
      <c r="P1570" t="str">
        <f t="shared" si="435"/>
        <v>NOT EQUAL</v>
      </c>
      <c r="Q1570" t="str">
        <f>IF(ISNA(VLOOKUP(AC1570,#REF!,1)),"//","")</f>
        <v/>
      </c>
      <c r="R1570"/>
      <c r="S1570" s="43">
        <f t="shared" si="447"/>
        <v>197</v>
      </c>
      <c r="T1570" s="94" t="s">
        <v>2570</v>
      </c>
      <c r="U1570" s="72" t="s">
        <v>2570</v>
      </c>
      <c r="V1570" s="72" t="s">
        <v>2570</v>
      </c>
      <c r="W1570" s="44" t="str">
        <f t="shared" si="448"/>
        <v/>
      </c>
      <c r="X1570" s="25" t="str">
        <f t="shared" si="449"/>
        <v/>
      </c>
      <c r="Y1570" s="1">
        <f t="shared" si="450"/>
        <v>1532</v>
      </c>
      <c r="Z1570" t="str">
        <f t="shared" si="451"/>
        <v>ITM_M_GOTO</v>
      </c>
      <c r="AA1570" s="177" t="str">
        <f>IF(ISNA(VLOOKUP(AC1570,Sheet2!J:J,1,0)),"//","")</f>
        <v/>
      </c>
      <c r="AC1570" s="113" t="str">
        <f t="shared" si="436"/>
        <v/>
      </c>
      <c r="AD1570" t="b">
        <f t="shared" si="434"/>
        <v>1</v>
      </c>
    </row>
    <row r="1571" spans="1:30">
      <c r="A1571" s="57">
        <f t="shared" si="445"/>
        <v>1571</v>
      </c>
      <c r="B1571" s="56">
        <f t="shared" si="446"/>
        <v>1533</v>
      </c>
      <c r="C1571" s="60" t="s">
        <v>4557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1630</v>
      </c>
      <c r="K1571" s="67" t="s">
        <v>4811</v>
      </c>
      <c r="L1571" s="68"/>
      <c r="M1571" s="64" t="s">
        <v>1991</v>
      </c>
      <c r="N1571" s="13"/>
      <c r="O1571"/>
      <c r="P1571" t="str">
        <f t="shared" si="435"/>
        <v>NOT EQUAL</v>
      </c>
      <c r="Q1571" t="str">
        <f>IF(ISNA(VLOOKUP(AC1571,#REF!,1)),"//","")</f>
        <v/>
      </c>
      <c r="R1571"/>
      <c r="S1571" s="43">
        <f t="shared" si="447"/>
        <v>197</v>
      </c>
      <c r="T1571" s="94" t="s">
        <v>2570</v>
      </c>
      <c r="U1571" s="72" t="s">
        <v>2570</v>
      </c>
      <c r="V1571" s="72" t="s">
        <v>2570</v>
      </c>
      <c r="W1571" s="44" t="str">
        <f t="shared" si="448"/>
        <v/>
      </c>
      <c r="X1571" s="25" t="str">
        <f t="shared" si="449"/>
        <v/>
      </c>
      <c r="Y1571" s="1">
        <f t="shared" si="450"/>
        <v>1533</v>
      </c>
      <c r="Z1571" t="str">
        <f t="shared" si="451"/>
        <v>ITM_M_GROW</v>
      </c>
      <c r="AA1571" s="177" t="str">
        <f>IF(ISNA(VLOOKUP(AC1571,Sheet2!J:J,1,0)),"//","")</f>
        <v/>
      </c>
      <c r="AC1571" s="113" t="str">
        <f t="shared" si="436"/>
        <v/>
      </c>
      <c r="AD1571" t="b">
        <f t="shared" si="434"/>
        <v>1</v>
      </c>
    </row>
    <row r="1572" spans="1:30">
      <c r="A1572" s="57">
        <f t="shared" si="445"/>
        <v>1572</v>
      </c>
      <c r="B1572" s="56">
        <f t="shared" si="446"/>
        <v>1534</v>
      </c>
      <c r="C1572" s="60" t="s">
        <v>4557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1630</v>
      </c>
      <c r="K1572" s="67" t="s">
        <v>4811</v>
      </c>
      <c r="L1572" s="68"/>
      <c r="M1572" s="64" t="s">
        <v>1992</v>
      </c>
      <c r="N1572" s="13"/>
      <c r="O1572"/>
      <c r="P1572" t="str">
        <f t="shared" si="435"/>
        <v>NOT EQUAL</v>
      </c>
      <c r="Q1572" t="str">
        <f>IF(ISNA(VLOOKUP(AC1572,#REF!,1)),"//","")</f>
        <v/>
      </c>
      <c r="R1572"/>
      <c r="S1572" s="43">
        <f t="shared" si="447"/>
        <v>197</v>
      </c>
      <c r="T1572" s="94" t="s">
        <v>2570</v>
      </c>
      <c r="U1572" s="72" t="s">
        <v>2570</v>
      </c>
      <c r="V1572" s="72" t="s">
        <v>2570</v>
      </c>
      <c r="W1572" s="44" t="str">
        <f t="shared" si="448"/>
        <v/>
      </c>
      <c r="X1572" s="25" t="str">
        <f t="shared" si="449"/>
        <v/>
      </c>
      <c r="Y1572" s="1">
        <f t="shared" si="450"/>
        <v>1534</v>
      </c>
      <c r="Z1572" t="str">
        <f t="shared" si="451"/>
        <v>ITM_M_INSR</v>
      </c>
      <c r="AA1572" s="177" t="str">
        <f>IF(ISNA(VLOOKUP(AC1572,Sheet2!J:J,1,0)),"//","")</f>
        <v/>
      </c>
      <c r="AC1572" s="113" t="str">
        <f t="shared" si="436"/>
        <v/>
      </c>
      <c r="AD1572" t="b">
        <f t="shared" si="434"/>
        <v>1</v>
      </c>
    </row>
    <row r="1573" spans="1:30">
      <c r="A1573" s="57">
        <f t="shared" si="445"/>
        <v>1573</v>
      </c>
      <c r="B1573" s="56">
        <f t="shared" si="446"/>
        <v>1535</v>
      </c>
      <c r="C1573" s="60" t="s">
        <v>4557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1630</v>
      </c>
      <c r="K1573" s="67" t="s">
        <v>4811</v>
      </c>
      <c r="L1573" s="68"/>
      <c r="M1573" s="64" t="s">
        <v>1993</v>
      </c>
      <c r="N1573" s="13"/>
      <c r="O1573"/>
      <c r="P1573" t="str">
        <f t="shared" si="435"/>
        <v/>
      </c>
      <c r="Q1573" t="str">
        <f>IF(ISNA(VLOOKUP(AC1573,#REF!,1)),"//","")</f>
        <v/>
      </c>
      <c r="R1573"/>
      <c r="S1573" s="43">
        <f t="shared" si="447"/>
        <v>197</v>
      </c>
      <c r="T1573" s="94" t="s">
        <v>2570</v>
      </c>
      <c r="U1573" s="72" t="s">
        <v>2570</v>
      </c>
      <c r="V1573" s="72" t="s">
        <v>2570</v>
      </c>
      <c r="W1573" s="44" t="str">
        <f t="shared" si="448"/>
        <v/>
      </c>
      <c r="X1573" s="25" t="str">
        <f t="shared" si="449"/>
        <v/>
      </c>
      <c r="Y1573" s="1">
        <f t="shared" si="450"/>
        <v>1535</v>
      </c>
      <c r="Z1573" t="str">
        <f t="shared" si="451"/>
        <v>ITM_M_LU</v>
      </c>
      <c r="AA1573" s="177" t="str">
        <f>IF(ISNA(VLOOKUP(AC1573,Sheet2!J:J,1,0)),"//","")</f>
        <v/>
      </c>
      <c r="AC1573" s="113" t="str">
        <f t="shared" si="436"/>
        <v/>
      </c>
      <c r="AD1573" t="b">
        <f t="shared" si="434"/>
        <v>1</v>
      </c>
    </row>
    <row r="1574" spans="1:30">
      <c r="A1574" s="57">
        <f t="shared" si="445"/>
        <v>1574</v>
      </c>
      <c r="B1574" s="56">
        <f t="shared" si="446"/>
        <v>1536</v>
      </c>
      <c r="C1574" s="60" t="s">
        <v>4557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1630</v>
      </c>
      <c r="K1574" s="67" t="s">
        <v>4811</v>
      </c>
      <c r="L1574" s="68"/>
      <c r="M1574" s="64" t="s">
        <v>1994</v>
      </c>
      <c r="N1574" s="13"/>
      <c r="O1574"/>
      <c r="P1574" t="str">
        <f t="shared" si="435"/>
        <v>NOT EQUAL</v>
      </c>
      <c r="Q1574" t="str">
        <f>IF(ISNA(VLOOKUP(AC1574,#REF!,1)),"//","")</f>
        <v/>
      </c>
      <c r="R1574"/>
      <c r="S1574" s="43">
        <f t="shared" si="447"/>
        <v>197</v>
      </c>
      <c r="T1574" s="94" t="s">
        <v>2570</v>
      </c>
      <c r="U1574" s="72" t="s">
        <v>2570</v>
      </c>
      <c r="V1574" s="72" t="s">
        <v>2570</v>
      </c>
      <c r="W1574" s="44" t="str">
        <f t="shared" si="448"/>
        <v/>
      </c>
      <c r="X1574" s="25" t="str">
        <f t="shared" si="449"/>
        <v/>
      </c>
      <c r="Y1574" s="1">
        <f t="shared" si="450"/>
        <v>1536</v>
      </c>
      <c r="Z1574" t="str">
        <f t="shared" si="451"/>
        <v>ITM_M_NEW</v>
      </c>
      <c r="AA1574" s="177" t="str">
        <f>IF(ISNA(VLOOKUP(AC1574,Sheet2!J:J,1,0)),"//","")</f>
        <v/>
      </c>
      <c r="AC1574" s="113" t="str">
        <f t="shared" si="436"/>
        <v/>
      </c>
      <c r="AD1574" t="b">
        <f t="shared" si="434"/>
        <v>1</v>
      </c>
    </row>
    <row r="1575" spans="1:30">
      <c r="A1575" s="57">
        <f t="shared" si="445"/>
        <v>1575</v>
      </c>
      <c r="B1575" s="56">
        <f t="shared" si="446"/>
        <v>1537</v>
      </c>
      <c r="C1575" s="60" t="s">
        <v>4557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1630</v>
      </c>
      <c r="K1575" s="67" t="s">
        <v>4811</v>
      </c>
      <c r="L1575" s="68"/>
      <c r="M1575" s="64" t="s">
        <v>1995</v>
      </c>
      <c r="N1575" s="13"/>
      <c r="O1575"/>
      <c r="P1575" t="str">
        <f t="shared" si="435"/>
        <v>NOT EQUAL</v>
      </c>
      <c r="Q1575" t="str">
        <f>IF(ISNA(VLOOKUP(AC1575,#REF!,1)),"//","")</f>
        <v/>
      </c>
      <c r="R1575"/>
      <c r="S1575" s="43">
        <f t="shared" si="447"/>
        <v>197</v>
      </c>
      <c r="T1575" s="94" t="s">
        <v>2570</v>
      </c>
      <c r="U1575" s="72" t="s">
        <v>2570</v>
      </c>
      <c r="V1575" s="72" t="s">
        <v>2570</v>
      </c>
      <c r="W1575" s="44" t="str">
        <f t="shared" si="448"/>
        <v/>
      </c>
      <c r="X1575" s="25" t="str">
        <f t="shared" si="449"/>
        <v/>
      </c>
      <c r="Y1575" s="1">
        <f t="shared" si="450"/>
        <v>1537</v>
      </c>
      <c r="Z1575" t="str">
        <f t="shared" si="451"/>
        <v>ITM_M_OLD</v>
      </c>
      <c r="AA1575" s="177" t="str">
        <f>IF(ISNA(VLOOKUP(AC1575,Sheet2!J:J,1,0)),"//","")</f>
        <v/>
      </c>
      <c r="AC1575" s="113" t="str">
        <f t="shared" si="436"/>
        <v/>
      </c>
      <c r="AD1575" t="b">
        <f t="shared" si="434"/>
        <v>1</v>
      </c>
    </row>
    <row r="1576" spans="1:30">
      <c r="A1576" s="57">
        <f t="shared" si="445"/>
        <v>1576</v>
      </c>
      <c r="B1576" s="56">
        <f t="shared" si="446"/>
        <v>1538</v>
      </c>
      <c r="C1576" s="60" t="s">
        <v>4557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1630</v>
      </c>
      <c r="K1576" s="67" t="s">
        <v>4811</v>
      </c>
      <c r="L1576" s="68"/>
      <c r="M1576" s="64" t="s">
        <v>1996</v>
      </c>
      <c r="N1576" s="13"/>
      <c r="O1576"/>
      <c r="P1576" t="str">
        <f t="shared" si="435"/>
        <v>NOT EQUAL</v>
      </c>
      <c r="Q1576" t="str">
        <f>IF(ISNA(VLOOKUP(AC1576,#REF!,1)),"//","")</f>
        <v/>
      </c>
      <c r="R1576"/>
      <c r="S1576" s="43">
        <f t="shared" si="447"/>
        <v>197</v>
      </c>
      <c r="T1576" s="94" t="s">
        <v>2570</v>
      </c>
      <c r="U1576" s="72" t="s">
        <v>2570</v>
      </c>
      <c r="V1576" s="72" t="s">
        <v>2570</v>
      </c>
      <c r="W1576" s="44" t="str">
        <f t="shared" si="448"/>
        <v/>
      </c>
      <c r="X1576" s="25" t="str">
        <f t="shared" si="449"/>
        <v/>
      </c>
      <c r="Y1576" s="1">
        <f t="shared" si="450"/>
        <v>1538</v>
      </c>
      <c r="Z1576" t="str">
        <f t="shared" si="451"/>
        <v>ITM_M_PUT</v>
      </c>
      <c r="AA1576" s="177" t="str">
        <f>IF(ISNA(VLOOKUP(AC1576,Sheet2!J:J,1,0)),"//","")</f>
        <v/>
      </c>
      <c r="AC1576" s="113" t="str">
        <f t="shared" si="436"/>
        <v/>
      </c>
      <c r="AD1576" t="b">
        <f t="shared" si="434"/>
        <v>1</v>
      </c>
    </row>
    <row r="1577" spans="1:30">
      <c r="A1577" s="57">
        <f t="shared" si="445"/>
        <v>1577</v>
      </c>
      <c r="B1577" s="56">
        <f t="shared" si="446"/>
        <v>1539</v>
      </c>
      <c r="C1577" s="60" t="s">
        <v>4557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1630</v>
      </c>
      <c r="K1577" s="67" t="s">
        <v>4811</v>
      </c>
      <c r="L1577" s="68"/>
      <c r="M1577" s="64" t="s">
        <v>2940</v>
      </c>
      <c r="N1577" s="13"/>
      <c r="O1577"/>
      <c r="P1577" t="str">
        <f t="shared" si="435"/>
        <v>NOT EQUAL</v>
      </c>
      <c r="Q1577" t="str">
        <f>IF(ISNA(VLOOKUP(AC1577,#REF!,1)),"//","")</f>
        <v/>
      </c>
      <c r="R1577"/>
      <c r="S1577" s="43">
        <f t="shared" si="447"/>
        <v>197</v>
      </c>
      <c r="T1577" s="94" t="s">
        <v>2570</v>
      </c>
      <c r="U1577" s="72" t="s">
        <v>2570</v>
      </c>
      <c r="V1577" s="72" t="s">
        <v>2570</v>
      </c>
      <c r="W1577" s="44" t="str">
        <f t="shared" si="448"/>
        <v/>
      </c>
      <c r="X1577" s="25" t="str">
        <f t="shared" si="449"/>
        <v/>
      </c>
      <c r="Y1577" s="1">
        <f t="shared" si="450"/>
        <v>1539</v>
      </c>
      <c r="Z1577" t="str">
        <f t="shared" si="451"/>
        <v>ITM_M_RR</v>
      </c>
      <c r="AA1577" s="177" t="str">
        <f>IF(ISNA(VLOOKUP(AC1577,Sheet2!J:J,1,0)),"//","")</f>
        <v/>
      </c>
      <c r="AC1577" s="113" t="str">
        <f t="shared" si="436"/>
        <v/>
      </c>
      <c r="AD1577" t="b">
        <f t="shared" si="434"/>
        <v>1</v>
      </c>
    </row>
    <row r="1578" spans="1:30">
      <c r="A1578" s="57">
        <f t="shared" si="445"/>
        <v>1578</v>
      </c>
      <c r="B1578" s="56">
        <f t="shared" si="446"/>
        <v>1540</v>
      </c>
      <c r="C1578" s="60" t="s">
        <v>4258</v>
      </c>
      <c r="D1578" s="60" t="s">
        <v>7</v>
      </c>
      <c r="E1578" s="66" t="s">
        <v>3321</v>
      </c>
      <c r="F1578" s="66" t="s">
        <v>3321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4811</v>
      </c>
      <c r="L1578" s="68"/>
      <c r="M1578" s="64" t="s">
        <v>3322</v>
      </c>
      <c r="N1578" s="13"/>
      <c r="O1578"/>
      <c r="P1578" t="str">
        <f t="shared" si="435"/>
        <v/>
      </c>
      <c r="Q1578" t="str">
        <f>IF(ISNA(VLOOKUP(AC1578,#REF!,1)),"//","")</f>
        <v/>
      </c>
      <c r="R1578"/>
      <c r="S1578" s="43">
        <f t="shared" si="447"/>
        <v>198</v>
      </c>
      <c r="T1578" s="94" t="s">
        <v>3067</v>
      </c>
      <c r="U1578" s="72" t="s">
        <v>2570</v>
      </c>
      <c r="V1578" s="72" t="s">
        <v>2570</v>
      </c>
      <c r="W1578" s="44" t="str">
        <f t="shared" si="448"/>
        <v>"SINC" STD_PI</v>
      </c>
      <c r="X1578" s="25" t="str">
        <f t="shared" si="449"/>
        <v>SINCPI</v>
      </c>
      <c r="Y1578" s="1">
        <f t="shared" si="450"/>
        <v>1540</v>
      </c>
      <c r="Z1578" t="str">
        <f t="shared" si="451"/>
        <v>ITM_sincpi</v>
      </c>
      <c r="AA1578" s="177" t="str">
        <f>IF(ISNA(VLOOKUP(AC1578,Sheet2!J:J,1,0)),"//","")</f>
        <v/>
      </c>
      <c r="AC1578" s="113" t="str">
        <f t="shared" si="436"/>
        <v>SINCPI</v>
      </c>
      <c r="AD1578" t="b">
        <f t="shared" ref="AD1578:AD1641" si="455">X1578=AC1578</f>
        <v>1</v>
      </c>
    </row>
    <row r="1579" spans="1:30">
      <c r="A1579" s="57">
        <f t="shared" si="445"/>
        <v>1579</v>
      </c>
      <c r="B1579" s="56">
        <f t="shared" si="446"/>
        <v>1541</v>
      </c>
      <c r="C1579" s="60" t="s">
        <v>4557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1630</v>
      </c>
      <c r="K1579" s="67" t="s">
        <v>4811</v>
      </c>
      <c r="L1579" s="68"/>
      <c r="M1579" s="64" t="s">
        <v>1998</v>
      </c>
      <c r="N1579" s="13"/>
      <c r="O1579"/>
      <c r="P1579" t="str">
        <f t="shared" si="435"/>
        <v>NOT EQUAL</v>
      </c>
      <c r="Q1579" t="str">
        <f>IF(ISNA(VLOOKUP(AC1579,#REF!,1)),"//","")</f>
        <v/>
      </c>
      <c r="R1579"/>
      <c r="S1579" s="43">
        <f t="shared" si="447"/>
        <v>198</v>
      </c>
      <c r="T1579" s="94" t="s">
        <v>2570</v>
      </c>
      <c r="U1579" s="72" t="s">
        <v>2570</v>
      </c>
      <c r="V1579" s="72" t="s">
        <v>2570</v>
      </c>
      <c r="W1579" s="44" t="str">
        <f t="shared" si="448"/>
        <v/>
      </c>
      <c r="X1579" s="25" t="str">
        <f t="shared" si="449"/>
        <v/>
      </c>
      <c r="Y1579" s="1">
        <f t="shared" si="450"/>
        <v>1541</v>
      </c>
      <c r="Z1579" t="str">
        <f t="shared" si="451"/>
        <v>ITM_M_WRAP</v>
      </c>
      <c r="AA1579" s="177" t="str">
        <f>IF(ISNA(VLOOKUP(AC1579,Sheet2!J:J,1,0)),"//","")</f>
        <v/>
      </c>
      <c r="AC1579" s="113" t="str">
        <f t="shared" si="436"/>
        <v/>
      </c>
      <c r="AD1579" t="b">
        <f t="shared" si="455"/>
        <v>1</v>
      </c>
    </row>
    <row r="1580" spans="1:30">
      <c r="A1580" s="57">
        <f t="shared" si="445"/>
        <v>1580</v>
      </c>
      <c r="B1580" s="56">
        <f t="shared" si="446"/>
        <v>1542</v>
      </c>
      <c r="C1580" s="60" t="s">
        <v>4388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1630</v>
      </c>
      <c r="K1580" s="67" t="s">
        <v>4811</v>
      </c>
      <c r="L1580" s="68"/>
      <c r="M1580" s="64" t="s">
        <v>2024</v>
      </c>
      <c r="N1580" s="13"/>
      <c r="O1580"/>
      <c r="P1580" t="str">
        <f t="shared" si="435"/>
        <v/>
      </c>
      <c r="Q1580" t="str">
        <f>IF(ISNA(VLOOKUP(AC1580,#REF!,1)),"//","")</f>
        <v/>
      </c>
      <c r="R1580"/>
      <c r="S1580" s="43">
        <f t="shared" si="447"/>
        <v>198</v>
      </c>
      <c r="T1580" s="94" t="s">
        <v>2570</v>
      </c>
      <c r="U1580" s="72" t="s">
        <v>2570</v>
      </c>
      <c r="V1580" s="72" t="s">
        <v>2570</v>
      </c>
      <c r="W1580" s="44" t="str">
        <f t="shared" si="448"/>
        <v/>
      </c>
      <c r="X1580" s="25" t="str">
        <f t="shared" si="449"/>
        <v/>
      </c>
      <c r="Y1580" s="1">
        <f t="shared" si="450"/>
        <v>1542</v>
      </c>
      <c r="Z1580" t="str">
        <f t="shared" si="451"/>
        <v>ITM_NOP</v>
      </c>
      <c r="AA1580" s="177" t="str">
        <f>IF(ISNA(VLOOKUP(AC1580,Sheet2!J:J,1,0)),"//","")</f>
        <v/>
      </c>
      <c r="AC1580" s="113" t="str">
        <f t="shared" si="436"/>
        <v/>
      </c>
      <c r="AD1580" t="b">
        <f t="shared" si="455"/>
        <v>1</v>
      </c>
    </row>
    <row r="1581" spans="1:30">
      <c r="A1581" s="57">
        <f t="shared" si="445"/>
        <v>1581</v>
      </c>
      <c r="B1581" s="56">
        <f t="shared" si="446"/>
        <v>1543</v>
      </c>
      <c r="C1581" s="60" t="s">
        <v>4389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1630</v>
      </c>
      <c r="K1581" s="67" t="s">
        <v>4811</v>
      </c>
      <c r="L1581" s="68"/>
      <c r="M1581" s="64" t="s">
        <v>2035</v>
      </c>
      <c r="N1581" s="13"/>
      <c r="O1581"/>
      <c r="P1581" t="str">
        <f t="shared" si="435"/>
        <v/>
      </c>
      <c r="Q1581" t="str">
        <f>IF(ISNA(VLOOKUP(AC1581,#REF!,1)),"//","")</f>
        <v/>
      </c>
      <c r="R1581"/>
      <c r="S1581" s="43">
        <f t="shared" si="447"/>
        <v>198</v>
      </c>
      <c r="T1581" s="94" t="s">
        <v>2570</v>
      </c>
      <c r="U1581" s="72" t="s">
        <v>2570</v>
      </c>
      <c r="V1581" s="72" t="s">
        <v>2570</v>
      </c>
      <c r="W1581" s="44" t="str">
        <f t="shared" si="448"/>
        <v/>
      </c>
      <c r="X1581" s="25" t="str">
        <f t="shared" si="449"/>
        <v/>
      </c>
      <c r="Y1581" s="1">
        <f t="shared" si="450"/>
        <v>1543</v>
      </c>
      <c r="Z1581" t="str">
        <f t="shared" si="451"/>
        <v>ITM_OFF</v>
      </c>
      <c r="AA1581" s="177" t="str">
        <f>IF(ISNA(VLOOKUP(AC1581,Sheet2!J:J,1,0)),"//","")</f>
        <v/>
      </c>
      <c r="AC1581" s="113" t="str">
        <f t="shared" si="436"/>
        <v/>
      </c>
      <c r="AD1581" t="b">
        <f t="shared" si="455"/>
        <v>1</v>
      </c>
    </row>
    <row r="1582" spans="1:30" s="136" customFormat="1">
      <c r="A1582" s="130">
        <f t="shared" si="445"/>
        <v>1582</v>
      </c>
      <c r="B1582" s="131">
        <f>IF(AND(MID(C1582,2,1)&lt;&gt;"/",MID(C1582,1,1)="/"),INT(B1581)+1,B1581+0.01)</f>
        <v>1544</v>
      </c>
      <c r="C1582" s="132" t="s">
        <v>4185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133" t="s">
        <v>1629</v>
      </c>
      <c r="K1582" s="135" t="s">
        <v>4811</v>
      </c>
      <c r="M1582" s="18" t="s">
        <v>1758</v>
      </c>
      <c r="N1582" s="18"/>
      <c r="P1582" s="136" t="str">
        <f t="shared" si="435"/>
        <v/>
      </c>
      <c r="Q1582" s="136" t="str">
        <f>IF(ISNA(VLOOKUP(AC1582,#REF!,1)),"//","")</f>
        <v/>
      </c>
      <c r="S1582" s="137">
        <f>IF(X1582&lt;&gt;"",S1581+1,S1581)</f>
        <v>199</v>
      </c>
      <c r="T1582" s="143" t="s">
        <v>3092</v>
      </c>
      <c r="U1582" s="134" t="s">
        <v>2570</v>
      </c>
      <c r="V1582" s="134" t="s">
        <v>2570</v>
      </c>
      <c r="W1582" s="138" t="str">
        <f t="shared" si="448"/>
        <v>"DROPY"</v>
      </c>
      <c r="X1582" s="139" t="str">
        <f t="shared" si="449"/>
        <v>DROPY</v>
      </c>
      <c r="Y1582" s="140">
        <f t="shared" si="450"/>
        <v>1544</v>
      </c>
      <c r="Z1582" s="136" t="str">
        <f t="shared" si="451"/>
        <v>ITM_DROPY</v>
      </c>
      <c r="AA1582" s="177" t="str">
        <f>IF(ISNA(VLOOKUP(AC1582,Sheet2!J:J,1,0)),"//","")</f>
        <v>//</v>
      </c>
      <c r="AC1582" s="113" t="str">
        <f t="shared" si="436"/>
        <v>DROPY</v>
      </c>
      <c r="AD1582" t="b">
        <f t="shared" si="455"/>
        <v>1</v>
      </c>
    </row>
    <row r="1583" spans="1:30" s="136" customFormat="1">
      <c r="A1583" s="130">
        <f t="shared" si="445"/>
        <v>1583</v>
      </c>
      <c r="B1583" s="131">
        <f t="shared" ref="B1583" si="456">IF(AND(MID(C1583,2,1)&lt;&gt;"/",MID(C1583,1,1)="/"),INT(B1582)+1,B1582+0.01)</f>
        <v>1545</v>
      </c>
      <c r="C1583" s="132" t="s">
        <v>4196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1630</v>
      </c>
      <c r="K1583" s="135" t="s">
        <v>4811</v>
      </c>
      <c r="M1583" s="18" t="s">
        <v>2179</v>
      </c>
      <c r="N1583" s="18"/>
      <c r="P1583" s="136" t="str">
        <f t="shared" si="435"/>
        <v>NOT EQUAL</v>
      </c>
      <c r="Q1583" s="136" t="str">
        <f>IF(ISNA(VLOOKUP(AC1583,#REF!,1)),"//","")</f>
        <v/>
      </c>
      <c r="S1583" s="137">
        <f t="shared" ref="S1583" si="457">IF(X1583&lt;&gt;"",S1582+1,S1582)</f>
        <v>199</v>
      </c>
      <c r="T1583" s="130" t="s">
        <v>3092</v>
      </c>
      <c r="U1583" s="134" t="s">
        <v>2994</v>
      </c>
      <c r="V1583" s="134" t="s">
        <v>2570</v>
      </c>
      <c r="W1583" s="138" t="str">
        <f t="shared" si="448"/>
        <v/>
      </c>
      <c r="X1583" s="139" t="str">
        <f t="shared" si="449"/>
        <v/>
      </c>
      <c r="Y1583" s="140">
        <f t="shared" si="450"/>
        <v>1545</v>
      </c>
      <c r="Z1583" s="136" t="str">
        <f t="shared" si="451"/>
        <v>ITM_STOMIN</v>
      </c>
      <c r="AA1583" s="177" t="str">
        <f>IF(ISNA(VLOOKUP(AC1583,Sheet2!J:J,1,0)),"//","")</f>
        <v/>
      </c>
      <c r="AC1583" s="113" t="str">
        <f t="shared" si="436"/>
        <v/>
      </c>
      <c r="AD1583" t="b">
        <f t="shared" si="455"/>
        <v>1</v>
      </c>
    </row>
    <row r="1584" spans="1:30">
      <c r="A1584" s="57">
        <f t="shared" si="445"/>
        <v>1584</v>
      </c>
      <c r="B1584" s="56">
        <f t="shared" si="446"/>
        <v>1546</v>
      </c>
      <c r="C1584" s="60" t="s">
        <v>4557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1630</v>
      </c>
      <c r="K1584" s="67" t="s">
        <v>4811</v>
      </c>
      <c r="L1584" s="68"/>
      <c r="M1584" s="64" t="s">
        <v>2049</v>
      </c>
      <c r="N1584" s="13"/>
      <c r="O1584"/>
      <c r="P1584" t="str">
        <f t="shared" si="435"/>
        <v/>
      </c>
      <c r="Q1584" t="str">
        <f>IF(ISNA(VLOOKUP(AC1584,#REF!,1)),"//","")</f>
        <v/>
      </c>
      <c r="R1584"/>
      <c r="S1584" s="43">
        <f t="shared" si="447"/>
        <v>199</v>
      </c>
      <c r="T1584" s="94" t="s">
        <v>2570</v>
      </c>
      <c r="U1584" s="72" t="s">
        <v>2570</v>
      </c>
      <c r="V1584" s="72" t="s">
        <v>2570</v>
      </c>
      <c r="W1584" s="44" t="str">
        <f t="shared" si="448"/>
        <v/>
      </c>
      <c r="X1584" s="25" t="str">
        <f t="shared" si="449"/>
        <v/>
      </c>
      <c r="Y1584" s="1">
        <f t="shared" si="450"/>
        <v>1546</v>
      </c>
      <c r="Z1584" t="str">
        <f t="shared" si="451"/>
        <v>ITM_PGMINT</v>
      </c>
      <c r="AA1584" s="177" t="str">
        <f>IF(ISNA(VLOOKUP(AC1584,Sheet2!J:J,1,0)),"//","")</f>
        <v/>
      </c>
      <c r="AC1584" s="113" t="str">
        <f t="shared" si="436"/>
        <v/>
      </c>
      <c r="AD1584" t="b">
        <f t="shared" si="455"/>
        <v>1</v>
      </c>
    </row>
    <row r="1585" spans="1:30">
      <c r="A1585" s="57">
        <f t="shared" si="445"/>
        <v>1585</v>
      </c>
      <c r="B1585" s="56">
        <f t="shared" si="446"/>
        <v>1547</v>
      </c>
      <c r="C1585" s="60" t="s">
        <v>4557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1630</v>
      </c>
      <c r="K1585" s="67" t="s">
        <v>4811</v>
      </c>
      <c r="L1585" s="68"/>
      <c r="M1585" s="64" t="s">
        <v>2050</v>
      </c>
      <c r="N1585" s="13"/>
      <c r="O1585"/>
      <c r="P1585" t="str">
        <f t="shared" si="435"/>
        <v/>
      </c>
      <c r="Q1585" t="str">
        <f>IF(ISNA(VLOOKUP(AC1585,#REF!,1)),"//","")</f>
        <v/>
      </c>
      <c r="R1585"/>
      <c r="S1585" s="43">
        <f t="shared" si="447"/>
        <v>199</v>
      </c>
      <c r="T1585" s="94" t="s">
        <v>2570</v>
      </c>
      <c r="U1585" s="72" t="s">
        <v>2570</v>
      </c>
      <c r="V1585" s="72" t="s">
        <v>2570</v>
      </c>
      <c r="W1585" s="44" t="str">
        <f t="shared" si="448"/>
        <v/>
      </c>
      <c r="X1585" s="25" t="str">
        <f t="shared" si="449"/>
        <v/>
      </c>
      <c r="Y1585" s="1">
        <f t="shared" si="450"/>
        <v>1547</v>
      </c>
      <c r="Z1585" t="str">
        <f t="shared" si="451"/>
        <v>ITM_PGMSLV</v>
      </c>
      <c r="AA1585" s="177" t="str">
        <f>IF(ISNA(VLOOKUP(AC1585,Sheet2!J:J,1,0)),"//","")</f>
        <v/>
      </c>
      <c r="AC1585" s="113" t="str">
        <f t="shared" si="436"/>
        <v/>
      </c>
      <c r="AD1585" t="b">
        <f t="shared" si="455"/>
        <v>1</v>
      </c>
    </row>
    <row r="1586" spans="1:30">
      <c r="A1586" s="57">
        <f t="shared" si="445"/>
        <v>1586</v>
      </c>
      <c r="B1586" s="56">
        <f t="shared" si="446"/>
        <v>1548</v>
      </c>
      <c r="C1586" s="60" t="s">
        <v>4557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4811</v>
      </c>
      <c r="L1586" s="68"/>
      <c r="M1586" s="64" t="s">
        <v>2051</v>
      </c>
      <c r="N1586" s="13"/>
      <c r="O1586"/>
      <c r="P1586" t="str">
        <f t="shared" ref="P1586:P1649" si="458">IF(E1586=F1586,"","NOT EQUAL")</f>
        <v/>
      </c>
      <c r="Q1586" t="str">
        <f>IF(ISNA(VLOOKUP(AC1586,#REF!,1)),"//","")</f>
        <v/>
      </c>
      <c r="R1586"/>
      <c r="S1586" s="43">
        <f t="shared" si="447"/>
        <v>199</v>
      </c>
      <c r="T1586" s="94" t="s">
        <v>2570</v>
      </c>
      <c r="U1586" s="72" t="s">
        <v>2570</v>
      </c>
      <c r="V1586" s="72" t="s">
        <v>2570</v>
      </c>
      <c r="W1586" s="44" t="str">
        <f t="shared" si="448"/>
        <v/>
      </c>
      <c r="X1586" s="25" t="str">
        <f t="shared" si="449"/>
        <v/>
      </c>
      <c r="Y1586" s="1">
        <f t="shared" si="450"/>
        <v>1548</v>
      </c>
      <c r="Z1586" t="str">
        <f t="shared" si="451"/>
        <v>ITM_PIXEL</v>
      </c>
      <c r="AA1586" s="177" t="str">
        <f>IF(ISNA(VLOOKUP(AC1586,Sheet2!J:J,1,0)),"//","")</f>
        <v/>
      </c>
      <c r="AC1586" s="113" t="str">
        <f t="shared" ref="AC1586:AC1649" si="459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55"/>
        <v>1</v>
      </c>
    </row>
    <row r="1587" spans="1:30">
      <c r="A1587" s="57">
        <f t="shared" si="445"/>
        <v>1587</v>
      </c>
      <c r="B1587" s="56">
        <f t="shared" si="446"/>
        <v>1549</v>
      </c>
      <c r="C1587" s="60" t="s">
        <v>4391</v>
      </c>
      <c r="D1587" s="60" t="s">
        <v>3354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4811</v>
      </c>
      <c r="L1587" s="68"/>
      <c r="M1587" s="64" t="s">
        <v>2052</v>
      </c>
      <c r="N1587" s="13"/>
      <c r="O1587"/>
      <c r="P1587" t="str">
        <f t="shared" si="458"/>
        <v/>
      </c>
      <c r="Q1587" t="str">
        <f>IF(ISNA(VLOOKUP(AC1587,#REF!,1)),"//","")</f>
        <v/>
      </c>
      <c r="R1587"/>
      <c r="S1587" s="43">
        <f t="shared" si="447"/>
        <v>200</v>
      </c>
      <c r="T1587" s="94" t="s">
        <v>3095</v>
      </c>
      <c r="U1587" s="72" t="s">
        <v>3001</v>
      </c>
      <c r="V1587" s="72" t="s">
        <v>2570</v>
      </c>
      <c r="W1587" s="44" t="str">
        <f t="shared" si="448"/>
        <v>"PLOT"</v>
      </c>
      <c r="X1587" s="25" t="str">
        <f t="shared" si="449"/>
        <v>PLOT</v>
      </c>
      <c r="Y1587" s="1">
        <f t="shared" si="450"/>
        <v>1549</v>
      </c>
      <c r="Z1587" t="str">
        <f t="shared" si="451"/>
        <v>ITM_PLOT</v>
      </c>
      <c r="AA1587" s="177" t="str">
        <f>IF(ISNA(VLOOKUP(AC1587,Sheet2!J:J,1,0)),"//","")</f>
        <v/>
      </c>
      <c r="AC1587" s="113" t="str">
        <f t="shared" si="459"/>
        <v>PLOT</v>
      </c>
      <c r="AD1587" t="b">
        <f t="shared" si="455"/>
        <v>1</v>
      </c>
    </row>
    <row r="1588" spans="1:30">
      <c r="A1588" s="57">
        <f t="shared" si="445"/>
        <v>1588</v>
      </c>
      <c r="B1588" s="56">
        <f t="shared" si="446"/>
        <v>1550</v>
      </c>
      <c r="C1588" s="60" t="s">
        <v>4557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1630</v>
      </c>
      <c r="K1588" s="67" t="s">
        <v>4811</v>
      </c>
      <c r="L1588" s="68"/>
      <c r="M1588" s="64" t="s">
        <v>4884</v>
      </c>
      <c r="N1588" s="13"/>
      <c r="O1588"/>
      <c r="P1588" t="str">
        <f t="shared" si="458"/>
        <v/>
      </c>
      <c r="Q1588" t="str">
        <f>IF(ISNA(VLOOKUP(AC1588,#REF!,1)),"//","")</f>
        <v/>
      </c>
      <c r="R1588"/>
      <c r="S1588" s="43">
        <f t="shared" si="447"/>
        <v>200</v>
      </c>
      <c r="T1588" s="94" t="s">
        <v>2570</v>
      </c>
      <c r="U1588" s="72" t="s">
        <v>2570</v>
      </c>
      <c r="V1588" s="72" t="s">
        <v>2570</v>
      </c>
      <c r="W1588" s="44" t="str">
        <f t="shared" si="448"/>
        <v/>
      </c>
      <c r="X1588" s="25" t="str">
        <f t="shared" si="449"/>
        <v/>
      </c>
      <c r="Y1588" s="1">
        <f t="shared" si="450"/>
        <v>1550</v>
      </c>
      <c r="Z1588" t="str">
        <f t="shared" si="451"/>
        <v>ITM_Pn</v>
      </c>
      <c r="AA1588" s="177" t="str">
        <f>IF(ISNA(VLOOKUP(AC1588,Sheet2!J:J,1,0)),"//","")</f>
        <v/>
      </c>
      <c r="AC1588" s="113" t="str">
        <f t="shared" si="459"/>
        <v/>
      </c>
      <c r="AD1588" t="b">
        <f t="shared" si="455"/>
        <v>1</v>
      </c>
    </row>
    <row r="1589" spans="1:30">
      <c r="A1589" s="57">
        <f t="shared" si="445"/>
        <v>1589</v>
      </c>
      <c r="B1589" s="56">
        <f t="shared" si="446"/>
        <v>1551</v>
      </c>
      <c r="C1589" s="60" t="s">
        <v>4557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1630</v>
      </c>
      <c r="K1589" s="67" t="s">
        <v>4811</v>
      </c>
      <c r="L1589" s="68"/>
      <c r="M1589" s="64" t="s">
        <v>2053</v>
      </c>
      <c r="N1589" s="13"/>
      <c r="O1589"/>
      <c r="P1589" t="str">
        <f t="shared" si="458"/>
        <v/>
      </c>
      <c r="Q1589" t="str">
        <f>IF(ISNA(VLOOKUP(AC1589,#REF!,1)),"//","")</f>
        <v/>
      </c>
      <c r="R1589"/>
      <c r="S1589" s="43">
        <f t="shared" si="447"/>
        <v>200</v>
      </c>
      <c r="T1589" s="94" t="s">
        <v>2570</v>
      </c>
      <c r="U1589" s="72" t="s">
        <v>2570</v>
      </c>
      <c r="V1589" s="72" t="s">
        <v>2570</v>
      </c>
      <c r="W1589" s="44" t="str">
        <f t="shared" si="448"/>
        <v/>
      </c>
      <c r="X1589" s="25" t="str">
        <f t="shared" si="449"/>
        <v/>
      </c>
      <c r="Y1589" s="1">
        <f t="shared" si="450"/>
        <v>1551</v>
      </c>
      <c r="Z1589" t="str">
        <f t="shared" si="451"/>
        <v>ITM_POINT</v>
      </c>
      <c r="AA1589" s="177" t="str">
        <f>IF(ISNA(VLOOKUP(AC1589,Sheet2!J:J,1,0)),"//","")</f>
        <v/>
      </c>
      <c r="AC1589" s="113" t="str">
        <f t="shared" si="459"/>
        <v/>
      </c>
      <c r="AD1589" t="b">
        <f t="shared" si="455"/>
        <v>1</v>
      </c>
    </row>
    <row r="1590" spans="1:30">
      <c r="A1590" s="57">
        <f t="shared" si="445"/>
        <v>1590</v>
      </c>
      <c r="B1590" s="56">
        <f t="shared" si="446"/>
        <v>1552</v>
      </c>
      <c r="C1590" s="60" t="s">
        <v>4384</v>
      </c>
      <c r="D1590" s="60" t="s">
        <v>2984</v>
      </c>
      <c r="E1590" s="66" t="s">
        <v>2985</v>
      </c>
      <c r="F1590" s="66" t="s">
        <v>2985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4811</v>
      </c>
      <c r="L1590" s="68"/>
      <c r="M1590" s="64" t="s">
        <v>2986</v>
      </c>
      <c r="N1590" s="13"/>
      <c r="O1590"/>
      <c r="P1590" t="str">
        <f t="shared" si="458"/>
        <v/>
      </c>
      <c r="Q1590" t="str">
        <f>IF(ISNA(VLOOKUP(AC1590,#REF!,1)),"//","")</f>
        <v/>
      </c>
      <c r="R1590"/>
      <c r="S1590" s="43">
        <f t="shared" si="447"/>
        <v>200</v>
      </c>
      <c r="T1590" s="94" t="s">
        <v>2570</v>
      </c>
      <c r="U1590" s="72" t="s">
        <v>2570</v>
      </c>
      <c r="V1590" s="72" t="s">
        <v>2570</v>
      </c>
      <c r="W1590" s="44" t="str">
        <f t="shared" si="448"/>
        <v/>
      </c>
      <c r="X1590" s="25" t="str">
        <f t="shared" si="449"/>
        <v/>
      </c>
      <c r="Y1590" s="1">
        <f t="shared" si="450"/>
        <v>1552</v>
      </c>
      <c r="Z1590" t="str">
        <f t="shared" si="451"/>
        <v>ITM_LOADV</v>
      </c>
      <c r="AA1590" s="177" t="str">
        <f>IF(ISNA(VLOOKUP(AC1590,Sheet2!J:J,1,0)),"//","")</f>
        <v/>
      </c>
      <c r="AC1590" s="113" t="str">
        <f t="shared" si="459"/>
        <v/>
      </c>
      <c r="AD1590" t="b">
        <f t="shared" si="455"/>
        <v>1</v>
      </c>
    </row>
    <row r="1591" spans="1:30">
      <c r="A1591" s="57">
        <f t="shared" si="445"/>
        <v>1591</v>
      </c>
      <c r="B1591" s="56">
        <f t="shared" si="446"/>
        <v>1553</v>
      </c>
      <c r="C1591" s="60" t="s">
        <v>4557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1630</v>
      </c>
      <c r="K1591" s="67" t="s">
        <v>4811</v>
      </c>
      <c r="L1591" s="68"/>
      <c r="M1591" s="64" t="s">
        <v>2060</v>
      </c>
      <c r="N1591" s="20"/>
      <c r="O1591"/>
      <c r="P1591" t="str">
        <f t="shared" si="458"/>
        <v/>
      </c>
      <c r="Q1591" t="str">
        <f>IF(ISNA(VLOOKUP(AC1591,#REF!,1)),"//","")</f>
        <v/>
      </c>
      <c r="R1591"/>
      <c r="S1591" s="43">
        <f t="shared" si="447"/>
        <v>200</v>
      </c>
      <c r="T1591" s="94" t="s">
        <v>2570</v>
      </c>
      <c r="U1591" s="72" t="s">
        <v>2570</v>
      </c>
      <c r="V1591" s="72" t="s">
        <v>2570</v>
      </c>
      <c r="W1591" s="44" t="str">
        <f t="shared" si="448"/>
        <v/>
      </c>
      <c r="X1591" s="25" t="str">
        <f t="shared" si="449"/>
        <v/>
      </c>
      <c r="Y1591" s="1">
        <f t="shared" si="450"/>
        <v>1553</v>
      </c>
      <c r="Z1591" t="str">
        <f t="shared" si="451"/>
        <v>ITM_POPLR</v>
      </c>
      <c r="AA1591" s="177" t="str">
        <f>IF(ISNA(VLOOKUP(AC1591,Sheet2!J:J,1,0)),"//","")</f>
        <v/>
      </c>
      <c r="AC1591" s="113" t="str">
        <f t="shared" si="459"/>
        <v/>
      </c>
      <c r="AD1591" t="b">
        <f t="shared" si="455"/>
        <v>1</v>
      </c>
    </row>
    <row r="1592" spans="1:30">
      <c r="A1592" s="57">
        <f t="shared" si="445"/>
        <v>1592</v>
      </c>
      <c r="B1592" s="56">
        <f t="shared" si="446"/>
        <v>1554</v>
      </c>
      <c r="C1592" s="60" t="s">
        <v>4557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1630</v>
      </c>
      <c r="K1592" s="67" t="s">
        <v>4811</v>
      </c>
      <c r="L1592" s="68"/>
      <c r="M1592" s="64" t="s">
        <v>2063</v>
      </c>
      <c r="N1592" s="13"/>
      <c r="O1592"/>
      <c r="P1592" t="str">
        <f t="shared" si="458"/>
        <v/>
      </c>
      <c r="Q1592" t="str">
        <f>IF(ISNA(VLOOKUP(AC1592,#REF!,1)),"//","")</f>
        <v/>
      </c>
      <c r="R1592"/>
      <c r="S1592" s="43">
        <f t="shared" si="447"/>
        <v>200</v>
      </c>
      <c r="T1592" s="94" t="s">
        <v>2570</v>
      </c>
      <c r="U1592" s="72" t="s">
        <v>2570</v>
      </c>
      <c r="V1592" s="72" t="s">
        <v>2570</v>
      </c>
      <c r="W1592" s="44" t="str">
        <f t="shared" si="448"/>
        <v/>
      </c>
      <c r="X1592" s="25" t="str">
        <f t="shared" si="449"/>
        <v/>
      </c>
      <c r="Y1592" s="1">
        <f t="shared" si="450"/>
        <v>1554</v>
      </c>
      <c r="Z1592" t="str">
        <f t="shared" si="451"/>
        <v>ITM_PRCL</v>
      </c>
      <c r="AA1592" s="177" t="str">
        <f>IF(ISNA(VLOOKUP(AC1592,Sheet2!J:J,1,0)),"//","")</f>
        <v/>
      </c>
      <c r="AC1592" s="113" t="str">
        <f t="shared" si="459"/>
        <v/>
      </c>
      <c r="AD1592" t="b">
        <f t="shared" si="455"/>
        <v>1</v>
      </c>
    </row>
    <row r="1593" spans="1:30">
      <c r="A1593" s="57">
        <f t="shared" si="445"/>
        <v>1593</v>
      </c>
      <c r="B1593" s="56">
        <f t="shared" si="446"/>
        <v>1555</v>
      </c>
      <c r="C1593" s="60" t="s">
        <v>4557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1630</v>
      </c>
      <c r="K1593" s="67" t="s">
        <v>4811</v>
      </c>
      <c r="L1593" s="68"/>
      <c r="M1593" s="64" t="s">
        <v>2068</v>
      </c>
      <c r="N1593" s="13"/>
      <c r="O1593"/>
      <c r="P1593" t="str">
        <f t="shared" si="458"/>
        <v/>
      </c>
      <c r="Q1593" t="str">
        <f>IF(ISNA(VLOOKUP(AC1593,#REF!,1)),"//","")</f>
        <v/>
      </c>
      <c r="R1593"/>
      <c r="S1593" s="43">
        <f t="shared" si="447"/>
        <v>200</v>
      </c>
      <c r="T1593" s="94" t="s">
        <v>2570</v>
      </c>
      <c r="U1593" s="72" t="s">
        <v>2570</v>
      </c>
      <c r="V1593" s="72" t="s">
        <v>2570</v>
      </c>
      <c r="W1593" s="44" t="str">
        <f t="shared" si="448"/>
        <v/>
      </c>
      <c r="X1593" s="25" t="str">
        <f t="shared" si="449"/>
        <v/>
      </c>
      <c r="Y1593" s="1">
        <f t="shared" si="450"/>
        <v>1555</v>
      </c>
      <c r="Z1593" t="str">
        <f t="shared" si="451"/>
        <v>ITM_PSTO</v>
      </c>
      <c r="AA1593" s="177" t="str">
        <f>IF(ISNA(VLOOKUP(AC1593,Sheet2!J:J,1,0)),"//","")</f>
        <v/>
      </c>
      <c r="AC1593" s="113" t="str">
        <f t="shared" si="459"/>
        <v/>
      </c>
      <c r="AD1593" t="b">
        <f t="shared" si="455"/>
        <v>1</v>
      </c>
    </row>
    <row r="1594" spans="1:30">
      <c r="A1594" s="57">
        <f t="shared" si="445"/>
        <v>1594</v>
      </c>
      <c r="B1594" s="56">
        <f t="shared" si="446"/>
        <v>1556</v>
      </c>
      <c r="C1594" s="60" t="s">
        <v>4557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4811</v>
      </c>
      <c r="L1594" s="68"/>
      <c r="M1594" s="64" t="s">
        <v>2070</v>
      </c>
      <c r="N1594" s="13"/>
      <c r="O1594"/>
      <c r="P1594" t="str">
        <f t="shared" si="458"/>
        <v/>
      </c>
      <c r="Q1594" t="str">
        <f>IF(ISNA(VLOOKUP(AC1594,#REF!,1)),"//","")</f>
        <v/>
      </c>
      <c r="R1594"/>
      <c r="S1594" s="43">
        <f t="shared" si="447"/>
        <v>200</v>
      </c>
      <c r="T1594" s="94" t="s">
        <v>2570</v>
      </c>
      <c r="U1594" s="72" t="s">
        <v>2570</v>
      </c>
      <c r="V1594" s="72" t="s">
        <v>2570</v>
      </c>
      <c r="W1594" s="44" t="str">
        <f t="shared" si="448"/>
        <v/>
      </c>
      <c r="X1594" s="25" t="str">
        <f t="shared" si="449"/>
        <v/>
      </c>
      <c r="Y1594" s="1">
        <f t="shared" si="450"/>
        <v>1556</v>
      </c>
      <c r="Z1594" t="str">
        <f t="shared" si="451"/>
        <v>ITM_PUTK</v>
      </c>
      <c r="AA1594" s="177" t="str">
        <f>IF(ISNA(VLOOKUP(AC1594,Sheet2!J:J,1,0)),"//","")</f>
        <v/>
      </c>
      <c r="AC1594" s="113" t="str">
        <f t="shared" si="459"/>
        <v/>
      </c>
      <c r="AD1594" t="b">
        <f t="shared" si="455"/>
        <v>1</v>
      </c>
    </row>
    <row r="1595" spans="1:30">
      <c r="A1595" s="57">
        <f t="shared" si="445"/>
        <v>1595</v>
      </c>
      <c r="B1595" s="56">
        <f t="shared" si="446"/>
        <v>1557</v>
      </c>
      <c r="C1595" s="60" t="s">
        <v>4364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1630</v>
      </c>
      <c r="K1595" s="67" t="s">
        <v>4811</v>
      </c>
      <c r="L1595" s="68"/>
      <c r="M1595" s="64" t="s">
        <v>2075</v>
      </c>
      <c r="N1595" s="13"/>
      <c r="O1595"/>
      <c r="P1595" t="str">
        <f t="shared" si="458"/>
        <v/>
      </c>
      <c r="Q1595" t="str">
        <f>IF(ISNA(VLOOKUP(AC1595,#REF!,1)),"//","")</f>
        <v/>
      </c>
      <c r="R1595"/>
      <c r="S1595" s="43">
        <f t="shared" si="447"/>
        <v>201</v>
      </c>
      <c r="T1595" s="94" t="s">
        <v>2570</v>
      </c>
      <c r="U1595" s="72" t="s">
        <v>3001</v>
      </c>
      <c r="V1595" s="72" t="s">
        <v>2570</v>
      </c>
      <c r="W1595" s="44" t="str">
        <f t="shared" si="448"/>
        <v>"RAD"</v>
      </c>
      <c r="X1595" s="25" t="str">
        <f t="shared" si="449"/>
        <v>RAD</v>
      </c>
      <c r="Y1595" s="1">
        <f t="shared" si="450"/>
        <v>1557</v>
      </c>
      <c r="Z1595" t="str">
        <f t="shared" si="451"/>
        <v>ITM_RAD</v>
      </c>
      <c r="AA1595" s="177" t="str">
        <f>IF(ISNA(VLOOKUP(AC1595,Sheet2!J:J,1,0)),"//","")</f>
        <v/>
      </c>
      <c r="AC1595" s="113" t="str">
        <f t="shared" si="459"/>
        <v>RAD</v>
      </c>
      <c r="AD1595" t="b">
        <f t="shared" si="455"/>
        <v>1</v>
      </c>
    </row>
    <row r="1596" spans="1:30">
      <c r="A1596" s="57">
        <f t="shared" si="445"/>
        <v>1596</v>
      </c>
      <c r="B1596" s="56">
        <f t="shared" si="446"/>
        <v>1558</v>
      </c>
      <c r="C1596" s="60" t="s">
        <v>4365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4811</v>
      </c>
      <c r="L1596" s="68"/>
      <c r="M1596" s="64" t="s">
        <v>2076</v>
      </c>
      <c r="N1596" s="13"/>
      <c r="O1596"/>
      <c r="P1596" t="str">
        <f t="shared" si="458"/>
        <v/>
      </c>
      <c r="Q1596" t="str">
        <f>IF(ISNA(VLOOKUP(AC1596,#REF!,1)),"//","")</f>
        <v/>
      </c>
      <c r="R1596"/>
      <c r="S1596" s="43">
        <f t="shared" si="447"/>
        <v>202</v>
      </c>
      <c r="T1596" s="94" t="s">
        <v>3067</v>
      </c>
      <c r="U1596" s="72" t="s">
        <v>2570</v>
      </c>
      <c r="V1596" s="72" t="s">
        <v>2570</v>
      </c>
      <c r="W1596" s="44" t="str">
        <f t="shared" si="448"/>
        <v>"RAD" STD_RIGHT_ARROW</v>
      </c>
      <c r="X1596" s="25" t="str">
        <f t="shared" si="449"/>
        <v>RAD&gt;</v>
      </c>
      <c r="Y1596" s="1">
        <f t="shared" si="450"/>
        <v>1558</v>
      </c>
      <c r="Z1596" t="str">
        <f t="shared" si="451"/>
        <v>ITM_RADto</v>
      </c>
      <c r="AA1596" s="177" t="str">
        <f>IF(ISNA(VLOOKUP(AC1596,Sheet2!J:J,1,0)),"//","")</f>
        <v>//</v>
      </c>
      <c r="AC1596" s="113" t="str">
        <f t="shared" si="459"/>
        <v>RAD&gt;</v>
      </c>
      <c r="AD1596" t="b">
        <f t="shared" si="455"/>
        <v>1</v>
      </c>
    </row>
    <row r="1597" spans="1:30">
      <c r="A1597" s="57">
        <f t="shared" si="445"/>
        <v>1597</v>
      </c>
      <c r="B1597" s="56">
        <f t="shared" si="446"/>
        <v>1559</v>
      </c>
      <c r="C1597" s="60" t="s">
        <v>4392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4811</v>
      </c>
      <c r="L1597" s="68"/>
      <c r="M1597" s="64" t="s">
        <v>2078</v>
      </c>
      <c r="N1597" s="13"/>
      <c r="O1597"/>
      <c r="P1597" t="str">
        <f t="shared" si="458"/>
        <v/>
      </c>
      <c r="Q1597" t="str">
        <f>IF(ISNA(VLOOKUP(AC1597,#REF!,1)),"//","")</f>
        <v/>
      </c>
      <c r="R1597"/>
      <c r="S1597" s="43">
        <f t="shared" si="447"/>
        <v>203</v>
      </c>
      <c r="T1597" s="94" t="s">
        <v>3068</v>
      </c>
      <c r="U1597" s="72" t="s">
        <v>2570</v>
      </c>
      <c r="V1597" s="72" t="s">
        <v>2570</v>
      </c>
      <c r="W1597" s="44" t="str">
        <f t="shared" si="448"/>
        <v>"RAN#"</v>
      </c>
      <c r="X1597" s="25" t="str">
        <f t="shared" si="449"/>
        <v>RAN#</v>
      </c>
      <c r="Y1597" s="1">
        <f t="shared" si="450"/>
        <v>1559</v>
      </c>
      <c r="Z1597" t="str">
        <f t="shared" si="451"/>
        <v>ITM_RAN</v>
      </c>
      <c r="AA1597" s="177" t="str">
        <f>IF(ISNA(VLOOKUP(AC1597,Sheet2!J:J,1,0)),"//","")</f>
        <v/>
      </c>
      <c r="AC1597" s="113" t="str">
        <f t="shared" si="459"/>
        <v>RAN#</v>
      </c>
      <c r="AD1597" t="b">
        <f t="shared" si="455"/>
        <v>1</v>
      </c>
    </row>
    <row r="1598" spans="1:30">
      <c r="A1598" s="57">
        <f t="shared" si="445"/>
        <v>1598</v>
      </c>
      <c r="B1598" s="56">
        <f t="shared" si="446"/>
        <v>1560</v>
      </c>
      <c r="C1598" s="60" t="s">
        <v>4560</v>
      </c>
      <c r="D1598" s="60" t="s">
        <v>3354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4811</v>
      </c>
      <c r="L1598" s="68" t="s">
        <v>304</v>
      </c>
      <c r="M1598" s="64" t="s">
        <v>2079</v>
      </c>
      <c r="N1598" s="13"/>
      <c r="O1598"/>
      <c r="P1598" t="str">
        <f t="shared" si="458"/>
        <v>NOT EQUAL</v>
      </c>
      <c r="Q1598" t="str">
        <f>IF(ISNA(VLOOKUP(AC1598,#REF!,1)),"//","")</f>
        <v/>
      </c>
      <c r="R1598"/>
      <c r="S1598" s="43">
        <f t="shared" si="447"/>
        <v>203</v>
      </c>
      <c r="T1598" s="94" t="s">
        <v>2570</v>
      </c>
      <c r="U1598" s="72" t="s">
        <v>2570</v>
      </c>
      <c r="V1598" s="72" t="s">
        <v>2570</v>
      </c>
      <c r="W1598" s="44" t="str">
        <f t="shared" si="448"/>
        <v/>
      </c>
      <c r="X1598" s="25" t="str">
        <f t="shared" si="449"/>
        <v/>
      </c>
      <c r="Y1598" s="1">
        <f t="shared" si="450"/>
        <v>1560</v>
      </c>
      <c r="Z1598" t="str">
        <f t="shared" si="451"/>
        <v>ITM_RBR</v>
      </c>
      <c r="AA1598" s="177" t="str">
        <f>IF(ISNA(VLOOKUP(AC1598,Sheet2!J:J,1,0)),"//","")</f>
        <v/>
      </c>
      <c r="AC1598" s="113" t="str">
        <f t="shared" si="459"/>
        <v/>
      </c>
      <c r="AD1598" t="b">
        <f t="shared" si="455"/>
        <v>1</v>
      </c>
    </row>
    <row r="1599" spans="1:30">
      <c r="A1599" s="57">
        <f t="shared" si="445"/>
        <v>1599</v>
      </c>
      <c r="B1599" s="56">
        <f t="shared" si="446"/>
        <v>1561</v>
      </c>
      <c r="C1599" s="60" t="s">
        <v>4393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1630</v>
      </c>
      <c r="K1599" s="67" t="s">
        <v>4811</v>
      </c>
      <c r="L1599" s="60"/>
      <c r="M1599" s="64" t="s">
        <v>2081</v>
      </c>
      <c r="N1599" s="13"/>
      <c r="O1599"/>
      <c r="P1599" t="str">
        <f t="shared" si="458"/>
        <v>NOT EQUAL</v>
      </c>
      <c r="Q1599" t="str">
        <f>IF(ISNA(VLOOKUP(AC1599,#REF!,1)),"//","")</f>
        <v/>
      </c>
      <c r="R1599"/>
      <c r="S1599" s="43">
        <f t="shared" si="447"/>
        <v>203</v>
      </c>
      <c r="T1599" s="94" t="s">
        <v>2570</v>
      </c>
      <c r="U1599" s="72" t="s">
        <v>2570</v>
      </c>
      <c r="V1599" s="72" t="s">
        <v>2570</v>
      </c>
      <c r="W1599" s="44" t="str">
        <f t="shared" si="448"/>
        <v/>
      </c>
      <c r="X1599" s="25" t="str">
        <f t="shared" si="449"/>
        <v/>
      </c>
      <c r="Y1599" s="1">
        <f t="shared" si="450"/>
        <v>1561</v>
      </c>
      <c r="Z1599" t="str">
        <f t="shared" si="451"/>
        <v>ITM_RCLCFG</v>
      </c>
      <c r="AA1599" s="177" t="str">
        <f>IF(ISNA(VLOOKUP(AC1599,Sheet2!J:J,1,0)),"//","")</f>
        <v/>
      </c>
      <c r="AC1599" s="113" t="str">
        <f t="shared" si="459"/>
        <v/>
      </c>
      <c r="AD1599" t="b">
        <f t="shared" si="455"/>
        <v>1</v>
      </c>
    </row>
    <row r="1600" spans="1:30">
      <c r="A1600" s="57">
        <f t="shared" si="445"/>
        <v>1600</v>
      </c>
      <c r="B1600" s="56">
        <f t="shared" si="446"/>
        <v>1562</v>
      </c>
      <c r="C1600" s="60" t="s">
        <v>4394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4811</v>
      </c>
      <c r="L1600" s="68"/>
      <c r="M1600" s="64" t="s">
        <v>2082</v>
      </c>
      <c r="N1600" s="13"/>
      <c r="O1600"/>
      <c r="P1600" t="str">
        <f t="shared" si="458"/>
        <v/>
      </c>
      <c r="Q1600" t="str">
        <f>IF(ISNA(VLOOKUP(AC1600,#REF!,1)),"//","")</f>
        <v/>
      </c>
      <c r="R1600"/>
      <c r="S1600" s="43">
        <f t="shared" si="447"/>
        <v>204</v>
      </c>
      <c r="T1600" s="94" t="s">
        <v>3092</v>
      </c>
      <c r="U1600" s="72" t="s">
        <v>2570</v>
      </c>
      <c r="V1600" s="72" t="s">
        <v>2570</v>
      </c>
      <c r="W1600" s="44" t="str">
        <f t="shared" si="448"/>
        <v>"RCLEL"</v>
      </c>
      <c r="X1600" s="25" t="str">
        <f t="shared" si="449"/>
        <v>RCLEL</v>
      </c>
      <c r="Y1600" s="1">
        <f t="shared" si="450"/>
        <v>1562</v>
      </c>
      <c r="Z1600" t="str">
        <f t="shared" si="451"/>
        <v>ITM_RCLEL</v>
      </c>
      <c r="AA1600" s="177" t="str">
        <f>IF(ISNA(VLOOKUP(AC1600,Sheet2!J:J,1,0)),"//","")</f>
        <v>//</v>
      </c>
      <c r="AC1600" s="113" t="str">
        <f t="shared" si="459"/>
        <v>RCLEL</v>
      </c>
      <c r="AD1600" t="b">
        <f t="shared" si="455"/>
        <v>1</v>
      </c>
    </row>
    <row r="1601" spans="1:30">
      <c r="A1601" s="57">
        <f t="shared" si="445"/>
        <v>1601</v>
      </c>
      <c r="B1601" s="56">
        <f t="shared" si="446"/>
        <v>1563</v>
      </c>
      <c r="C1601" s="60" t="s">
        <v>4395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4811</v>
      </c>
      <c r="L1601" s="68"/>
      <c r="M1601" s="64" t="s">
        <v>2083</v>
      </c>
      <c r="N1601" s="13"/>
      <c r="O1601"/>
      <c r="P1601" t="str">
        <f t="shared" si="458"/>
        <v/>
      </c>
      <c r="Q1601" t="str">
        <f>IF(ISNA(VLOOKUP(AC1601,#REF!,1)),"//","")</f>
        <v/>
      </c>
      <c r="R1601"/>
      <c r="S1601" s="43">
        <f t="shared" si="447"/>
        <v>205</v>
      </c>
      <c r="T1601" s="94" t="s">
        <v>3092</v>
      </c>
      <c r="U1601" s="72" t="s">
        <v>2570</v>
      </c>
      <c r="V1601" s="72" t="s">
        <v>2570</v>
      </c>
      <c r="W1601" s="44" t="str">
        <f t="shared" si="448"/>
        <v>"RCLIJ"</v>
      </c>
      <c r="X1601" s="25" t="str">
        <f t="shared" si="449"/>
        <v>RCLIJ</v>
      </c>
      <c r="Y1601" s="1">
        <f t="shared" si="450"/>
        <v>1563</v>
      </c>
      <c r="Z1601" t="str">
        <f t="shared" si="451"/>
        <v>ITM_RCLIJ</v>
      </c>
      <c r="AA1601" s="177" t="str">
        <f>IF(ISNA(VLOOKUP(AC1601,Sheet2!J:J,1,0)),"//","")</f>
        <v>//</v>
      </c>
      <c r="AC1601" s="113" t="str">
        <f t="shared" si="459"/>
        <v>RCLIJ</v>
      </c>
      <c r="AD1601" t="b">
        <f t="shared" si="455"/>
        <v>1</v>
      </c>
    </row>
    <row r="1602" spans="1:30">
      <c r="A1602" s="57">
        <f t="shared" si="445"/>
        <v>1602</v>
      </c>
      <c r="B1602" s="56">
        <f t="shared" si="446"/>
        <v>1564</v>
      </c>
      <c r="C1602" s="60" t="s">
        <v>4396</v>
      </c>
      <c r="D1602" s="60" t="s">
        <v>2612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4811</v>
      </c>
      <c r="L1602" s="68"/>
      <c r="M1602" s="64" t="s">
        <v>2084</v>
      </c>
      <c r="N1602" s="13"/>
      <c r="O1602"/>
      <c r="P1602" t="str">
        <f t="shared" si="458"/>
        <v/>
      </c>
      <c r="Q1602" t="str">
        <f>IF(ISNA(VLOOKUP(AC1602,#REF!,1)),"//","")</f>
        <v/>
      </c>
      <c r="R1602"/>
      <c r="S1602" s="43">
        <f t="shared" si="447"/>
        <v>206</v>
      </c>
      <c r="T1602" s="94" t="s">
        <v>3092</v>
      </c>
      <c r="U1602" s="72" t="s">
        <v>2570</v>
      </c>
      <c r="V1602" s="72" t="s">
        <v>2570</v>
      </c>
      <c r="W1602" s="44" t="str">
        <f t="shared" si="448"/>
        <v>"RCLS"</v>
      </c>
      <c r="X1602" s="25" t="str">
        <f t="shared" si="449"/>
        <v>RCLS</v>
      </c>
      <c r="Y1602" s="1">
        <f t="shared" si="450"/>
        <v>1564</v>
      </c>
      <c r="Z1602" t="str">
        <f t="shared" si="451"/>
        <v>ITM_RCLS</v>
      </c>
      <c r="AA1602" s="177" t="str">
        <f>IF(ISNA(VLOOKUP(AC1602,Sheet2!J:J,1,0)),"//","")</f>
        <v>//</v>
      </c>
      <c r="AC1602" s="113" t="str">
        <f t="shared" si="459"/>
        <v>RCLS</v>
      </c>
      <c r="AD1602" t="b">
        <f t="shared" si="455"/>
        <v>1</v>
      </c>
    </row>
    <row r="1603" spans="1:30">
      <c r="A1603" s="57">
        <f t="shared" si="445"/>
        <v>1603</v>
      </c>
      <c r="B1603" s="56">
        <f t="shared" si="446"/>
        <v>1565</v>
      </c>
      <c r="C1603" s="60" t="s">
        <v>4557</v>
      </c>
      <c r="D1603" s="60" t="s">
        <v>7</v>
      </c>
      <c r="E1603" s="66" t="s">
        <v>1456</v>
      </c>
      <c r="F1603" s="66" t="s">
        <v>1456</v>
      </c>
      <c r="G1603" s="72">
        <v>0</v>
      </c>
      <c r="H1603" s="72">
        <v>0</v>
      </c>
      <c r="I1603" s="66" t="s">
        <v>3</v>
      </c>
      <c r="J1603" s="66" t="s">
        <v>1630</v>
      </c>
      <c r="K1603" s="67" t="s">
        <v>4811</v>
      </c>
      <c r="L1603" s="68"/>
      <c r="M1603" s="64" t="s">
        <v>2088</v>
      </c>
      <c r="N1603" s="13"/>
      <c r="O1603"/>
      <c r="P1603" t="str">
        <f t="shared" si="458"/>
        <v/>
      </c>
      <c r="Q1603" t="str">
        <f>IF(ISNA(VLOOKUP(AC1603,#REF!,1)),"//","")</f>
        <v/>
      </c>
      <c r="R1603"/>
      <c r="S1603" s="43">
        <f t="shared" si="447"/>
        <v>206</v>
      </c>
      <c r="T1603" s="94" t="s">
        <v>2570</v>
      </c>
      <c r="U1603" s="72" t="s">
        <v>2570</v>
      </c>
      <c r="V1603" s="72" t="s">
        <v>2570</v>
      </c>
      <c r="W1603" s="44" t="str">
        <f t="shared" si="448"/>
        <v/>
      </c>
      <c r="X1603" s="25" t="str">
        <f t="shared" si="449"/>
        <v/>
      </c>
      <c r="Y1603" s="1">
        <f t="shared" si="450"/>
        <v>1565</v>
      </c>
      <c r="Z1603" t="str">
        <f t="shared" si="451"/>
        <v>ITM_RDP</v>
      </c>
      <c r="AA1603" s="177" t="str">
        <f>IF(ISNA(VLOOKUP(AC1603,Sheet2!J:J,1,0)),"//","")</f>
        <v/>
      </c>
      <c r="AC1603" s="113" t="str">
        <f t="shared" si="459"/>
        <v/>
      </c>
      <c r="AD1603" t="b">
        <f t="shared" si="455"/>
        <v>1</v>
      </c>
    </row>
    <row r="1604" spans="1:30">
      <c r="A1604" s="57">
        <f t="shared" si="445"/>
        <v>1604</v>
      </c>
      <c r="B1604" s="56">
        <f t="shared" si="446"/>
        <v>1566</v>
      </c>
      <c r="C1604" s="60" t="s">
        <v>4397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4811</v>
      </c>
      <c r="L1604" s="68"/>
      <c r="M1604" s="64" t="s">
        <v>2092</v>
      </c>
      <c r="N1604" s="13"/>
      <c r="O1604"/>
      <c r="P1604" t="str">
        <f t="shared" si="458"/>
        <v/>
      </c>
      <c r="Q1604" t="str">
        <f>IF(ISNA(VLOOKUP(AC1604,#REF!,1)),"//","")</f>
        <v/>
      </c>
      <c r="R1604"/>
      <c r="S1604" s="43">
        <f t="shared" si="447"/>
        <v>207</v>
      </c>
      <c r="T1604" s="94" t="s">
        <v>3072</v>
      </c>
      <c r="U1604" s="72" t="s">
        <v>2570</v>
      </c>
      <c r="V1604" s="72" t="s">
        <v>2570</v>
      </c>
      <c r="W1604" s="44" t="str">
        <f t="shared" si="448"/>
        <v>"RE"</v>
      </c>
      <c r="X1604" s="25" t="str">
        <f t="shared" si="449"/>
        <v>RE</v>
      </c>
      <c r="Y1604" s="1">
        <f t="shared" si="450"/>
        <v>1566</v>
      </c>
      <c r="Z1604" t="str">
        <f t="shared" si="451"/>
        <v>ITM_RE</v>
      </c>
      <c r="AA1604" s="177" t="str">
        <f>IF(ISNA(VLOOKUP(AC1604,Sheet2!J:J,1,0)),"//","")</f>
        <v/>
      </c>
      <c r="AC1604" s="113" t="str">
        <f t="shared" si="459"/>
        <v>RE</v>
      </c>
      <c r="AD1604" t="b">
        <f t="shared" si="455"/>
        <v>1</v>
      </c>
    </row>
    <row r="1605" spans="1:30">
      <c r="A1605" s="57">
        <f t="shared" si="445"/>
        <v>1605</v>
      </c>
      <c r="B1605" s="56">
        <f t="shared" si="446"/>
        <v>1567</v>
      </c>
      <c r="C1605" s="60" t="s">
        <v>4557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1630</v>
      </c>
      <c r="K1605" s="67" t="s">
        <v>4811</v>
      </c>
      <c r="L1605" s="68"/>
      <c r="M1605" s="64" t="s">
        <v>2096</v>
      </c>
      <c r="N1605" s="13"/>
      <c r="O1605"/>
      <c r="P1605" t="str">
        <f t="shared" si="458"/>
        <v/>
      </c>
      <c r="Q1605" t="str">
        <f>IF(ISNA(VLOOKUP(AC1605,#REF!,1)),"//","")</f>
        <v/>
      </c>
      <c r="R1605"/>
      <c r="S1605" s="43">
        <f t="shared" si="447"/>
        <v>207</v>
      </c>
      <c r="T1605" s="94" t="s">
        <v>2570</v>
      </c>
      <c r="U1605" s="72" t="s">
        <v>2570</v>
      </c>
      <c r="V1605" s="72" t="s">
        <v>2570</v>
      </c>
      <c r="W1605" s="44" t="str">
        <f t="shared" si="448"/>
        <v/>
      </c>
      <c r="X1605" s="25" t="str">
        <f t="shared" si="449"/>
        <v/>
      </c>
      <c r="Y1605" s="1">
        <f t="shared" si="450"/>
        <v>1567</v>
      </c>
      <c r="Z1605" t="str">
        <f t="shared" si="451"/>
        <v>ITM_RECV</v>
      </c>
      <c r="AA1605" s="177" t="str">
        <f>IF(ISNA(VLOOKUP(AC1605,Sheet2!J:J,1,0)),"//","")</f>
        <v/>
      </c>
      <c r="AC1605" s="113" t="str">
        <f t="shared" si="459"/>
        <v/>
      </c>
      <c r="AD1605" t="b">
        <f t="shared" si="455"/>
        <v>1</v>
      </c>
    </row>
    <row r="1606" spans="1:30">
      <c r="A1606" s="57">
        <f t="shared" si="445"/>
        <v>1606</v>
      </c>
      <c r="B1606" s="56">
        <f t="shared" si="446"/>
        <v>1568</v>
      </c>
      <c r="C1606" s="60" t="s">
        <v>4398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1630</v>
      </c>
      <c r="K1606" s="67" t="s">
        <v>4811</v>
      </c>
      <c r="L1606" s="68"/>
      <c r="M1606" s="64" t="s">
        <v>2097</v>
      </c>
      <c r="N1606" s="13"/>
      <c r="O1606"/>
      <c r="P1606" t="str">
        <f t="shared" si="458"/>
        <v/>
      </c>
      <c r="Q1606" t="str">
        <f>IF(ISNA(VLOOKUP(AC1606,#REF!,1)),"//","")</f>
        <v/>
      </c>
      <c r="R1606"/>
      <c r="S1606" s="43">
        <f t="shared" si="447"/>
        <v>207</v>
      </c>
      <c r="T1606" s="94" t="s">
        <v>2570</v>
      </c>
      <c r="U1606" s="72" t="s">
        <v>2570</v>
      </c>
      <c r="V1606" s="72" t="s">
        <v>2570</v>
      </c>
      <c r="W1606" s="44" t="str">
        <f t="shared" si="448"/>
        <v/>
      </c>
      <c r="X1606" s="25" t="str">
        <f t="shared" si="449"/>
        <v/>
      </c>
      <c r="Y1606" s="1">
        <f t="shared" si="450"/>
        <v>1568</v>
      </c>
      <c r="Z1606" t="str">
        <f t="shared" si="451"/>
        <v>ITM_RESET</v>
      </c>
      <c r="AA1606" s="177" t="str">
        <f>IF(ISNA(VLOOKUP(AC1606,Sheet2!J:J,1,0)),"//","")</f>
        <v/>
      </c>
      <c r="AC1606" s="113" t="str">
        <f t="shared" si="459"/>
        <v/>
      </c>
      <c r="AD1606" t="b">
        <f t="shared" si="455"/>
        <v>1</v>
      </c>
    </row>
    <row r="1607" spans="1:30">
      <c r="A1607" s="57">
        <f t="shared" si="445"/>
        <v>1607</v>
      </c>
      <c r="B1607" s="56">
        <f t="shared" si="446"/>
        <v>1569</v>
      </c>
      <c r="C1607" s="60" t="s">
        <v>4399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4811</v>
      </c>
      <c r="L1607" s="68"/>
      <c r="M1607" s="64" t="s">
        <v>2098</v>
      </c>
      <c r="N1607" s="13"/>
      <c r="O1607"/>
      <c r="P1607" t="str">
        <f t="shared" si="458"/>
        <v/>
      </c>
      <c r="Q1607" t="str">
        <f>IF(ISNA(VLOOKUP(AC1607,#REF!,1)),"//","")</f>
        <v/>
      </c>
      <c r="R1607"/>
      <c r="S1607" s="43">
        <f t="shared" si="447"/>
        <v>208</v>
      </c>
      <c r="T1607" s="94" t="s">
        <v>3072</v>
      </c>
      <c r="U1607" s="72" t="s">
        <v>2570</v>
      </c>
      <c r="V1607" s="72" t="s">
        <v>2570</v>
      </c>
      <c r="W1607" s="44" t="str">
        <f t="shared" si="448"/>
        <v>"RE" STD_RIGHT_ARROW "CX"</v>
      </c>
      <c r="X1607" s="25" t="str">
        <f t="shared" si="449"/>
        <v>RE&gt;CX</v>
      </c>
      <c r="Y1607" s="1">
        <f t="shared" si="450"/>
        <v>1569</v>
      </c>
      <c r="Z1607" t="str">
        <f t="shared" si="451"/>
        <v>ITM_REtoCX</v>
      </c>
      <c r="AA1607" s="177" t="str">
        <f>IF(ISNA(VLOOKUP(AC1607,Sheet2!J:J,1,0)),"//","")</f>
        <v>//</v>
      </c>
      <c r="AC1607" s="113" t="str">
        <f t="shared" si="459"/>
        <v>RE&gt;CX</v>
      </c>
      <c r="AD1607" t="b">
        <f t="shared" si="455"/>
        <v>1</v>
      </c>
    </row>
    <row r="1608" spans="1:30">
      <c r="A1608" s="57">
        <f t="shared" si="445"/>
        <v>1608</v>
      </c>
      <c r="B1608" s="56">
        <f t="shared" si="446"/>
        <v>1570</v>
      </c>
      <c r="C1608" s="60" t="s">
        <v>4400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4811</v>
      </c>
      <c r="L1608" s="68"/>
      <c r="M1608" s="64" t="s">
        <v>2099</v>
      </c>
      <c r="N1608" s="13"/>
      <c r="O1608"/>
      <c r="P1608" t="str">
        <f t="shared" si="458"/>
        <v/>
      </c>
      <c r="Q1608" t="str">
        <f>IF(ISNA(VLOOKUP(AC1608,#REF!,1)),"//","")</f>
        <v/>
      </c>
      <c r="R1608"/>
      <c r="S1608" s="43">
        <f t="shared" si="447"/>
        <v>209</v>
      </c>
      <c r="T1608" s="94" t="s">
        <v>3072</v>
      </c>
      <c r="U1608" s="72" t="s">
        <v>2570</v>
      </c>
      <c r="V1608" s="72" t="s">
        <v>2570</v>
      </c>
      <c r="W1608" s="44" t="str">
        <f t="shared" si="448"/>
        <v>"RE" STD_LEFT_RIGHT_ARROWS "IM"</v>
      </c>
      <c r="X1608" s="25" t="str">
        <f t="shared" si="449"/>
        <v>RE&lt;&gt;IM</v>
      </c>
      <c r="Y1608" s="1">
        <f t="shared" si="450"/>
        <v>1570</v>
      </c>
      <c r="Z1608" t="str">
        <f t="shared" si="451"/>
        <v>ITM_REexIM</v>
      </c>
      <c r="AA1608" s="177" t="str">
        <f>IF(ISNA(VLOOKUP(AC1608,Sheet2!J:J,1,0)),"//","")</f>
        <v>//</v>
      </c>
      <c r="AC1608" s="113" t="str">
        <f t="shared" si="459"/>
        <v>RE&lt;&gt;IM</v>
      </c>
      <c r="AD1608" t="b">
        <f t="shared" si="455"/>
        <v>1</v>
      </c>
    </row>
    <row r="1609" spans="1:30">
      <c r="A1609" s="57">
        <f t="shared" si="445"/>
        <v>1609</v>
      </c>
      <c r="B1609" s="56">
        <f t="shared" si="446"/>
        <v>1571</v>
      </c>
      <c r="C1609" s="60" t="s">
        <v>4557</v>
      </c>
      <c r="D1609" s="60" t="s">
        <v>3354</v>
      </c>
      <c r="E1609" s="66" t="s">
        <v>2587</v>
      </c>
      <c r="F1609" s="66" t="s">
        <v>2587</v>
      </c>
      <c r="G1609" s="72">
        <v>0</v>
      </c>
      <c r="H1609" s="72">
        <v>0</v>
      </c>
      <c r="I1609" s="66" t="s">
        <v>3</v>
      </c>
      <c r="J1609" s="66" t="s">
        <v>1630</v>
      </c>
      <c r="K1609" s="67" t="s">
        <v>4811</v>
      </c>
      <c r="L1609" s="68"/>
      <c r="M1609" s="64" t="s">
        <v>2105</v>
      </c>
      <c r="N1609" s="13"/>
      <c r="O1609"/>
      <c r="P1609" t="str">
        <f t="shared" si="458"/>
        <v/>
      </c>
      <c r="Q1609" t="str">
        <f>IF(ISNA(VLOOKUP(AC1609,#REF!,1)),"//","")</f>
        <v/>
      </c>
      <c r="R1609"/>
      <c r="S1609" s="43">
        <f t="shared" si="447"/>
        <v>209</v>
      </c>
      <c r="T1609" s="94" t="s">
        <v>2570</v>
      </c>
      <c r="U1609" s="72" t="s">
        <v>2570</v>
      </c>
      <c r="V1609" s="72" t="s">
        <v>2570</v>
      </c>
      <c r="W1609" s="44" t="str">
        <f t="shared" si="448"/>
        <v/>
      </c>
      <c r="X1609" s="25" t="str">
        <f t="shared" si="449"/>
        <v/>
      </c>
      <c r="Y1609" s="1">
        <f t="shared" si="450"/>
        <v>1571</v>
      </c>
      <c r="Z1609" t="str">
        <f t="shared" si="451"/>
        <v>ITM_RM</v>
      </c>
      <c r="AA1609" s="177" t="str">
        <f>IF(ISNA(VLOOKUP(AC1609,Sheet2!J:J,1,0)),"//","")</f>
        <v/>
      </c>
      <c r="AC1609" s="113" t="str">
        <f t="shared" si="459"/>
        <v/>
      </c>
      <c r="AD1609" t="b">
        <f t="shared" si="455"/>
        <v>1</v>
      </c>
    </row>
    <row r="1610" spans="1:30">
      <c r="A1610" s="57">
        <f t="shared" si="445"/>
        <v>1610</v>
      </c>
      <c r="B1610" s="56">
        <f t="shared" si="446"/>
        <v>1572</v>
      </c>
      <c r="C1610" s="60" t="s">
        <v>4401</v>
      </c>
      <c r="D1610" s="71" t="s">
        <v>3354</v>
      </c>
      <c r="E1610" s="86" t="s">
        <v>2588</v>
      </c>
      <c r="F1610" s="86" t="s">
        <v>2588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4811</v>
      </c>
      <c r="L1610" s="68"/>
      <c r="M1610" s="64" t="s">
        <v>2106</v>
      </c>
      <c r="N1610" s="13"/>
      <c r="O1610"/>
      <c r="P1610" t="str">
        <f t="shared" si="458"/>
        <v/>
      </c>
      <c r="Q1610" t="str">
        <f>IF(ISNA(VLOOKUP(AC1610,#REF!,1)),"//","")</f>
        <v/>
      </c>
      <c r="R1610"/>
      <c r="S1610" s="43">
        <f t="shared" si="447"/>
        <v>210</v>
      </c>
      <c r="T1610" s="94" t="s">
        <v>3090</v>
      </c>
      <c r="U1610" s="72" t="s">
        <v>2570</v>
      </c>
      <c r="V1610" s="72" t="s">
        <v>2570</v>
      </c>
      <c r="W1610" s="44" t="str">
        <f t="shared" si="448"/>
        <v>"RMODE?"</v>
      </c>
      <c r="X1610" s="25" t="str">
        <f t="shared" si="449"/>
        <v>RMODE?</v>
      </c>
      <c r="Y1610" s="1">
        <f t="shared" si="450"/>
        <v>1572</v>
      </c>
      <c r="Z1610" t="str">
        <f t="shared" si="451"/>
        <v>ITM_RMQ</v>
      </c>
      <c r="AA1610" s="177" t="str">
        <f>IF(ISNA(VLOOKUP(AC1610,Sheet2!J:J,1,0)),"//","")</f>
        <v>//</v>
      </c>
      <c r="AC1610" s="113" t="str">
        <f t="shared" si="459"/>
        <v>RMODE?</v>
      </c>
      <c r="AD1610" t="b">
        <f t="shared" si="455"/>
        <v>1</v>
      </c>
    </row>
    <row r="1611" spans="1:30" s="17" customFormat="1">
      <c r="A1611" s="113">
        <f t="shared" si="445"/>
        <v>1611</v>
      </c>
      <c r="B1611" s="114">
        <f t="shared" si="446"/>
        <v>1573</v>
      </c>
      <c r="C1611" s="115" t="s">
        <v>4557</v>
      </c>
      <c r="D1611" s="115" t="s">
        <v>7</v>
      </c>
      <c r="E1611" s="149" t="str">
        <f t="shared" ref="E1611" si="460">CHAR(34)&amp;IF(B1611&lt;10,"000",IF(B1611&lt;100,"00",IF(B1611&lt;1000,"0","")))&amp;$B1611&amp;CHAR(34)</f>
        <v>"1573"</v>
      </c>
      <c r="F1611" s="116" t="str">
        <f t="shared" ref="F1611" si="461">E1611</f>
        <v>"1573"</v>
      </c>
      <c r="G1611" s="124">
        <v>0</v>
      </c>
      <c r="H1611" s="124">
        <v>0</v>
      </c>
      <c r="I1611" s="117" t="s">
        <v>30</v>
      </c>
      <c r="J1611" s="117" t="s">
        <v>1630</v>
      </c>
      <c r="K1611" s="67" t="s">
        <v>4811</v>
      </c>
      <c r="M1611" s="150" t="str">
        <f t="shared" ref="M1611" si="462">"ITM_"&amp;IF(B1611&lt;10,"000",IF(B1611&lt;100,"00",IF(B1611&lt;1000,"0","")))&amp;$B1611</f>
        <v>ITM_1573</v>
      </c>
      <c r="N1611" s="16"/>
      <c r="P1611" s="17" t="str">
        <f t="shared" si="458"/>
        <v/>
      </c>
      <c r="Q1611" s="17" t="str">
        <f>IF(ISNA(VLOOKUP(AC1611,#REF!,1)),"//","")</f>
        <v/>
      </c>
      <c r="S1611" s="119">
        <f t="shared" si="447"/>
        <v>210</v>
      </c>
      <c r="T1611" s="113" t="s">
        <v>2570</v>
      </c>
      <c r="U1611" s="120" t="s">
        <v>2570</v>
      </c>
      <c r="V1611" s="120" t="s">
        <v>2570</v>
      </c>
      <c r="W1611" s="121" t="str">
        <f t="shared" si="448"/>
        <v/>
      </c>
      <c r="X1611" s="122" t="str">
        <f t="shared" si="449"/>
        <v/>
      </c>
      <c r="Y1611" s="123">
        <f t="shared" si="450"/>
        <v>1573</v>
      </c>
      <c r="Z1611" s="17" t="str">
        <f t="shared" si="451"/>
        <v>ITM_1573</v>
      </c>
      <c r="AA1611" s="177" t="str">
        <f>IF(ISNA(VLOOKUP(AC1611,Sheet2!J:J,1,0)),"//","")</f>
        <v/>
      </c>
      <c r="AC1611" s="113" t="str">
        <f t="shared" si="459"/>
        <v/>
      </c>
      <c r="AD1611" t="b">
        <f t="shared" si="455"/>
        <v>1</v>
      </c>
    </row>
    <row r="1612" spans="1:30">
      <c r="A1612" s="57">
        <f t="shared" si="445"/>
        <v>1612</v>
      </c>
      <c r="B1612" s="56">
        <f t="shared" si="446"/>
        <v>1574</v>
      </c>
      <c r="C1612" s="60" t="s">
        <v>4557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1630</v>
      </c>
      <c r="K1612" s="67" t="s">
        <v>4811</v>
      </c>
      <c r="L1612" s="68"/>
      <c r="M1612" s="64" t="s">
        <v>2108</v>
      </c>
      <c r="N1612" s="13"/>
      <c r="O1612"/>
      <c r="P1612" t="str">
        <f t="shared" si="458"/>
        <v/>
      </c>
      <c r="Q1612" t="str">
        <f>IF(ISNA(VLOOKUP(AC1612,#REF!,1)),"//","")</f>
        <v/>
      </c>
      <c r="R1612"/>
      <c r="S1612" s="43">
        <f t="shared" si="447"/>
        <v>210</v>
      </c>
      <c r="T1612" s="94" t="s">
        <v>2570</v>
      </c>
      <c r="U1612" s="72" t="s">
        <v>2570</v>
      </c>
      <c r="V1612" s="72" t="s">
        <v>2570</v>
      </c>
      <c r="W1612" s="44" t="str">
        <f t="shared" si="448"/>
        <v/>
      </c>
      <c r="X1612" s="25" t="str">
        <f t="shared" si="449"/>
        <v/>
      </c>
      <c r="Y1612" s="1">
        <f t="shared" si="450"/>
        <v>1574</v>
      </c>
      <c r="Z1612" t="str">
        <f t="shared" si="451"/>
        <v>ITM_RNORM</v>
      </c>
      <c r="AA1612" s="177" t="str">
        <f>IF(ISNA(VLOOKUP(AC1612,Sheet2!J:J,1,0)),"//","")</f>
        <v/>
      </c>
      <c r="AC1612" s="113" t="str">
        <f t="shared" si="459"/>
        <v/>
      </c>
      <c r="AD1612" t="b">
        <f t="shared" si="455"/>
        <v>1</v>
      </c>
    </row>
    <row r="1613" spans="1:30" s="136" customFormat="1">
      <c r="A1613" s="130">
        <f t="shared" si="445"/>
        <v>1613</v>
      </c>
      <c r="B1613" s="131">
        <f t="shared" si="446"/>
        <v>1575</v>
      </c>
      <c r="C1613" s="132" t="s">
        <v>4211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1629</v>
      </c>
      <c r="K1613" s="135" t="s">
        <v>4811</v>
      </c>
      <c r="M1613" s="18" t="s">
        <v>1795</v>
      </c>
      <c r="N1613" s="18"/>
      <c r="P1613" s="136" t="str">
        <f t="shared" si="458"/>
        <v/>
      </c>
      <c r="Q1613" s="136" t="str">
        <f>IF(ISNA(VLOOKUP(AC1613,#REF!,1)),"//","")</f>
        <v/>
      </c>
      <c r="S1613" s="137">
        <f t="shared" si="447"/>
        <v>211</v>
      </c>
      <c r="T1613" s="130" t="s">
        <v>3068</v>
      </c>
      <c r="U1613" s="134" t="s">
        <v>2570</v>
      </c>
      <c r="V1613" s="134" t="s">
        <v>2570</v>
      </c>
      <c r="W1613" s="138" t="str">
        <f t="shared" si="448"/>
        <v>"E" STD_SUP_X "-1"</v>
      </c>
      <c r="X1613" s="139" t="str">
        <f t="shared" si="449"/>
        <v>E^X-1</v>
      </c>
      <c r="Y1613" s="140">
        <f t="shared" si="450"/>
        <v>1575</v>
      </c>
      <c r="Z1613" s="136" t="str">
        <f t="shared" si="451"/>
        <v>ITM_EX1</v>
      </c>
      <c r="AA1613" s="177" t="str">
        <f>IF(ISNA(VLOOKUP(AC1613,Sheet2!J:J,1,0)),"//","")</f>
        <v/>
      </c>
      <c r="AC1613" s="113" t="str">
        <f t="shared" si="459"/>
        <v>E^X-1</v>
      </c>
      <c r="AD1613" t="b">
        <f t="shared" si="455"/>
        <v>1</v>
      </c>
    </row>
    <row r="1614" spans="1:30">
      <c r="A1614" s="57">
        <f t="shared" si="445"/>
        <v>1614</v>
      </c>
      <c r="B1614" s="56">
        <f t="shared" si="446"/>
        <v>1576</v>
      </c>
      <c r="C1614" s="62" t="s">
        <v>4404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4811</v>
      </c>
      <c r="L1614" s="68"/>
      <c r="M1614" s="64" t="s">
        <v>2110</v>
      </c>
      <c r="N1614" s="13"/>
      <c r="O1614"/>
      <c r="P1614" t="str">
        <f t="shared" si="458"/>
        <v/>
      </c>
      <c r="Q1614" t="str">
        <f>IF(ISNA(VLOOKUP(AC1614,#REF!,1)),"//","")</f>
        <v/>
      </c>
      <c r="R1614"/>
      <c r="S1614" s="43">
        <f t="shared" si="447"/>
        <v>211</v>
      </c>
      <c r="T1614" s="94" t="s">
        <v>2570</v>
      </c>
      <c r="U1614" s="72" t="s">
        <v>2994</v>
      </c>
      <c r="V1614" s="72" t="s">
        <v>2570</v>
      </c>
      <c r="W1614" s="44" t="str">
        <f t="shared" si="448"/>
        <v/>
      </c>
      <c r="X1614" s="25" t="str">
        <f t="shared" si="449"/>
        <v/>
      </c>
      <c r="Y1614" s="1">
        <f t="shared" si="450"/>
        <v>1576</v>
      </c>
      <c r="Z1614" t="str">
        <f t="shared" si="451"/>
        <v>ITM_ROUNDI</v>
      </c>
      <c r="AA1614" s="177" t="str">
        <f>IF(ISNA(VLOOKUP(AC1614,Sheet2!J:J,1,0)),"//","")</f>
        <v/>
      </c>
      <c r="AC1614" s="113" t="str">
        <f t="shared" si="459"/>
        <v/>
      </c>
      <c r="AD1614" t="b">
        <f t="shared" si="455"/>
        <v>1</v>
      </c>
    </row>
    <row r="1615" spans="1:30">
      <c r="A1615" s="57">
        <f t="shared" si="445"/>
        <v>1615</v>
      </c>
      <c r="B1615" s="56">
        <f t="shared" si="446"/>
        <v>1577</v>
      </c>
      <c r="C1615" s="62" t="s">
        <v>4557</v>
      </c>
      <c r="D1615" s="60" t="s">
        <v>7</v>
      </c>
      <c r="E1615" s="66" t="s">
        <v>1467</v>
      </c>
      <c r="F1615" s="66" t="s">
        <v>1467</v>
      </c>
      <c r="G1615" s="72">
        <v>0</v>
      </c>
      <c r="H1615" s="72">
        <v>0</v>
      </c>
      <c r="I1615" s="66" t="s">
        <v>3</v>
      </c>
      <c r="J1615" s="66" t="s">
        <v>1630</v>
      </c>
      <c r="K1615" s="67" t="s">
        <v>4811</v>
      </c>
      <c r="L1615" s="68"/>
      <c r="M1615" s="64" t="s">
        <v>2113</v>
      </c>
      <c r="N1615" s="13"/>
      <c r="O1615"/>
      <c r="P1615" t="str">
        <f t="shared" si="458"/>
        <v/>
      </c>
      <c r="Q1615" t="str">
        <f>IF(ISNA(VLOOKUP(AC1615,#REF!,1)),"//","")</f>
        <v/>
      </c>
      <c r="R1615"/>
      <c r="S1615" s="43">
        <f t="shared" si="447"/>
        <v>211</v>
      </c>
      <c r="T1615" s="94" t="s">
        <v>2570</v>
      </c>
      <c r="U1615" s="72" t="s">
        <v>2570</v>
      </c>
      <c r="V1615" s="72" t="s">
        <v>2570</v>
      </c>
      <c r="W1615" s="44" t="str">
        <f t="shared" si="448"/>
        <v/>
      </c>
      <c r="X1615" s="25" t="str">
        <f t="shared" si="449"/>
        <v/>
      </c>
      <c r="Y1615" s="1">
        <f t="shared" si="450"/>
        <v>1577</v>
      </c>
      <c r="Z1615" t="str">
        <f t="shared" si="451"/>
        <v>ITM_RSD</v>
      </c>
      <c r="AA1615" s="177" t="str">
        <f>IF(ISNA(VLOOKUP(AC1615,Sheet2!J:J,1,0)),"//","")</f>
        <v/>
      </c>
      <c r="AC1615" s="113" t="str">
        <f t="shared" si="459"/>
        <v/>
      </c>
      <c r="AD1615" t="b">
        <f t="shared" si="455"/>
        <v>1</v>
      </c>
    </row>
    <row r="1616" spans="1:30">
      <c r="A1616" s="57">
        <f t="shared" si="445"/>
        <v>1616</v>
      </c>
      <c r="B1616" s="56">
        <f t="shared" si="446"/>
        <v>1578</v>
      </c>
      <c r="C1616" s="60" t="s">
        <v>4557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4811</v>
      </c>
      <c r="L1616" s="68"/>
      <c r="M1616" s="64" t="s">
        <v>2114</v>
      </c>
      <c r="N1616" s="13"/>
      <c r="O1616"/>
      <c r="P1616" t="str">
        <f t="shared" si="458"/>
        <v/>
      </c>
      <c r="Q1616" t="str">
        <f>IF(ISNA(VLOOKUP(AC1616,#REF!,1)),"//","")</f>
        <v/>
      </c>
      <c r="R1616"/>
      <c r="S1616" s="43">
        <f t="shared" si="447"/>
        <v>211</v>
      </c>
      <c r="T1616" s="94" t="s">
        <v>2570</v>
      </c>
      <c r="U1616" s="72" t="s">
        <v>2570</v>
      </c>
      <c r="V1616" s="72" t="s">
        <v>2570</v>
      </c>
      <c r="W1616" s="44" t="str">
        <f t="shared" si="448"/>
        <v/>
      </c>
      <c r="X1616" s="25" t="str">
        <f t="shared" si="449"/>
        <v/>
      </c>
      <c r="Y1616" s="1">
        <f t="shared" si="450"/>
        <v>1578</v>
      </c>
      <c r="Z1616" t="str">
        <f t="shared" si="451"/>
        <v>ITM_RSUM</v>
      </c>
      <c r="AA1616" s="177" t="str">
        <f>IF(ISNA(VLOOKUP(AC1616,Sheet2!J:J,1,0)),"//","")</f>
        <v/>
      </c>
      <c r="AC1616" s="113" t="str">
        <f t="shared" si="459"/>
        <v/>
      </c>
      <c r="AD1616" t="b">
        <f t="shared" si="455"/>
        <v>1</v>
      </c>
    </row>
    <row r="1617" spans="1:30">
      <c r="A1617" s="57">
        <f t="shared" ref="A1617:A1680" si="463">IF(B1617=INT(B1617),ROW(),"")</f>
        <v>1617</v>
      </c>
      <c r="B1617" s="56">
        <f t="shared" ref="B1617:B1680" si="464">IF(AND(MID(C1617,2,1)&lt;&gt;"/",MID(C1617,1,1)="/"),INT(B1616)+1,B1616+0.01)</f>
        <v>1579</v>
      </c>
      <c r="C1617" s="60" t="s">
        <v>4557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4811</v>
      </c>
      <c r="L1617" s="68"/>
      <c r="M1617" s="64" t="s">
        <v>2116</v>
      </c>
      <c r="N1617" s="13"/>
      <c r="O1617"/>
      <c r="P1617" t="str">
        <f t="shared" si="458"/>
        <v/>
      </c>
      <c r="Q1617" t="str">
        <f>IF(ISNA(VLOOKUP(AC1617,#REF!,1)),"//","")</f>
        <v/>
      </c>
      <c r="R1617"/>
      <c r="S1617" s="43">
        <f t="shared" ref="S1617:S1680" si="465">IF(X1617&lt;&gt;"",S1616+1,S1616)</f>
        <v>211</v>
      </c>
      <c r="T1617" s="94" t="s">
        <v>2570</v>
      </c>
      <c r="U1617" s="72" t="s">
        <v>2570</v>
      </c>
      <c r="V1617" s="72" t="s">
        <v>2570</v>
      </c>
      <c r="W1617" s="44" t="str">
        <f t="shared" ref="W1617:W1680" si="466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67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68">B1617</f>
        <v>1579</v>
      </c>
      <c r="Z1617" t="str">
        <f t="shared" ref="Z1617:Z1680" si="469">M1617</f>
        <v>ITM_RTNP1</v>
      </c>
      <c r="AA1617" s="177" t="str">
        <f>IF(ISNA(VLOOKUP(AC1617,Sheet2!J:J,1,0)),"//","")</f>
        <v/>
      </c>
      <c r="AC1617" s="113" t="str">
        <f t="shared" si="459"/>
        <v/>
      </c>
      <c r="AD1617" t="b">
        <f t="shared" si="455"/>
        <v>1</v>
      </c>
    </row>
    <row r="1618" spans="1:30">
      <c r="A1618" s="57">
        <f t="shared" si="463"/>
        <v>1618</v>
      </c>
      <c r="B1618" s="56">
        <f t="shared" si="464"/>
        <v>1580</v>
      </c>
      <c r="C1618" s="60" t="s">
        <v>4557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1630</v>
      </c>
      <c r="K1618" s="67" t="s">
        <v>4811</v>
      </c>
      <c r="L1618" s="68"/>
      <c r="M1618" s="64" t="s">
        <v>2117</v>
      </c>
      <c r="N1618" s="13"/>
      <c r="O1618"/>
      <c r="P1618" t="str">
        <f t="shared" si="458"/>
        <v/>
      </c>
      <c r="Q1618" t="str">
        <f>IF(ISNA(VLOOKUP(AC1618,#REF!,1)),"//","")</f>
        <v/>
      </c>
      <c r="R1618"/>
      <c r="S1618" s="43">
        <f t="shared" si="465"/>
        <v>211</v>
      </c>
      <c r="T1618" s="94" t="s">
        <v>2570</v>
      </c>
      <c r="U1618" s="72" t="s">
        <v>2570</v>
      </c>
      <c r="V1618" s="72" t="s">
        <v>2570</v>
      </c>
      <c r="W1618" s="44" t="str">
        <f t="shared" si="466"/>
        <v/>
      </c>
      <c r="X1618" s="25" t="str">
        <f t="shared" si="467"/>
        <v/>
      </c>
      <c r="Y1618" s="1">
        <f t="shared" si="468"/>
        <v>1580</v>
      </c>
      <c r="Z1618" t="str">
        <f t="shared" si="469"/>
        <v>ITM_R_CLR</v>
      </c>
      <c r="AA1618" s="177" t="str">
        <f>IF(ISNA(VLOOKUP(AC1618,Sheet2!J:J,1,0)),"//","")</f>
        <v/>
      </c>
      <c r="AC1618" s="113" t="str">
        <f t="shared" si="459"/>
        <v/>
      </c>
      <c r="AD1618" t="b">
        <f t="shared" si="455"/>
        <v>1</v>
      </c>
    </row>
    <row r="1619" spans="1:30">
      <c r="A1619" s="57">
        <f t="shared" si="463"/>
        <v>1619</v>
      </c>
      <c r="B1619" s="56">
        <f t="shared" si="464"/>
        <v>1581</v>
      </c>
      <c r="C1619" s="60" t="s">
        <v>4557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1630</v>
      </c>
      <c r="K1619" s="67" t="s">
        <v>4811</v>
      </c>
      <c r="L1619" s="68"/>
      <c r="M1619" s="64" t="s">
        <v>2118</v>
      </c>
      <c r="N1619" s="13"/>
      <c r="O1619"/>
      <c r="P1619" t="str">
        <f t="shared" si="458"/>
        <v/>
      </c>
      <c r="Q1619" t="str">
        <f>IF(ISNA(VLOOKUP(AC1619,#REF!,1)),"//","")</f>
        <v/>
      </c>
      <c r="R1619"/>
      <c r="S1619" s="43">
        <f t="shared" si="465"/>
        <v>211</v>
      </c>
      <c r="T1619" s="94" t="s">
        <v>2570</v>
      </c>
      <c r="U1619" s="72" t="s">
        <v>2570</v>
      </c>
      <c r="V1619" s="72" t="s">
        <v>2570</v>
      </c>
      <c r="W1619" s="44" t="str">
        <f t="shared" si="466"/>
        <v/>
      </c>
      <c r="X1619" s="25" t="str">
        <f t="shared" si="467"/>
        <v/>
      </c>
      <c r="Y1619" s="1">
        <f t="shared" si="468"/>
        <v>1581</v>
      </c>
      <c r="Z1619" t="str">
        <f t="shared" si="469"/>
        <v>ITM_R_COPY</v>
      </c>
      <c r="AA1619" s="177" t="str">
        <f>IF(ISNA(VLOOKUP(AC1619,Sheet2!J:J,1,0)),"//","")</f>
        <v/>
      </c>
      <c r="AC1619" s="113" t="str">
        <f t="shared" si="459"/>
        <v/>
      </c>
      <c r="AD1619" t="b">
        <f t="shared" si="455"/>
        <v>1</v>
      </c>
    </row>
    <row r="1620" spans="1:30">
      <c r="A1620" s="57">
        <f t="shared" si="463"/>
        <v>1620</v>
      </c>
      <c r="B1620" s="56">
        <f t="shared" si="464"/>
        <v>1582</v>
      </c>
      <c r="C1620" s="60" t="s">
        <v>4557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1630</v>
      </c>
      <c r="K1620" s="67" t="s">
        <v>4811</v>
      </c>
      <c r="L1620" s="68"/>
      <c r="M1620" s="64" t="s">
        <v>2119</v>
      </c>
      <c r="N1620" s="13"/>
      <c r="O1620"/>
      <c r="P1620" t="str">
        <f t="shared" si="458"/>
        <v/>
      </c>
      <c r="Q1620" t="str">
        <f>IF(ISNA(VLOOKUP(AC1620,#REF!,1)),"//","")</f>
        <v/>
      </c>
      <c r="R1620"/>
      <c r="S1620" s="43">
        <f t="shared" si="465"/>
        <v>211</v>
      </c>
      <c r="T1620" s="94" t="s">
        <v>2570</v>
      </c>
      <c r="U1620" s="72" t="s">
        <v>2570</v>
      </c>
      <c r="V1620" s="72" t="s">
        <v>2570</v>
      </c>
      <c r="W1620" s="44" t="str">
        <f t="shared" si="466"/>
        <v/>
      </c>
      <c r="X1620" s="25" t="str">
        <f t="shared" si="467"/>
        <v/>
      </c>
      <c r="Y1620" s="1">
        <f t="shared" si="468"/>
        <v>1582</v>
      </c>
      <c r="Z1620" t="str">
        <f t="shared" si="469"/>
        <v>ITM_R_SORT</v>
      </c>
      <c r="AA1620" s="177" t="str">
        <f>IF(ISNA(VLOOKUP(AC1620,Sheet2!J:J,1,0)),"//","")</f>
        <v/>
      </c>
      <c r="AC1620" s="113" t="str">
        <f t="shared" si="459"/>
        <v/>
      </c>
      <c r="AD1620" t="b">
        <f t="shared" si="455"/>
        <v>1</v>
      </c>
    </row>
    <row r="1621" spans="1:30">
      <c r="A1621" s="57">
        <f t="shared" si="463"/>
        <v>1621</v>
      </c>
      <c r="B1621" s="56">
        <f t="shared" si="464"/>
        <v>1583</v>
      </c>
      <c r="C1621" s="60" t="s">
        <v>4557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1630</v>
      </c>
      <c r="K1621" s="67" t="s">
        <v>4811</v>
      </c>
      <c r="L1621" s="68"/>
      <c r="M1621" s="64" t="s">
        <v>2120</v>
      </c>
      <c r="N1621" s="13"/>
      <c r="O1621"/>
      <c r="P1621" t="str">
        <f t="shared" si="458"/>
        <v/>
      </c>
      <c r="Q1621" t="str">
        <f>IF(ISNA(VLOOKUP(AC1621,#REF!,1)),"//","")</f>
        <v/>
      </c>
      <c r="R1621"/>
      <c r="S1621" s="43">
        <f t="shared" si="465"/>
        <v>211</v>
      </c>
      <c r="T1621" s="94" t="s">
        <v>2570</v>
      </c>
      <c r="U1621" s="72" t="s">
        <v>2570</v>
      </c>
      <c r="V1621" s="72" t="s">
        <v>2570</v>
      </c>
      <c r="W1621" s="44" t="str">
        <f t="shared" si="466"/>
        <v/>
      </c>
      <c r="X1621" s="25" t="str">
        <f t="shared" si="467"/>
        <v/>
      </c>
      <c r="Y1621" s="1">
        <f t="shared" si="468"/>
        <v>1583</v>
      </c>
      <c r="Z1621" t="str">
        <f t="shared" si="469"/>
        <v>ITM_R_SWAP</v>
      </c>
      <c r="AA1621" s="177" t="str">
        <f>IF(ISNA(VLOOKUP(AC1621,Sheet2!J:J,1,0)),"//","")</f>
        <v/>
      </c>
      <c r="AC1621" s="113" t="str">
        <f t="shared" si="459"/>
        <v/>
      </c>
      <c r="AD1621" t="b">
        <f t="shared" si="455"/>
        <v>1</v>
      </c>
    </row>
    <row r="1622" spans="1:30" s="17" customFormat="1">
      <c r="A1622" s="113">
        <f t="shared" si="463"/>
        <v>1622</v>
      </c>
      <c r="B1622" s="114">
        <f t="shared" si="464"/>
        <v>1584</v>
      </c>
      <c r="C1622" s="115" t="s">
        <v>4557</v>
      </c>
      <c r="D1622" s="115" t="s">
        <v>7</v>
      </c>
      <c r="E1622" s="149" t="str">
        <f t="shared" ref="E1622" si="470">CHAR(34)&amp;IF(B1622&lt;10,"000",IF(B1622&lt;100,"00",IF(B1622&lt;1000,"0","")))&amp;$B1622&amp;CHAR(34)</f>
        <v>"1584"</v>
      </c>
      <c r="F1622" s="116" t="str">
        <f t="shared" ref="F1622" si="471">E1622</f>
        <v>"1584"</v>
      </c>
      <c r="G1622" s="124">
        <v>0</v>
      </c>
      <c r="H1622" s="124">
        <v>0</v>
      </c>
      <c r="I1622" s="117" t="s">
        <v>30</v>
      </c>
      <c r="J1622" s="117" t="s">
        <v>1630</v>
      </c>
      <c r="K1622" s="67" t="s">
        <v>4811</v>
      </c>
      <c r="M1622" s="150" t="str">
        <f t="shared" ref="M1622" si="472">"ITM_"&amp;IF(B1622&lt;10,"000",IF(B1622&lt;100,"00",IF(B1622&lt;1000,"0","")))&amp;$B1622</f>
        <v>ITM_1584</v>
      </c>
      <c r="N1622" s="16"/>
      <c r="P1622" s="17" t="str">
        <f t="shared" si="458"/>
        <v/>
      </c>
      <c r="Q1622" s="17" t="str">
        <f>IF(ISNA(VLOOKUP(AC1622,#REF!,1)),"//","")</f>
        <v/>
      </c>
      <c r="S1622" s="119">
        <f t="shared" si="465"/>
        <v>211</v>
      </c>
      <c r="T1622" s="113" t="s">
        <v>2570</v>
      </c>
      <c r="U1622" s="120" t="s">
        <v>2570</v>
      </c>
      <c r="V1622" s="120" t="s">
        <v>2570</v>
      </c>
      <c r="W1622" s="121" t="str">
        <f t="shared" si="466"/>
        <v/>
      </c>
      <c r="X1622" s="122" t="str">
        <f t="shared" si="467"/>
        <v/>
      </c>
      <c r="Y1622" s="123">
        <f t="shared" si="468"/>
        <v>1584</v>
      </c>
      <c r="Z1622" s="17" t="str">
        <f t="shared" si="469"/>
        <v>ITM_1584</v>
      </c>
      <c r="AA1622" s="177" t="str">
        <f>IF(ISNA(VLOOKUP(AC1622,Sheet2!J:J,1,0)),"//","")</f>
        <v/>
      </c>
      <c r="AC1622" s="113" t="str">
        <f t="shared" si="459"/>
        <v/>
      </c>
      <c r="AD1622" t="b">
        <f t="shared" si="455"/>
        <v>1</v>
      </c>
    </row>
    <row r="1623" spans="1:30">
      <c r="A1623" s="57">
        <f t="shared" si="463"/>
        <v>1623</v>
      </c>
      <c r="B1623" s="56">
        <f t="shared" si="464"/>
        <v>1585</v>
      </c>
      <c r="C1623" s="60" t="s">
        <v>4406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1630</v>
      </c>
      <c r="K1623" s="67" t="s">
        <v>4811</v>
      </c>
      <c r="L1623" s="68"/>
      <c r="M1623" s="64" t="s">
        <v>4045</v>
      </c>
      <c r="N1623" s="13"/>
      <c r="O1623"/>
      <c r="P1623" t="str">
        <f t="shared" si="458"/>
        <v/>
      </c>
      <c r="Q1623" t="str">
        <f>IF(ISNA(VLOOKUP(AC1623,#REF!,1)),"//","")</f>
        <v/>
      </c>
      <c r="R1623"/>
      <c r="S1623" s="43">
        <f t="shared" si="465"/>
        <v>211</v>
      </c>
      <c r="T1623" s="94"/>
      <c r="U1623" s="72"/>
      <c r="V1623" s="72"/>
      <c r="W1623" s="44" t="str">
        <f t="shared" si="466"/>
        <v/>
      </c>
      <c r="X1623" s="25" t="str">
        <f t="shared" si="467"/>
        <v/>
      </c>
      <c r="Y1623" s="1">
        <f t="shared" si="468"/>
        <v>1585</v>
      </c>
      <c r="Z1623" t="str">
        <f t="shared" si="469"/>
        <v>ITM_STDDEVWEIGHTED</v>
      </c>
      <c r="AA1623" s="177" t="str">
        <f>IF(ISNA(VLOOKUP(AC1623,Sheet2!J:J,1,0)),"//","")</f>
        <v/>
      </c>
      <c r="AC1623" s="113" t="str">
        <f t="shared" si="459"/>
        <v/>
      </c>
      <c r="AD1623" t="b">
        <f t="shared" si="455"/>
        <v>1</v>
      </c>
    </row>
    <row r="1624" spans="1:30">
      <c r="A1624" s="57">
        <f t="shared" si="463"/>
        <v>1624</v>
      </c>
      <c r="B1624" s="56">
        <f t="shared" si="464"/>
        <v>1586</v>
      </c>
      <c r="C1624" s="60" t="s">
        <v>4407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1630</v>
      </c>
      <c r="K1624" s="67" t="s">
        <v>4811</v>
      </c>
      <c r="L1624" s="68"/>
      <c r="M1624" s="64" t="s">
        <v>2129</v>
      </c>
      <c r="N1624" s="13"/>
      <c r="O1624"/>
      <c r="P1624" t="str">
        <f t="shared" si="458"/>
        <v/>
      </c>
      <c r="Q1624" t="str">
        <f>IF(ISNA(VLOOKUP(AC1624,#REF!,1)),"//","")</f>
        <v/>
      </c>
      <c r="R1624"/>
      <c r="S1624" s="43">
        <f t="shared" si="465"/>
        <v>211</v>
      </c>
      <c r="T1624" s="94" t="s">
        <v>2570</v>
      </c>
      <c r="U1624" s="72" t="s">
        <v>2570</v>
      </c>
      <c r="V1624" s="72" t="s">
        <v>2570</v>
      </c>
      <c r="W1624" s="44" t="str">
        <f t="shared" si="466"/>
        <v/>
      </c>
      <c r="X1624" s="25" t="str">
        <f t="shared" si="467"/>
        <v/>
      </c>
      <c r="Y1624" s="1">
        <f t="shared" si="468"/>
        <v>1586</v>
      </c>
      <c r="Z1624" t="str">
        <f t="shared" si="469"/>
        <v>ITM_SAVE</v>
      </c>
      <c r="AA1624" s="177" t="str">
        <f>IF(ISNA(VLOOKUP(AC1624,Sheet2!J:J,1,0)),"//","")</f>
        <v/>
      </c>
      <c r="AC1624" s="113" t="str">
        <f t="shared" si="459"/>
        <v/>
      </c>
      <c r="AD1624" t="b">
        <f t="shared" si="455"/>
        <v>1</v>
      </c>
    </row>
    <row r="1625" spans="1:30">
      <c r="A1625" s="57">
        <f t="shared" si="463"/>
        <v>1625</v>
      </c>
      <c r="B1625" s="56">
        <f t="shared" si="464"/>
        <v>1587</v>
      </c>
      <c r="C1625" s="60" t="s">
        <v>4408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1630</v>
      </c>
      <c r="K1625" s="67" t="s">
        <v>4811</v>
      </c>
      <c r="L1625" s="68"/>
      <c r="M1625" s="64" t="s">
        <v>2132</v>
      </c>
      <c r="N1625" s="13"/>
      <c r="O1625"/>
      <c r="P1625" t="str">
        <f t="shared" si="458"/>
        <v/>
      </c>
      <c r="Q1625" t="str">
        <f>IF(ISNA(VLOOKUP(AC1625,#REF!,1)),"//","")</f>
        <v/>
      </c>
      <c r="R1625"/>
      <c r="S1625" s="43">
        <f t="shared" si="465"/>
        <v>212</v>
      </c>
      <c r="T1625" s="94" t="s">
        <v>3091</v>
      </c>
      <c r="U1625" s="72" t="s">
        <v>3001</v>
      </c>
      <c r="V1625" s="72" t="s">
        <v>2570</v>
      </c>
      <c r="W1625" s="44" t="str">
        <f t="shared" si="466"/>
        <v>"SCI"</v>
      </c>
      <c r="X1625" s="25" t="str">
        <f t="shared" si="467"/>
        <v>SCI</v>
      </c>
      <c r="Y1625" s="1">
        <f t="shared" si="468"/>
        <v>1587</v>
      </c>
      <c r="Z1625" t="str">
        <f t="shared" si="469"/>
        <v>ITM_SCI</v>
      </c>
      <c r="AA1625" s="177" t="str">
        <f>IF(ISNA(VLOOKUP(AC1625,Sheet2!J:J,1,0)),"//","")</f>
        <v/>
      </c>
      <c r="AC1625" s="113" t="str">
        <f t="shared" si="459"/>
        <v>SCI</v>
      </c>
      <c r="AD1625" t="b">
        <f t="shared" si="455"/>
        <v>1</v>
      </c>
    </row>
    <row r="1626" spans="1:30">
      <c r="A1626" s="57">
        <f t="shared" si="463"/>
        <v>1626</v>
      </c>
      <c r="B1626" s="56">
        <f t="shared" si="464"/>
        <v>1588</v>
      </c>
      <c r="C1626" s="60" t="s">
        <v>4409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4811</v>
      </c>
      <c r="L1626" s="68"/>
      <c r="M1626" s="64" t="s">
        <v>2134</v>
      </c>
      <c r="N1626" s="13"/>
      <c r="O1626"/>
      <c r="P1626" t="str">
        <f t="shared" si="458"/>
        <v/>
      </c>
      <c r="Q1626" t="str">
        <f>IF(ISNA(VLOOKUP(AC1626,#REF!,1)),"//","")</f>
        <v/>
      </c>
      <c r="R1626"/>
      <c r="S1626" s="43">
        <f t="shared" si="465"/>
        <v>213</v>
      </c>
      <c r="T1626" s="94" t="s">
        <v>3090</v>
      </c>
      <c r="U1626" s="72" t="s">
        <v>2570</v>
      </c>
      <c r="V1626" s="72" t="s">
        <v>2570</v>
      </c>
      <c r="W1626" s="44" t="str">
        <f t="shared" si="466"/>
        <v>"SDIGS?"</v>
      </c>
      <c r="X1626" s="25" t="str">
        <f t="shared" si="467"/>
        <v>SDIGS?</v>
      </c>
      <c r="Y1626" s="1">
        <f t="shared" si="468"/>
        <v>1588</v>
      </c>
      <c r="Z1626" t="str">
        <f t="shared" si="469"/>
        <v>ITM_SDIGS</v>
      </c>
      <c r="AA1626" s="177" t="str">
        <f>IF(ISNA(VLOOKUP(AC1626,Sheet2!J:J,1,0)),"//","")</f>
        <v>//</v>
      </c>
      <c r="AC1626" s="113" t="str">
        <f t="shared" si="459"/>
        <v>SDIGS?</v>
      </c>
      <c r="AD1626" t="b">
        <f t="shared" si="455"/>
        <v>1</v>
      </c>
    </row>
    <row r="1627" spans="1:30">
      <c r="A1627" s="57">
        <f t="shared" si="463"/>
        <v>1627</v>
      </c>
      <c r="B1627" s="56">
        <f t="shared" si="464"/>
        <v>1589</v>
      </c>
      <c r="C1627" s="60" t="s">
        <v>4410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4811</v>
      </c>
      <c r="L1627" s="68"/>
      <c r="M1627" s="64" t="s">
        <v>2138</v>
      </c>
      <c r="N1627" s="13"/>
      <c r="O1627"/>
      <c r="P1627" t="str">
        <f t="shared" si="458"/>
        <v/>
      </c>
      <c r="Q1627" t="str">
        <f>IF(ISNA(VLOOKUP(AC1627,#REF!,1)),"//","")</f>
        <v/>
      </c>
      <c r="R1627"/>
      <c r="S1627" s="43">
        <f t="shared" si="465"/>
        <v>214</v>
      </c>
      <c r="T1627" s="94" t="s">
        <v>3068</v>
      </c>
      <c r="U1627" s="72" t="s">
        <v>2570</v>
      </c>
      <c r="V1627" s="72" t="s">
        <v>2570</v>
      </c>
      <c r="W1627" s="44" t="str">
        <f t="shared" si="466"/>
        <v>"SEED"</v>
      </c>
      <c r="X1627" s="25" t="str">
        <f t="shared" si="467"/>
        <v>SEED</v>
      </c>
      <c r="Y1627" s="1">
        <f t="shared" si="468"/>
        <v>1589</v>
      </c>
      <c r="Z1627" t="str">
        <f t="shared" si="469"/>
        <v>ITM_SEED</v>
      </c>
      <c r="AA1627" s="177" t="str">
        <f>IF(ISNA(VLOOKUP(AC1627,Sheet2!J:J,1,0)),"//","")</f>
        <v>//</v>
      </c>
      <c r="AC1627" s="113" t="str">
        <f t="shared" si="459"/>
        <v>SEED</v>
      </c>
      <c r="AD1627" t="b">
        <f t="shared" si="455"/>
        <v>1</v>
      </c>
    </row>
    <row r="1628" spans="1:30">
      <c r="A1628" s="57">
        <f t="shared" si="463"/>
        <v>1628</v>
      </c>
      <c r="B1628" s="56">
        <f t="shared" si="464"/>
        <v>1590</v>
      </c>
      <c r="C1628" s="60" t="s">
        <v>4557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4811</v>
      </c>
      <c r="L1628" s="68"/>
      <c r="M1628" s="64" t="s">
        <v>2139</v>
      </c>
      <c r="N1628" s="13"/>
      <c r="O1628"/>
      <c r="P1628" t="str">
        <f t="shared" si="458"/>
        <v/>
      </c>
      <c r="Q1628" t="str">
        <f>IF(ISNA(VLOOKUP(AC1628,#REF!,1)),"//","")</f>
        <v/>
      </c>
      <c r="R1628"/>
      <c r="S1628" s="43">
        <f t="shared" si="465"/>
        <v>214</v>
      </c>
      <c r="T1628" s="94" t="s">
        <v>2570</v>
      </c>
      <c r="U1628" s="72" t="s">
        <v>2570</v>
      </c>
      <c r="V1628" s="72" t="s">
        <v>2570</v>
      </c>
      <c r="W1628" s="44" t="str">
        <f t="shared" si="466"/>
        <v/>
      </c>
      <c r="X1628" s="25" t="str">
        <f t="shared" si="467"/>
        <v/>
      </c>
      <c r="Y1628" s="1">
        <f t="shared" si="468"/>
        <v>1590</v>
      </c>
      <c r="Z1628" t="str">
        <f t="shared" si="469"/>
        <v>ITM_SEND</v>
      </c>
      <c r="AA1628" s="177" t="str">
        <f>IF(ISNA(VLOOKUP(AC1628,Sheet2!J:J,1,0)),"//","")</f>
        <v/>
      </c>
      <c r="AC1628" s="113" t="str">
        <f t="shared" si="459"/>
        <v/>
      </c>
      <c r="AD1628" t="b">
        <f t="shared" si="455"/>
        <v>1</v>
      </c>
    </row>
    <row r="1629" spans="1:30">
      <c r="A1629" s="57">
        <f t="shared" si="463"/>
        <v>1629</v>
      </c>
      <c r="B1629" s="56">
        <f t="shared" si="464"/>
        <v>1591</v>
      </c>
      <c r="C1629" s="60" t="s">
        <v>4411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1630</v>
      </c>
      <c r="K1629" s="67" t="s">
        <v>4811</v>
      </c>
      <c r="L1629" s="68"/>
      <c r="M1629" s="64" t="s">
        <v>2140</v>
      </c>
      <c r="N1629" s="13"/>
      <c r="O1629"/>
      <c r="P1629" t="str">
        <f t="shared" si="458"/>
        <v>NOT EQUAL</v>
      </c>
      <c r="Q1629" t="str">
        <f>IF(ISNA(VLOOKUP(AC1629,#REF!,1)),"//","")</f>
        <v/>
      </c>
      <c r="R1629"/>
      <c r="S1629" s="43">
        <f t="shared" si="465"/>
        <v>214</v>
      </c>
      <c r="T1629" s="94" t="s">
        <v>2570</v>
      </c>
      <c r="U1629" s="72" t="s">
        <v>2570</v>
      </c>
      <c r="V1629" s="72" t="s">
        <v>2570</v>
      </c>
      <c r="W1629" s="44" t="str">
        <f t="shared" si="466"/>
        <v/>
      </c>
      <c r="X1629" s="25" t="str">
        <f t="shared" si="467"/>
        <v/>
      </c>
      <c r="Y1629" s="1">
        <f t="shared" si="468"/>
        <v>1591</v>
      </c>
      <c r="Z1629" t="str">
        <f t="shared" si="469"/>
        <v>ITM_SETCHN</v>
      </c>
      <c r="AA1629" s="177" t="str">
        <f>IF(ISNA(VLOOKUP(AC1629,Sheet2!J:J,1,0)),"//","")</f>
        <v/>
      </c>
      <c r="AC1629" s="113" t="str">
        <f t="shared" si="459"/>
        <v/>
      </c>
      <c r="AD1629" t="b">
        <f t="shared" si="455"/>
        <v>1</v>
      </c>
    </row>
    <row r="1630" spans="1:30">
      <c r="A1630" s="57">
        <f t="shared" si="463"/>
        <v>1630</v>
      </c>
      <c r="B1630" s="56">
        <f t="shared" si="464"/>
        <v>1592</v>
      </c>
      <c r="C1630" s="60" t="s">
        <v>5107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1630</v>
      </c>
      <c r="K1630" s="67" t="s">
        <v>4811</v>
      </c>
      <c r="L1630" s="68"/>
      <c r="M1630" s="64" t="s">
        <v>2141</v>
      </c>
      <c r="N1630" s="13"/>
      <c r="O1630"/>
      <c r="P1630" t="str">
        <f t="shared" si="458"/>
        <v/>
      </c>
      <c r="Q1630" t="str">
        <f>IF(ISNA(VLOOKUP(AC1630,#REF!,1)),"//","")</f>
        <v/>
      </c>
      <c r="R1630"/>
      <c r="S1630" s="43">
        <f t="shared" si="465"/>
        <v>214</v>
      </c>
      <c r="T1630" s="94" t="s">
        <v>2570</v>
      </c>
      <c r="U1630" s="72" t="s">
        <v>2570</v>
      </c>
      <c r="V1630" s="72" t="s">
        <v>2570</v>
      </c>
      <c r="W1630" s="44" t="str">
        <f t="shared" si="466"/>
        <v/>
      </c>
      <c r="X1630" s="25" t="str">
        <f t="shared" si="467"/>
        <v/>
      </c>
      <c r="Y1630" s="1">
        <f t="shared" si="468"/>
        <v>1592</v>
      </c>
      <c r="Z1630" t="str">
        <f t="shared" si="469"/>
        <v>ITM_SETDAT</v>
      </c>
      <c r="AA1630" s="177" t="str">
        <f>IF(ISNA(VLOOKUP(AC1630,Sheet2!J:J,1,0)),"//","")</f>
        <v/>
      </c>
      <c r="AC1630" s="113" t="str">
        <f t="shared" si="459"/>
        <v/>
      </c>
      <c r="AD1630" t="b">
        <f t="shared" si="455"/>
        <v>1</v>
      </c>
    </row>
    <row r="1631" spans="1:30">
      <c r="A1631" s="57">
        <f t="shared" si="463"/>
        <v>1631</v>
      </c>
      <c r="B1631" s="56">
        <f t="shared" si="464"/>
        <v>1593</v>
      </c>
      <c r="C1631" s="60" t="s">
        <v>4412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1630</v>
      </c>
      <c r="K1631" s="67" t="s">
        <v>4811</v>
      </c>
      <c r="L1631" s="68"/>
      <c r="M1631" s="64" t="s">
        <v>2142</v>
      </c>
      <c r="N1631" s="13"/>
      <c r="O1631"/>
      <c r="P1631" t="str">
        <f t="shared" si="458"/>
        <v>NOT EQUAL</v>
      </c>
      <c r="Q1631" t="str">
        <f>IF(ISNA(VLOOKUP(AC1631,#REF!,1)),"//","")</f>
        <v/>
      </c>
      <c r="R1631"/>
      <c r="S1631" s="43">
        <f t="shared" si="465"/>
        <v>214</v>
      </c>
      <c r="T1631" s="94" t="s">
        <v>2570</v>
      </c>
      <c r="U1631" s="72" t="s">
        <v>2570</v>
      </c>
      <c r="V1631" s="72" t="s">
        <v>2570</v>
      </c>
      <c r="W1631" s="44" t="str">
        <f t="shared" si="466"/>
        <v/>
      </c>
      <c r="X1631" s="25" t="str">
        <f t="shared" si="467"/>
        <v/>
      </c>
      <c r="Y1631" s="1">
        <f t="shared" si="468"/>
        <v>1593</v>
      </c>
      <c r="Z1631" t="str">
        <f t="shared" si="469"/>
        <v>ITM_SETEUR</v>
      </c>
      <c r="AA1631" s="177" t="str">
        <f>IF(ISNA(VLOOKUP(AC1631,Sheet2!J:J,1,0)),"//","")</f>
        <v/>
      </c>
      <c r="AC1631" s="113" t="str">
        <f t="shared" si="459"/>
        <v/>
      </c>
      <c r="AD1631" t="b">
        <f t="shared" si="455"/>
        <v>1</v>
      </c>
    </row>
    <row r="1632" spans="1:30">
      <c r="A1632" s="57">
        <f t="shared" si="463"/>
        <v>1632</v>
      </c>
      <c r="B1632" s="56">
        <f t="shared" si="464"/>
        <v>1594</v>
      </c>
      <c r="C1632" s="60" t="s">
        <v>4413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4811</v>
      </c>
      <c r="L1632" s="68"/>
      <c r="M1632" s="64" t="s">
        <v>2143</v>
      </c>
      <c r="N1632" s="13"/>
      <c r="O1632"/>
      <c r="P1632" t="str">
        <f t="shared" si="458"/>
        <v>NOT EQUAL</v>
      </c>
      <c r="Q1632" t="str">
        <f>IF(ISNA(VLOOKUP(AC1632,#REF!,1)),"//","")</f>
        <v/>
      </c>
      <c r="R1632"/>
      <c r="S1632" s="43">
        <f t="shared" si="465"/>
        <v>214</v>
      </c>
      <c r="T1632" s="94" t="s">
        <v>2570</v>
      </c>
      <c r="U1632" s="72" t="s">
        <v>2570</v>
      </c>
      <c r="V1632" s="72" t="s">
        <v>2570</v>
      </c>
      <c r="W1632" s="44" t="str">
        <f t="shared" si="466"/>
        <v/>
      </c>
      <c r="X1632" s="25" t="str">
        <f t="shared" si="467"/>
        <v/>
      </c>
      <c r="Y1632" s="1">
        <f t="shared" si="468"/>
        <v>1594</v>
      </c>
      <c r="Z1632" t="str">
        <f t="shared" si="469"/>
        <v>ITM_SETIND</v>
      </c>
      <c r="AA1632" s="177" t="str">
        <f>IF(ISNA(VLOOKUP(AC1632,Sheet2!J:J,1,0)),"//","")</f>
        <v/>
      </c>
      <c r="AC1632" s="113" t="str">
        <f t="shared" si="459"/>
        <v/>
      </c>
      <c r="AD1632" t="b">
        <f t="shared" si="455"/>
        <v>1</v>
      </c>
    </row>
    <row r="1633" spans="1:30">
      <c r="A1633" s="57">
        <f t="shared" si="463"/>
        <v>1633</v>
      </c>
      <c r="B1633" s="56">
        <f t="shared" si="464"/>
        <v>1595</v>
      </c>
      <c r="C1633" s="60" t="s">
        <v>4414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1630</v>
      </c>
      <c r="K1633" s="67" t="s">
        <v>4811</v>
      </c>
      <c r="L1633" s="68"/>
      <c r="M1633" s="64" t="s">
        <v>2144</v>
      </c>
      <c r="N1633" s="13"/>
      <c r="O1633"/>
      <c r="P1633" t="str">
        <f t="shared" si="458"/>
        <v>NOT EQUAL</v>
      </c>
      <c r="Q1633" t="str">
        <f>IF(ISNA(VLOOKUP(AC1633,#REF!,1)),"//","")</f>
        <v/>
      </c>
      <c r="R1633"/>
      <c r="S1633" s="43">
        <f t="shared" si="465"/>
        <v>214</v>
      </c>
      <c r="T1633" s="94" t="s">
        <v>2570</v>
      </c>
      <c r="U1633" s="72" t="s">
        <v>2570</v>
      </c>
      <c r="V1633" s="72" t="s">
        <v>2570</v>
      </c>
      <c r="W1633" s="44" t="str">
        <f t="shared" si="466"/>
        <v/>
      </c>
      <c r="X1633" s="25" t="str">
        <f t="shared" si="467"/>
        <v/>
      </c>
      <c r="Y1633" s="1">
        <f t="shared" si="468"/>
        <v>1595</v>
      </c>
      <c r="Z1633" t="str">
        <f t="shared" si="469"/>
        <v>ITM_SETJPN</v>
      </c>
      <c r="AA1633" s="177" t="str">
        <f>IF(ISNA(VLOOKUP(AC1633,Sheet2!J:J,1,0)),"//","")</f>
        <v/>
      </c>
      <c r="AC1633" s="113" t="str">
        <f t="shared" si="459"/>
        <v/>
      </c>
      <c r="AD1633" t="b">
        <f t="shared" si="455"/>
        <v>1</v>
      </c>
    </row>
    <row r="1634" spans="1:30">
      <c r="A1634" s="57">
        <f t="shared" si="463"/>
        <v>1634</v>
      </c>
      <c r="B1634" s="56">
        <f t="shared" si="464"/>
        <v>1596</v>
      </c>
      <c r="C1634" s="60" t="s">
        <v>4557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4811</v>
      </c>
      <c r="L1634" s="68"/>
      <c r="M1634" s="64" t="s">
        <v>2145</v>
      </c>
      <c r="N1634" s="13"/>
      <c r="O1634"/>
      <c r="P1634" t="str">
        <f t="shared" si="458"/>
        <v/>
      </c>
      <c r="Q1634" t="str">
        <f>IF(ISNA(VLOOKUP(AC1634,#REF!,1)),"//","")</f>
        <v/>
      </c>
      <c r="R1634"/>
      <c r="S1634" s="43">
        <f t="shared" si="465"/>
        <v>214</v>
      </c>
      <c r="T1634" s="94" t="s">
        <v>2570</v>
      </c>
      <c r="U1634" s="72" t="s">
        <v>2570</v>
      </c>
      <c r="V1634" s="72" t="s">
        <v>2570</v>
      </c>
      <c r="W1634" s="44" t="str">
        <f t="shared" si="466"/>
        <v/>
      </c>
      <c r="X1634" s="25" t="str">
        <f t="shared" si="467"/>
        <v/>
      </c>
      <c r="Y1634" s="1">
        <f t="shared" si="468"/>
        <v>1596</v>
      </c>
      <c r="Z1634" t="str">
        <f t="shared" si="469"/>
        <v>ITM_SETSIG</v>
      </c>
      <c r="AA1634" s="177" t="str">
        <f>IF(ISNA(VLOOKUP(AC1634,Sheet2!J:J,1,0)),"//","")</f>
        <v/>
      </c>
      <c r="AC1634" s="113" t="str">
        <f t="shared" si="459"/>
        <v/>
      </c>
      <c r="AD1634" t="b">
        <f t="shared" si="455"/>
        <v>1</v>
      </c>
    </row>
    <row r="1635" spans="1:30">
      <c r="A1635" s="57">
        <f t="shared" si="463"/>
        <v>1635</v>
      </c>
      <c r="B1635" s="56">
        <f t="shared" si="464"/>
        <v>1597</v>
      </c>
      <c r="C1635" s="60" t="s">
        <v>5093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1630</v>
      </c>
      <c r="K1635" s="67" t="s">
        <v>4811</v>
      </c>
      <c r="L1635" s="68"/>
      <c r="M1635" s="64" t="s">
        <v>2146</v>
      </c>
      <c r="N1635" s="13"/>
      <c r="O1635"/>
      <c r="P1635" t="str">
        <f t="shared" si="458"/>
        <v/>
      </c>
      <c r="Q1635" t="str">
        <f>IF(ISNA(VLOOKUP(AC1635,#REF!,1)),"//","")</f>
        <v/>
      </c>
      <c r="R1635"/>
      <c r="S1635" s="43">
        <f t="shared" si="465"/>
        <v>214</v>
      </c>
      <c r="T1635" s="94" t="s">
        <v>2570</v>
      </c>
      <c r="U1635" s="72" t="s">
        <v>2570</v>
      </c>
      <c r="V1635" s="72" t="s">
        <v>2570</v>
      </c>
      <c r="W1635" s="44" t="str">
        <f t="shared" si="466"/>
        <v/>
      </c>
      <c r="X1635" s="25" t="str">
        <f t="shared" si="467"/>
        <v/>
      </c>
      <c r="Y1635" s="1">
        <f t="shared" si="468"/>
        <v>1597</v>
      </c>
      <c r="Z1635" t="str">
        <f t="shared" si="469"/>
        <v>ITM_SETTIM</v>
      </c>
      <c r="AA1635" s="177" t="str">
        <f>IF(ISNA(VLOOKUP(AC1635,Sheet2!J:J,1,0)),"//","")</f>
        <v/>
      </c>
      <c r="AC1635" s="113" t="str">
        <f t="shared" si="459"/>
        <v/>
      </c>
      <c r="AD1635" t="b">
        <f t="shared" si="455"/>
        <v>1</v>
      </c>
    </row>
    <row r="1636" spans="1:30">
      <c r="A1636" s="57">
        <f t="shared" si="463"/>
        <v>1636</v>
      </c>
      <c r="B1636" s="56">
        <f t="shared" si="464"/>
        <v>1598</v>
      </c>
      <c r="C1636" s="60" t="s">
        <v>4415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1630</v>
      </c>
      <c r="K1636" s="67" t="s">
        <v>4811</v>
      </c>
      <c r="L1636" s="68"/>
      <c r="M1636" s="64" t="s">
        <v>2147</v>
      </c>
      <c r="N1636" s="13"/>
      <c r="O1636"/>
      <c r="P1636" t="str">
        <f t="shared" si="458"/>
        <v>NOT EQUAL</v>
      </c>
      <c r="Q1636" t="str">
        <f>IF(ISNA(VLOOKUP(AC1636,#REF!,1)),"//","")</f>
        <v/>
      </c>
      <c r="R1636"/>
      <c r="S1636" s="43">
        <f t="shared" si="465"/>
        <v>214</v>
      </c>
      <c r="T1636" s="94" t="s">
        <v>2570</v>
      </c>
      <c r="U1636" s="72" t="s">
        <v>2570</v>
      </c>
      <c r="V1636" s="72" t="s">
        <v>2570</v>
      </c>
      <c r="W1636" s="44" t="str">
        <f t="shared" si="466"/>
        <v/>
      </c>
      <c r="X1636" s="25" t="str">
        <f t="shared" si="467"/>
        <v/>
      </c>
      <c r="Y1636" s="1">
        <f t="shared" si="468"/>
        <v>1598</v>
      </c>
      <c r="Z1636" t="str">
        <f t="shared" si="469"/>
        <v>ITM_SETUK</v>
      </c>
      <c r="AA1636" s="177" t="str">
        <f>IF(ISNA(VLOOKUP(AC1636,Sheet2!J:J,1,0)),"//","")</f>
        <v/>
      </c>
      <c r="AC1636" s="113" t="str">
        <f t="shared" si="459"/>
        <v/>
      </c>
      <c r="AD1636" t="b">
        <f t="shared" si="455"/>
        <v>1</v>
      </c>
    </row>
    <row r="1637" spans="1:30">
      <c r="A1637" s="57">
        <f t="shared" si="463"/>
        <v>1637</v>
      </c>
      <c r="B1637" s="56">
        <f t="shared" si="464"/>
        <v>1599</v>
      </c>
      <c r="C1637" s="60" t="s">
        <v>4416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4811</v>
      </c>
      <c r="L1637" s="68"/>
      <c r="M1637" s="64" t="s">
        <v>2148</v>
      </c>
      <c r="N1637" s="13"/>
      <c r="O1637"/>
      <c r="P1637" t="str">
        <f t="shared" si="458"/>
        <v>NOT EQUAL</v>
      </c>
      <c r="Q1637" t="str">
        <f>IF(ISNA(VLOOKUP(AC1637,#REF!,1)),"//","")</f>
        <v/>
      </c>
      <c r="R1637"/>
      <c r="S1637" s="43">
        <f t="shared" si="465"/>
        <v>214</v>
      </c>
      <c r="T1637" s="94" t="s">
        <v>2570</v>
      </c>
      <c r="U1637" s="72" t="s">
        <v>2570</v>
      </c>
      <c r="V1637" s="72" t="s">
        <v>2570</v>
      </c>
      <c r="W1637" s="44" t="str">
        <f t="shared" si="466"/>
        <v/>
      </c>
      <c r="X1637" s="25" t="str">
        <f t="shared" si="467"/>
        <v/>
      </c>
      <c r="Y1637" s="1">
        <f t="shared" si="468"/>
        <v>1599</v>
      </c>
      <c r="Z1637" t="str">
        <f t="shared" si="469"/>
        <v>ITM_SETUSA</v>
      </c>
      <c r="AA1637" s="177" t="str">
        <f>IF(ISNA(VLOOKUP(AC1637,Sheet2!J:J,1,0)),"//","")</f>
        <v/>
      </c>
      <c r="AC1637" s="113" t="str">
        <f t="shared" si="459"/>
        <v/>
      </c>
      <c r="AD1637" t="b">
        <f t="shared" si="455"/>
        <v>1</v>
      </c>
    </row>
    <row r="1638" spans="1:30">
      <c r="A1638" s="57">
        <f t="shared" si="463"/>
        <v>1638</v>
      </c>
      <c r="B1638" s="56">
        <f t="shared" si="464"/>
        <v>1600</v>
      </c>
      <c r="C1638" s="60" t="s">
        <v>4417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4811</v>
      </c>
      <c r="L1638" s="68"/>
      <c r="M1638" s="64" t="s">
        <v>2152</v>
      </c>
      <c r="N1638" s="13"/>
      <c r="O1638"/>
      <c r="P1638" t="str">
        <f t="shared" si="458"/>
        <v/>
      </c>
      <c r="Q1638" t="str">
        <f>IF(ISNA(VLOOKUP(AC1638,#REF!,1)),"//","")</f>
        <v/>
      </c>
      <c r="R1638"/>
      <c r="S1638" s="43">
        <f t="shared" si="465"/>
        <v>215</v>
      </c>
      <c r="T1638" s="94" t="s">
        <v>3068</v>
      </c>
      <c r="U1638" s="72" t="s">
        <v>2570</v>
      </c>
      <c r="V1638" s="72" t="s">
        <v>2570</v>
      </c>
      <c r="W1638" s="44" t="str">
        <f t="shared" si="466"/>
        <v>"SIGN"</v>
      </c>
      <c r="X1638" s="25" t="str">
        <f t="shared" si="467"/>
        <v>SIGN</v>
      </c>
      <c r="Y1638" s="1">
        <f t="shared" si="468"/>
        <v>1600</v>
      </c>
      <c r="Z1638" t="str">
        <f t="shared" si="469"/>
        <v>ITM_SIGN</v>
      </c>
      <c r="AA1638" s="177" t="str">
        <f>IF(ISNA(VLOOKUP(AC1638,Sheet2!J:J,1,0)),"//","")</f>
        <v>//</v>
      </c>
      <c r="AC1638" s="113" t="str">
        <f t="shared" si="459"/>
        <v>SIGN</v>
      </c>
      <c r="AD1638" t="b">
        <f t="shared" si="455"/>
        <v>1</v>
      </c>
    </row>
    <row r="1639" spans="1:30">
      <c r="A1639" s="57">
        <f t="shared" si="463"/>
        <v>1639</v>
      </c>
      <c r="B1639" s="56">
        <f t="shared" si="464"/>
        <v>1601</v>
      </c>
      <c r="C1639" s="60" t="s">
        <v>4346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1630</v>
      </c>
      <c r="K1639" s="67" t="s">
        <v>4811</v>
      </c>
      <c r="L1639" s="68"/>
      <c r="M1639" s="64" t="s">
        <v>2153</v>
      </c>
      <c r="N1639" s="13"/>
      <c r="O1639"/>
      <c r="P1639" t="str">
        <f t="shared" si="458"/>
        <v/>
      </c>
      <c r="Q1639" t="str">
        <f>IF(ISNA(VLOOKUP(AC1639,#REF!,1)),"//","")</f>
        <v/>
      </c>
      <c r="R1639"/>
      <c r="S1639" s="43">
        <f t="shared" si="465"/>
        <v>216</v>
      </c>
      <c r="T1639" s="94" t="s">
        <v>3100</v>
      </c>
      <c r="U1639" s="72" t="s">
        <v>3001</v>
      </c>
      <c r="V1639" s="72" t="s">
        <v>2570</v>
      </c>
      <c r="W1639" s="44" t="str">
        <f t="shared" si="466"/>
        <v>"SIGNMT"</v>
      </c>
      <c r="X1639" s="25" t="str">
        <f t="shared" si="467"/>
        <v>SIGNMT</v>
      </c>
      <c r="Y1639" s="1">
        <f t="shared" si="468"/>
        <v>1601</v>
      </c>
      <c r="Z1639" t="str">
        <f t="shared" si="469"/>
        <v>ITM_SIGNMT</v>
      </c>
      <c r="AA1639" s="177" t="str">
        <f>IF(ISNA(VLOOKUP(AC1639,Sheet2!J:J,1,0)),"//","")</f>
        <v>//</v>
      </c>
      <c r="AC1639" s="113" t="str">
        <f t="shared" si="459"/>
        <v>SIGNMT</v>
      </c>
      <c r="AD1639" t="b">
        <f t="shared" si="455"/>
        <v>1</v>
      </c>
    </row>
    <row r="1640" spans="1:30">
      <c r="A1640" s="57">
        <f t="shared" si="463"/>
        <v>1640</v>
      </c>
      <c r="B1640" s="56">
        <f t="shared" si="464"/>
        <v>1602</v>
      </c>
      <c r="C1640" s="60" t="s">
        <v>4557</v>
      </c>
      <c r="D1640" s="60" t="s">
        <v>7</v>
      </c>
      <c r="E1640" s="66" t="s">
        <v>2933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4811</v>
      </c>
      <c r="L1640" s="68"/>
      <c r="M1640" s="64" t="s">
        <v>2930</v>
      </c>
      <c r="N1640" s="13"/>
      <c r="O1640"/>
      <c r="P1640" t="str">
        <f t="shared" si="458"/>
        <v>NOT EQUAL</v>
      </c>
      <c r="Q1640" t="str">
        <f>IF(ISNA(VLOOKUP(AC1640,#REF!,1)),"//","")</f>
        <v/>
      </c>
      <c r="R1640"/>
      <c r="S1640" s="43">
        <f t="shared" si="465"/>
        <v>216</v>
      </c>
      <c r="T1640" s="94" t="s">
        <v>2570</v>
      </c>
      <c r="U1640" s="72" t="s">
        <v>2570</v>
      </c>
      <c r="V1640" s="72" t="s">
        <v>2570</v>
      </c>
      <c r="W1640" s="44" t="str">
        <f t="shared" si="466"/>
        <v/>
      </c>
      <c r="X1640" s="25" t="str">
        <f t="shared" si="467"/>
        <v/>
      </c>
      <c r="Y1640" s="1">
        <f t="shared" si="468"/>
        <v>1602</v>
      </c>
      <c r="Z1640" t="str">
        <f t="shared" si="469"/>
        <v>ITM_SIM_EQ</v>
      </c>
      <c r="AA1640" s="177" t="str">
        <f>IF(ISNA(VLOOKUP(AC1640,Sheet2!J:J,1,0)),"//","")</f>
        <v/>
      </c>
      <c r="AC1640" s="113" t="str">
        <f t="shared" si="459"/>
        <v/>
      </c>
      <c r="AD1640" t="b">
        <f t="shared" si="455"/>
        <v>1</v>
      </c>
    </row>
    <row r="1641" spans="1:30">
      <c r="A1641" s="57">
        <f t="shared" si="463"/>
        <v>1641</v>
      </c>
      <c r="B1641" s="56">
        <f t="shared" si="464"/>
        <v>1603</v>
      </c>
      <c r="C1641" s="60" t="s">
        <v>4557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4811</v>
      </c>
      <c r="L1641" s="68"/>
      <c r="M1641" s="64" t="s">
        <v>2157</v>
      </c>
      <c r="N1641" s="13"/>
      <c r="O1641"/>
      <c r="P1641" t="str">
        <f t="shared" si="458"/>
        <v/>
      </c>
      <c r="Q1641" t="str">
        <f>IF(ISNA(VLOOKUP(AC1641,#REF!,1)),"//","")</f>
        <v/>
      </c>
      <c r="R1641"/>
      <c r="S1641" s="43">
        <f t="shared" si="465"/>
        <v>216</v>
      </c>
      <c r="T1641" s="94" t="s">
        <v>2570</v>
      </c>
      <c r="U1641" s="72" t="s">
        <v>2570</v>
      </c>
      <c r="V1641" s="72" t="s">
        <v>2570</v>
      </c>
      <c r="W1641" s="44" t="str">
        <f t="shared" si="466"/>
        <v/>
      </c>
      <c r="X1641" s="25" t="str">
        <f t="shared" si="467"/>
        <v/>
      </c>
      <c r="Y1641" s="1">
        <f t="shared" si="468"/>
        <v>1603</v>
      </c>
      <c r="Z1641" t="str">
        <f t="shared" si="469"/>
        <v>ITM_SKIP</v>
      </c>
      <c r="AA1641" s="177" t="str">
        <f>IF(ISNA(VLOOKUP(AC1641,Sheet2!J:J,1,0)),"//","")</f>
        <v/>
      </c>
      <c r="AC1641" s="113" t="str">
        <f t="shared" si="459"/>
        <v/>
      </c>
      <c r="AD1641" t="b">
        <f t="shared" si="455"/>
        <v>1</v>
      </c>
    </row>
    <row r="1642" spans="1:30">
      <c r="A1642" s="57">
        <f t="shared" si="463"/>
        <v>1642</v>
      </c>
      <c r="B1642" s="56">
        <f t="shared" si="464"/>
        <v>1604</v>
      </c>
      <c r="C1642" s="60" t="s">
        <v>4418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4811</v>
      </c>
      <c r="L1642" s="68"/>
      <c r="M1642" s="64" t="s">
        <v>2159</v>
      </c>
      <c r="N1642" s="13"/>
      <c r="O1642"/>
      <c r="P1642" t="str">
        <f t="shared" si="458"/>
        <v/>
      </c>
      <c r="Q1642" t="str">
        <f>IF(ISNA(VLOOKUP(AC1642,#REF!,1)),"//","")</f>
        <v/>
      </c>
      <c r="R1642"/>
      <c r="S1642" s="43">
        <f t="shared" si="465"/>
        <v>217</v>
      </c>
      <c r="T1642" s="94" t="s">
        <v>2570</v>
      </c>
      <c r="U1642" s="72" t="s">
        <v>2570</v>
      </c>
      <c r="V1642" s="72" t="s">
        <v>2570</v>
      </c>
      <c r="W1642" s="44" t="str">
        <f t="shared" si="466"/>
        <v>"SLVQ"</v>
      </c>
      <c r="X1642" s="25" t="str">
        <f t="shared" si="467"/>
        <v>SLVQ</v>
      </c>
      <c r="Y1642" s="1">
        <f t="shared" si="468"/>
        <v>1604</v>
      </c>
      <c r="Z1642" t="str">
        <f t="shared" si="469"/>
        <v>ITM_SLVQ</v>
      </c>
      <c r="AA1642" s="177" t="str">
        <f>IF(ISNA(VLOOKUP(AC1642,Sheet2!J:J,1,0)),"//","")</f>
        <v>//</v>
      </c>
      <c r="AC1642" s="113" t="str">
        <f t="shared" si="459"/>
        <v>SLVQ</v>
      </c>
      <c r="AD1642" t="b">
        <f t="shared" ref="AD1642:AD1705" si="473">X1642=AC1642</f>
        <v>1</v>
      </c>
    </row>
    <row r="1643" spans="1:30">
      <c r="A1643" s="57">
        <f t="shared" si="463"/>
        <v>1643</v>
      </c>
      <c r="B1643" s="56">
        <f t="shared" si="464"/>
        <v>1605</v>
      </c>
      <c r="C1643" s="60" t="s">
        <v>4419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1630</v>
      </c>
      <c r="K1643" s="67" t="s">
        <v>4811</v>
      </c>
      <c r="L1643" s="68"/>
      <c r="M1643" s="64" t="s">
        <v>2160</v>
      </c>
      <c r="N1643" s="13"/>
      <c r="O1643"/>
      <c r="P1643" t="str">
        <f t="shared" si="458"/>
        <v/>
      </c>
      <c r="Q1643" t="str">
        <f>IF(ISNA(VLOOKUP(AC1643,#REF!,1)),"//","")</f>
        <v/>
      </c>
      <c r="R1643"/>
      <c r="S1643" s="43">
        <f t="shared" si="465"/>
        <v>217</v>
      </c>
      <c r="T1643" s="94" t="s">
        <v>2570</v>
      </c>
      <c r="U1643" s="72" t="s">
        <v>2570</v>
      </c>
      <c r="V1643" s="72" t="s">
        <v>2570</v>
      </c>
      <c r="W1643" s="44" t="str">
        <f t="shared" si="466"/>
        <v/>
      </c>
      <c r="X1643" s="25" t="str">
        <f t="shared" si="467"/>
        <v/>
      </c>
      <c r="Y1643" s="1">
        <f t="shared" si="468"/>
        <v>1605</v>
      </c>
      <c r="Z1643" t="str">
        <f t="shared" si="469"/>
        <v>ITM_SM</v>
      </c>
      <c r="AA1643" s="177" t="str">
        <f>IF(ISNA(VLOOKUP(AC1643,Sheet2!J:J,1,0)),"//","")</f>
        <v/>
      </c>
      <c r="AC1643" s="113" t="str">
        <f t="shared" si="459"/>
        <v/>
      </c>
      <c r="AD1643" t="b">
        <f t="shared" si="473"/>
        <v>1</v>
      </c>
    </row>
    <row r="1644" spans="1:30">
      <c r="A1644" s="57">
        <f t="shared" si="463"/>
        <v>1644</v>
      </c>
      <c r="B1644" s="56">
        <f t="shared" si="464"/>
        <v>1606</v>
      </c>
      <c r="C1644" s="60" t="s">
        <v>4420</v>
      </c>
      <c r="D1644" s="60" t="s">
        <v>7</v>
      </c>
      <c r="E1644" s="66" t="s">
        <v>3212</v>
      </c>
      <c r="F1644" s="66" t="s">
        <v>3212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4811</v>
      </c>
      <c r="L1644" s="68"/>
      <c r="M1644" s="64" t="s">
        <v>3213</v>
      </c>
      <c r="N1644" s="13"/>
      <c r="O1644"/>
      <c r="P1644" t="str">
        <f t="shared" si="458"/>
        <v/>
      </c>
      <c r="Q1644" t="str">
        <f>IF(ISNA(VLOOKUP(AC1644,#REF!,1)),"//","")</f>
        <v/>
      </c>
      <c r="R1644"/>
      <c r="S1644" s="43">
        <f t="shared" si="465"/>
        <v>218</v>
      </c>
      <c r="T1644" s="94" t="s">
        <v>3090</v>
      </c>
      <c r="U1644" s="72" t="s">
        <v>2570</v>
      </c>
      <c r="V1644" s="72" t="s">
        <v>2570</v>
      </c>
      <c r="W1644" s="44" t="str">
        <f t="shared" si="466"/>
        <v>"ISM?"</v>
      </c>
      <c r="X1644" s="25" t="str">
        <f t="shared" si="467"/>
        <v>ISM?</v>
      </c>
      <c r="Y1644" s="1">
        <f t="shared" si="468"/>
        <v>1606</v>
      </c>
      <c r="Z1644" t="str">
        <f t="shared" si="469"/>
        <v>ITM_ISM</v>
      </c>
      <c r="AA1644" s="177" t="str">
        <f>IF(ISNA(VLOOKUP(AC1644,Sheet2!J:J,1,0)),"//","")</f>
        <v>//</v>
      </c>
      <c r="AC1644" s="113" t="str">
        <f t="shared" si="459"/>
        <v>ISM?</v>
      </c>
      <c r="AD1644" t="b">
        <f t="shared" si="473"/>
        <v>1</v>
      </c>
    </row>
    <row r="1645" spans="1:30">
      <c r="A1645" s="57">
        <f t="shared" si="463"/>
        <v>1645</v>
      </c>
      <c r="B1645" s="56">
        <f t="shared" si="464"/>
        <v>1607</v>
      </c>
      <c r="C1645" s="60" t="s">
        <v>4421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1630</v>
      </c>
      <c r="K1645" s="67" t="s">
        <v>4811</v>
      </c>
      <c r="L1645" s="68"/>
      <c r="M1645" s="64" t="s">
        <v>2161</v>
      </c>
      <c r="N1645" s="13"/>
      <c r="O1645"/>
      <c r="P1645" t="str">
        <f t="shared" si="458"/>
        <v/>
      </c>
      <c r="Q1645" t="str">
        <f>IF(ISNA(VLOOKUP(AC1645,#REF!,1)),"//","")</f>
        <v/>
      </c>
      <c r="R1645"/>
      <c r="S1645" s="43">
        <f t="shared" si="465"/>
        <v>218</v>
      </c>
      <c r="T1645" s="94" t="s">
        <v>2570</v>
      </c>
      <c r="U1645" s="72" t="s">
        <v>2570</v>
      </c>
      <c r="V1645" s="72" t="s">
        <v>2570</v>
      </c>
      <c r="W1645" s="44" t="str">
        <f t="shared" si="466"/>
        <v/>
      </c>
      <c r="X1645" s="25" t="str">
        <f t="shared" si="467"/>
        <v/>
      </c>
      <c r="Y1645" s="1">
        <f t="shared" si="468"/>
        <v>1607</v>
      </c>
      <c r="Z1645" t="str">
        <f t="shared" si="469"/>
        <v>ITM_SMW</v>
      </c>
      <c r="AA1645" s="177" t="str">
        <f>IF(ISNA(VLOOKUP(AC1645,Sheet2!J:J,1,0)),"//","")</f>
        <v/>
      </c>
      <c r="AC1645" s="113" t="str">
        <f t="shared" si="459"/>
        <v/>
      </c>
      <c r="AD1645" t="b">
        <f t="shared" si="473"/>
        <v>1</v>
      </c>
    </row>
    <row r="1646" spans="1:30">
      <c r="A1646" s="57">
        <f t="shared" si="463"/>
        <v>1646</v>
      </c>
      <c r="B1646" s="56">
        <f t="shared" si="464"/>
        <v>1608</v>
      </c>
      <c r="C1646" s="60" t="s">
        <v>4557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1630</v>
      </c>
      <c r="K1646" s="67" t="s">
        <v>4811</v>
      </c>
      <c r="L1646" s="68"/>
      <c r="M1646" s="64" t="s">
        <v>2162</v>
      </c>
      <c r="N1646" s="13"/>
      <c r="O1646"/>
      <c r="P1646" t="str">
        <f t="shared" si="458"/>
        <v/>
      </c>
      <c r="Q1646" t="str">
        <f>IF(ISNA(VLOOKUP(AC1646,#REF!,1)),"//","")</f>
        <v/>
      </c>
      <c r="R1646"/>
      <c r="S1646" s="43">
        <f t="shared" si="465"/>
        <v>218</v>
      </c>
      <c r="T1646" s="94" t="s">
        <v>2570</v>
      </c>
      <c r="U1646" s="72" t="s">
        <v>2570</v>
      </c>
      <c r="V1646" s="72" t="s">
        <v>2570</v>
      </c>
      <c r="W1646" s="44" t="str">
        <f t="shared" si="466"/>
        <v/>
      </c>
      <c r="X1646" s="25" t="str">
        <f t="shared" si="467"/>
        <v/>
      </c>
      <c r="Y1646" s="1">
        <f t="shared" si="468"/>
        <v>1608</v>
      </c>
      <c r="Z1646" t="str">
        <f t="shared" si="469"/>
        <v>ITM_SOLVE</v>
      </c>
      <c r="AA1646" s="177" t="str">
        <f>IF(ISNA(VLOOKUP(AC1646,Sheet2!J:J,1,0)),"//","")</f>
        <v/>
      </c>
      <c r="AC1646" s="113" t="str">
        <f t="shared" si="459"/>
        <v/>
      </c>
      <c r="AD1646" t="b">
        <f t="shared" si="473"/>
        <v>1</v>
      </c>
    </row>
    <row r="1647" spans="1:30">
      <c r="A1647" s="57">
        <f t="shared" si="463"/>
        <v>1647</v>
      </c>
      <c r="B1647" s="56">
        <f t="shared" si="464"/>
        <v>1609</v>
      </c>
      <c r="C1647" s="60" t="s">
        <v>4422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4811</v>
      </c>
      <c r="L1647" s="68"/>
      <c r="M1647" s="64" t="s">
        <v>2166</v>
      </c>
      <c r="N1647" s="13"/>
      <c r="O1647"/>
      <c r="P1647" t="str">
        <f t="shared" si="458"/>
        <v/>
      </c>
      <c r="Q1647" t="str">
        <f>IF(ISNA(VLOOKUP(AC1647,#REF!,1)),"//","")</f>
        <v/>
      </c>
      <c r="R1647"/>
      <c r="S1647" s="43">
        <f t="shared" si="465"/>
        <v>219</v>
      </c>
      <c r="T1647" s="94" t="s">
        <v>3090</v>
      </c>
      <c r="U1647" s="72" t="s">
        <v>2570</v>
      </c>
      <c r="V1647" s="72" t="s">
        <v>2570</v>
      </c>
      <c r="W1647" s="44" t="str">
        <f t="shared" si="466"/>
        <v>"SSIZE?"</v>
      </c>
      <c r="X1647" s="25" t="str">
        <f t="shared" si="467"/>
        <v>SSIZE?</v>
      </c>
      <c r="Y1647" s="1">
        <f t="shared" si="468"/>
        <v>1609</v>
      </c>
      <c r="Z1647" t="str">
        <f t="shared" si="469"/>
        <v>ITM_SSIZE</v>
      </c>
      <c r="AA1647" s="177" t="str">
        <f>IF(ISNA(VLOOKUP(AC1647,Sheet2!J:J,1,0)),"//","")</f>
        <v>//</v>
      </c>
      <c r="AC1647" s="113" t="str">
        <f t="shared" si="459"/>
        <v>SSIZE?</v>
      </c>
      <c r="AD1647" t="b">
        <f t="shared" si="473"/>
        <v>1</v>
      </c>
    </row>
    <row r="1648" spans="1:30">
      <c r="A1648" s="57">
        <f t="shared" si="463"/>
        <v>1648</v>
      </c>
      <c r="B1648" s="56">
        <f t="shared" si="464"/>
        <v>1610</v>
      </c>
      <c r="C1648" s="60" t="s">
        <v>4561</v>
      </c>
      <c r="D1648" s="178" t="s">
        <v>5108</v>
      </c>
      <c r="E1648" s="66" t="s">
        <v>2874</v>
      </c>
      <c r="F1648" s="66" t="s">
        <v>2874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4811</v>
      </c>
      <c r="L1648" s="68"/>
      <c r="M1648" s="64" t="s">
        <v>2168</v>
      </c>
      <c r="N1648" s="13"/>
      <c r="O1648"/>
      <c r="P1648" t="str">
        <f t="shared" si="458"/>
        <v/>
      </c>
      <c r="Q1648" t="str">
        <f>IF(ISNA(VLOOKUP(AC1648,#REF!,1)),"//","")</f>
        <v/>
      </c>
      <c r="R1648"/>
      <c r="S1648" s="43">
        <f t="shared" si="465"/>
        <v>219</v>
      </c>
      <c r="T1648" s="94" t="s">
        <v>2570</v>
      </c>
      <c r="U1648" s="72" t="s">
        <v>2570</v>
      </c>
      <c r="V1648" s="72" t="s">
        <v>2570</v>
      </c>
      <c r="W1648" s="44" t="str">
        <f t="shared" si="466"/>
        <v/>
      </c>
      <c r="X1648" s="25" t="str">
        <f t="shared" si="467"/>
        <v/>
      </c>
      <c r="Y1648" s="1">
        <f t="shared" si="468"/>
        <v>1610</v>
      </c>
      <c r="Z1648" t="str">
        <f t="shared" si="469"/>
        <v>ITM_STATUS</v>
      </c>
      <c r="AA1648" s="177" t="str">
        <f>IF(ISNA(VLOOKUP(AC1648,Sheet2!J:J,1,0)),"//","")</f>
        <v/>
      </c>
      <c r="AC1648" s="113" t="str">
        <f t="shared" si="459"/>
        <v/>
      </c>
      <c r="AD1648" t="b">
        <f t="shared" si="473"/>
        <v>1</v>
      </c>
    </row>
    <row r="1649" spans="1:30">
      <c r="A1649" s="57">
        <f t="shared" si="463"/>
        <v>1649</v>
      </c>
      <c r="B1649" s="56">
        <f t="shared" si="464"/>
        <v>1611</v>
      </c>
      <c r="C1649" s="60" t="s">
        <v>4423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1630</v>
      </c>
      <c r="K1649" s="67" t="s">
        <v>4811</v>
      </c>
      <c r="L1649" s="68"/>
      <c r="M1649" s="64" t="s">
        <v>2171</v>
      </c>
      <c r="N1649" s="13"/>
      <c r="O1649"/>
      <c r="P1649" t="str">
        <f t="shared" si="458"/>
        <v>NOT EQUAL</v>
      </c>
      <c r="Q1649" t="str">
        <f>IF(ISNA(VLOOKUP(AC1649,#REF!,1)),"//","")</f>
        <v/>
      </c>
      <c r="R1649"/>
      <c r="S1649" s="43">
        <f t="shared" si="465"/>
        <v>219</v>
      </c>
      <c r="T1649" s="94" t="s">
        <v>2570</v>
      </c>
      <c r="U1649" s="72" t="s">
        <v>2570</v>
      </c>
      <c r="V1649" s="72" t="s">
        <v>2570</v>
      </c>
      <c r="W1649" s="44" t="str">
        <f t="shared" si="466"/>
        <v/>
      </c>
      <c r="X1649" s="25" t="str">
        <f t="shared" si="467"/>
        <v/>
      </c>
      <c r="Y1649" s="1">
        <f t="shared" si="468"/>
        <v>1611</v>
      </c>
      <c r="Z1649" t="str">
        <f t="shared" si="469"/>
        <v>ITM_STOCFG</v>
      </c>
      <c r="AA1649" s="177" t="str">
        <f>IF(ISNA(VLOOKUP(AC1649,Sheet2!J:J,1,0)),"//","")</f>
        <v/>
      </c>
      <c r="AC1649" s="113" t="str">
        <f t="shared" si="459"/>
        <v/>
      </c>
      <c r="AD1649" t="b">
        <f t="shared" si="473"/>
        <v>1</v>
      </c>
    </row>
    <row r="1650" spans="1:30">
      <c r="A1650" s="57">
        <f t="shared" si="463"/>
        <v>1650</v>
      </c>
      <c r="B1650" s="56">
        <f t="shared" si="464"/>
        <v>1612</v>
      </c>
      <c r="C1650" s="60" t="s">
        <v>4424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4811</v>
      </c>
      <c r="L1650" s="68"/>
      <c r="M1650" s="64" t="s">
        <v>2172</v>
      </c>
      <c r="N1650" s="13"/>
      <c r="O1650"/>
      <c r="P1650" t="str">
        <f t="shared" ref="P1650:P1713" si="474">IF(E1650=F1650,"","NOT EQUAL")</f>
        <v/>
      </c>
      <c r="Q1650" t="str">
        <f>IF(ISNA(VLOOKUP(AC1650,#REF!,1)),"//","")</f>
        <v/>
      </c>
      <c r="R1650"/>
      <c r="S1650" s="43">
        <f t="shared" si="465"/>
        <v>220</v>
      </c>
      <c r="T1650" s="94" t="s">
        <v>3092</v>
      </c>
      <c r="U1650" s="72" t="s">
        <v>2570</v>
      </c>
      <c r="V1650" s="72" t="s">
        <v>2570</v>
      </c>
      <c r="W1650" s="44" t="str">
        <f t="shared" si="466"/>
        <v>"STOEL"</v>
      </c>
      <c r="X1650" s="25" t="str">
        <f t="shared" si="467"/>
        <v>STOEL</v>
      </c>
      <c r="Y1650" s="1">
        <f t="shared" si="468"/>
        <v>1612</v>
      </c>
      <c r="Z1650" t="str">
        <f t="shared" si="469"/>
        <v>ITM_STOEL</v>
      </c>
      <c r="AA1650" s="177" t="str">
        <f>IF(ISNA(VLOOKUP(AC1650,Sheet2!J:J,1,0)),"//","")</f>
        <v>//</v>
      </c>
      <c r="AC1650" s="113" t="str">
        <f t="shared" ref="AC1650:AC1713" si="475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73"/>
        <v>1</v>
      </c>
    </row>
    <row r="1651" spans="1:30">
      <c r="A1651" s="57">
        <f t="shared" si="463"/>
        <v>1651</v>
      </c>
      <c r="B1651" s="56">
        <f t="shared" si="464"/>
        <v>1613</v>
      </c>
      <c r="C1651" s="60" t="s">
        <v>4425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4811</v>
      </c>
      <c r="L1651" s="68"/>
      <c r="M1651" s="64" t="s">
        <v>2173</v>
      </c>
      <c r="N1651" s="13"/>
      <c r="O1651"/>
      <c r="P1651" t="str">
        <f t="shared" si="474"/>
        <v/>
      </c>
      <c r="Q1651" t="str">
        <f>IF(ISNA(VLOOKUP(AC1651,#REF!,1)),"//","")</f>
        <v/>
      </c>
      <c r="R1651"/>
      <c r="S1651" s="43">
        <f t="shared" si="465"/>
        <v>221</v>
      </c>
      <c r="T1651" s="97" t="s">
        <v>3092</v>
      </c>
      <c r="U1651" s="72" t="s">
        <v>2570</v>
      </c>
      <c r="V1651" s="72" t="s">
        <v>2570</v>
      </c>
      <c r="W1651" s="44" t="str">
        <f t="shared" si="466"/>
        <v>"STOIJ"</v>
      </c>
      <c r="X1651" s="25" t="str">
        <f t="shared" si="467"/>
        <v>STOIJ</v>
      </c>
      <c r="Y1651" s="1">
        <f t="shared" si="468"/>
        <v>1613</v>
      </c>
      <c r="Z1651" t="str">
        <f t="shared" si="469"/>
        <v>ITM_STOIJ</v>
      </c>
      <c r="AA1651" s="177" t="str">
        <f>IF(ISNA(VLOOKUP(AC1651,Sheet2!J:J,1,0)),"//","")</f>
        <v>//</v>
      </c>
      <c r="AC1651" s="113" t="str">
        <f t="shared" si="475"/>
        <v>STOIJ</v>
      </c>
      <c r="AD1651" t="b">
        <f t="shared" si="473"/>
        <v>1</v>
      </c>
    </row>
    <row r="1652" spans="1:30" s="136" customFormat="1">
      <c r="A1652" s="130">
        <f t="shared" si="463"/>
        <v>1652</v>
      </c>
      <c r="B1652" s="131">
        <f t="shared" si="464"/>
        <v>1614</v>
      </c>
      <c r="C1652" s="132" t="s">
        <v>4215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133" t="s">
        <v>1629</v>
      </c>
      <c r="K1652" s="135" t="s">
        <v>4811</v>
      </c>
      <c r="M1652" s="18" t="s">
        <v>1924</v>
      </c>
      <c r="N1652" s="18"/>
      <c r="P1652" s="136" t="str">
        <f t="shared" si="474"/>
        <v>NOT EQUAL</v>
      </c>
      <c r="Q1652" s="136" t="str">
        <f>IF(ISNA(VLOOKUP(AC1652,#REF!,1)),"//","")</f>
        <v/>
      </c>
      <c r="S1652" s="137">
        <f t="shared" si="465"/>
        <v>222</v>
      </c>
      <c r="T1652" s="130" t="s">
        <v>3068</v>
      </c>
      <c r="U1652" s="134" t="s">
        <v>2570</v>
      </c>
      <c r="V1652" s="134" t="s">
        <v>2570</v>
      </c>
      <c r="W1652" s="138" t="str">
        <f t="shared" si="466"/>
        <v>"LN(1+X)"</v>
      </c>
      <c r="X1652" s="139" t="str">
        <f t="shared" si="467"/>
        <v>LN(1+X)</v>
      </c>
      <c r="Y1652" s="140">
        <f t="shared" si="468"/>
        <v>1614</v>
      </c>
      <c r="Z1652" s="136" t="str">
        <f t="shared" si="469"/>
        <v>ITM_LN1X</v>
      </c>
      <c r="AA1652" s="177" t="str">
        <f>IF(ISNA(VLOOKUP(AC1652,Sheet2!J:J,1,0)),"//","")</f>
        <v/>
      </c>
      <c r="AC1652" s="113" t="str">
        <f t="shared" si="475"/>
        <v>LN(1+X)</v>
      </c>
      <c r="AD1652" t="b">
        <f t="shared" si="473"/>
        <v>1</v>
      </c>
    </row>
    <row r="1653" spans="1:30">
      <c r="A1653" s="57">
        <f t="shared" si="463"/>
        <v>1653</v>
      </c>
      <c r="B1653" s="56">
        <f t="shared" si="464"/>
        <v>1615</v>
      </c>
      <c r="C1653" s="60" t="s">
        <v>4426</v>
      </c>
      <c r="D1653" s="60" t="s">
        <v>2612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4811</v>
      </c>
      <c r="L1653" s="68"/>
      <c r="M1653" s="64" t="s">
        <v>2175</v>
      </c>
      <c r="N1653" s="13"/>
      <c r="O1653"/>
      <c r="P1653" t="str">
        <f t="shared" si="474"/>
        <v/>
      </c>
      <c r="Q1653" t="str">
        <f>IF(ISNA(VLOOKUP(AC1653,#REF!,1)),"//","")</f>
        <v/>
      </c>
      <c r="R1653"/>
      <c r="S1653" s="43">
        <f t="shared" si="465"/>
        <v>223</v>
      </c>
      <c r="T1653" s="94" t="s">
        <v>3092</v>
      </c>
      <c r="U1653" s="72" t="s">
        <v>2570</v>
      </c>
      <c r="V1653" s="72" t="s">
        <v>2570</v>
      </c>
      <c r="W1653" s="44" t="str">
        <f t="shared" si="466"/>
        <v>"STOS"</v>
      </c>
      <c r="X1653" s="25" t="str">
        <f t="shared" si="467"/>
        <v>STOS</v>
      </c>
      <c r="Y1653" s="1">
        <f t="shared" si="468"/>
        <v>1615</v>
      </c>
      <c r="Z1653" t="str">
        <f t="shared" si="469"/>
        <v>ITM_STOS</v>
      </c>
      <c r="AA1653" s="177" t="str">
        <f>IF(ISNA(VLOOKUP(AC1653,Sheet2!J:J,1,0)),"//","")</f>
        <v>//</v>
      </c>
      <c r="AC1653" s="113" t="str">
        <f t="shared" si="475"/>
        <v>STOS</v>
      </c>
      <c r="AD1653" t="b">
        <f t="shared" si="473"/>
        <v>1</v>
      </c>
    </row>
    <row r="1654" spans="1:30">
      <c r="A1654" s="57">
        <f t="shared" si="463"/>
        <v>1654</v>
      </c>
      <c r="B1654" s="56">
        <f t="shared" si="464"/>
        <v>1616</v>
      </c>
      <c r="C1654" s="60" t="s">
        <v>4427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4811</v>
      </c>
      <c r="L1654" s="68"/>
      <c r="M1654" s="64" t="s">
        <v>2182</v>
      </c>
      <c r="N1654" s="13"/>
      <c r="O1654"/>
      <c r="P1654" t="str">
        <f t="shared" si="474"/>
        <v/>
      </c>
      <c r="Q1654" t="str">
        <f>IF(ISNA(VLOOKUP(AC1654,#REF!,1)),"//","")</f>
        <v/>
      </c>
      <c r="R1654"/>
      <c r="S1654" s="43">
        <f t="shared" si="465"/>
        <v>224</v>
      </c>
      <c r="T1654" s="97" t="s">
        <v>3073</v>
      </c>
      <c r="U1654" s="72" t="s">
        <v>2570</v>
      </c>
      <c r="V1654" s="72" t="s">
        <v>2570</v>
      </c>
      <c r="W1654" s="44" t="str">
        <f t="shared" si="466"/>
        <v>"SUM"</v>
      </c>
      <c r="X1654" s="25" t="str">
        <f t="shared" si="467"/>
        <v>SUM</v>
      </c>
      <c r="Y1654" s="1">
        <f t="shared" si="468"/>
        <v>1616</v>
      </c>
      <c r="Z1654" t="str">
        <f t="shared" si="469"/>
        <v>ITM_SUM</v>
      </c>
      <c r="AA1654" s="177" t="str">
        <f>IF(ISNA(VLOOKUP(AC1654,Sheet2!J:J,1,0)),"//","")</f>
        <v>//</v>
      </c>
      <c r="AC1654" s="113" t="str">
        <f t="shared" si="475"/>
        <v>SUM</v>
      </c>
      <c r="AD1654" t="b">
        <f t="shared" si="473"/>
        <v>1</v>
      </c>
    </row>
    <row r="1655" spans="1:30">
      <c r="A1655" s="57">
        <f t="shared" si="463"/>
        <v>1655</v>
      </c>
      <c r="B1655" s="56">
        <f t="shared" si="464"/>
        <v>1617</v>
      </c>
      <c r="C1655" s="60" t="s">
        <v>4428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1630</v>
      </c>
      <c r="K1655" s="67" t="s">
        <v>4811</v>
      </c>
      <c r="L1655" s="68"/>
      <c r="M1655" s="64" t="s">
        <v>2183</v>
      </c>
      <c r="N1655" s="13"/>
      <c r="O1655"/>
      <c r="P1655" t="str">
        <f t="shared" si="474"/>
        <v/>
      </c>
      <c r="Q1655" t="str">
        <f>IF(ISNA(VLOOKUP(AC1655,#REF!,1)),"//","")</f>
        <v/>
      </c>
      <c r="R1655"/>
      <c r="S1655" s="43">
        <f t="shared" si="465"/>
        <v>224</v>
      </c>
      <c r="T1655" s="94" t="s">
        <v>2570</v>
      </c>
      <c r="U1655" s="72" t="s">
        <v>2570</v>
      </c>
      <c r="V1655" s="72" t="s">
        <v>2570</v>
      </c>
      <c r="W1655" s="44" t="str">
        <f t="shared" si="466"/>
        <v/>
      </c>
      <c r="X1655" s="25" t="str">
        <f t="shared" si="467"/>
        <v/>
      </c>
      <c r="Y1655" s="1">
        <f t="shared" si="468"/>
        <v>1617</v>
      </c>
      <c r="Z1655" t="str">
        <f t="shared" si="469"/>
        <v>ITM_SW</v>
      </c>
      <c r="AA1655" s="177" t="str">
        <f>IF(ISNA(VLOOKUP(AC1655,Sheet2!J:J,1,0)),"//","")</f>
        <v/>
      </c>
      <c r="AC1655" s="113" t="str">
        <f t="shared" si="475"/>
        <v/>
      </c>
      <c r="AD1655" t="b">
        <f t="shared" si="473"/>
        <v>1</v>
      </c>
    </row>
    <row r="1656" spans="1:30">
      <c r="A1656" s="57">
        <f t="shared" si="463"/>
        <v>1656</v>
      </c>
      <c r="B1656" s="56">
        <f t="shared" si="464"/>
        <v>1618</v>
      </c>
      <c r="C1656" s="60" t="s">
        <v>4557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4811</v>
      </c>
      <c r="L1656" s="68"/>
      <c r="M1656" s="64" t="s">
        <v>2184</v>
      </c>
      <c r="N1656" s="13"/>
      <c r="O1656"/>
      <c r="P1656" t="str">
        <f t="shared" si="474"/>
        <v/>
      </c>
      <c r="Q1656" t="str">
        <f>IF(ISNA(VLOOKUP(AC1656,#REF!,1)),"//","")</f>
        <v/>
      </c>
      <c r="R1656"/>
      <c r="S1656" s="43">
        <f t="shared" si="465"/>
        <v>224</v>
      </c>
      <c r="T1656" s="94" t="s">
        <v>2570</v>
      </c>
      <c r="U1656" s="72" t="s">
        <v>2570</v>
      </c>
      <c r="V1656" s="72" t="s">
        <v>2570</v>
      </c>
      <c r="W1656" s="44" t="str">
        <f t="shared" si="466"/>
        <v/>
      </c>
      <c r="X1656" s="25" t="str">
        <f t="shared" si="467"/>
        <v/>
      </c>
      <c r="Y1656" s="1">
        <f t="shared" si="468"/>
        <v>1618</v>
      </c>
      <c r="Z1656" t="str">
        <f t="shared" si="469"/>
        <v>ITM_SXY</v>
      </c>
      <c r="AA1656" s="177" t="str">
        <f>IF(ISNA(VLOOKUP(AC1656,Sheet2!J:J,1,0)),"//","")</f>
        <v/>
      </c>
      <c r="AC1656" s="113" t="str">
        <f t="shared" si="475"/>
        <v/>
      </c>
      <c r="AD1656" t="b">
        <f t="shared" si="473"/>
        <v>1</v>
      </c>
    </row>
    <row r="1657" spans="1:30">
      <c r="A1657" s="57">
        <f t="shared" si="463"/>
        <v>1657</v>
      </c>
      <c r="B1657" s="56">
        <f t="shared" si="464"/>
        <v>1619</v>
      </c>
      <c r="C1657" s="60" t="s">
        <v>5094</v>
      </c>
      <c r="D1657" s="60" t="s">
        <v>14</v>
      </c>
      <c r="E1657" s="66" t="s">
        <v>1503</v>
      </c>
      <c r="F1657" s="66" t="s">
        <v>1503</v>
      </c>
      <c r="G1657" s="72">
        <v>0</v>
      </c>
      <c r="H1657" s="72">
        <v>18</v>
      </c>
      <c r="I1657" s="66" t="s">
        <v>3</v>
      </c>
      <c r="J1657" s="66" t="s">
        <v>1630</v>
      </c>
      <c r="K1657" s="67" t="s">
        <v>4811</v>
      </c>
      <c r="L1657" s="68"/>
      <c r="M1657" s="64" t="s">
        <v>2190</v>
      </c>
      <c r="N1657" s="13"/>
      <c r="O1657"/>
      <c r="P1657" t="str">
        <f t="shared" si="474"/>
        <v/>
      </c>
      <c r="Q1657" t="str">
        <f>IF(ISNA(VLOOKUP(AC1657,#REF!,1)),"//","")</f>
        <v/>
      </c>
      <c r="R1657"/>
      <c r="S1657" s="43">
        <f t="shared" si="465"/>
        <v>224</v>
      </c>
      <c r="T1657" s="94" t="s">
        <v>2570</v>
      </c>
      <c r="U1657" s="72" t="s">
        <v>2570</v>
      </c>
      <c r="V1657" s="72" t="s">
        <v>2570</v>
      </c>
      <c r="W1657" s="44" t="str">
        <f t="shared" si="466"/>
        <v/>
      </c>
      <c r="X1657" s="25" t="str">
        <f t="shared" si="467"/>
        <v/>
      </c>
      <c r="Y1657" s="1">
        <f t="shared" si="468"/>
        <v>1619</v>
      </c>
      <c r="Z1657" t="str">
        <f t="shared" si="469"/>
        <v>ITM_TDISP</v>
      </c>
      <c r="AA1657" s="177" t="str">
        <f>IF(ISNA(VLOOKUP(AC1657,Sheet2!J:J,1,0)),"//","")</f>
        <v/>
      </c>
      <c r="AC1657" s="113" t="str">
        <f t="shared" si="475"/>
        <v/>
      </c>
      <c r="AD1657" t="b">
        <f t="shared" si="473"/>
        <v>1</v>
      </c>
    </row>
    <row r="1658" spans="1:30">
      <c r="A1658" s="57">
        <f t="shared" si="463"/>
        <v>1658</v>
      </c>
      <c r="B1658" s="56">
        <f t="shared" si="464"/>
        <v>1620</v>
      </c>
      <c r="C1658" s="60" t="s">
        <v>4429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4811</v>
      </c>
      <c r="L1658" s="68"/>
      <c r="M1658" s="64" t="s">
        <v>2192</v>
      </c>
      <c r="N1658" s="13"/>
      <c r="O1658"/>
      <c r="P1658" t="str">
        <f t="shared" si="474"/>
        <v/>
      </c>
      <c r="Q1658" t="str">
        <f>IF(ISNA(VLOOKUP(AC1658,#REF!,1)),"//","")</f>
        <v/>
      </c>
      <c r="R1658"/>
      <c r="S1658" s="43">
        <f t="shared" si="465"/>
        <v>225</v>
      </c>
      <c r="T1658" s="94" t="s">
        <v>3097</v>
      </c>
      <c r="U1658" s="72" t="s">
        <v>2570</v>
      </c>
      <c r="V1658" s="72" t="s">
        <v>2570</v>
      </c>
      <c r="W1658" s="44" t="str">
        <f t="shared" si="466"/>
        <v>"TICKS"</v>
      </c>
      <c r="X1658" s="25" t="str">
        <f t="shared" si="467"/>
        <v>TICKS</v>
      </c>
      <c r="Y1658" s="1">
        <f t="shared" si="468"/>
        <v>1620</v>
      </c>
      <c r="Z1658" t="str">
        <f t="shared" si="469"/>
        <v>ITM_TICKS</v>
      </c>
      <c r="AA1658" s="177" t="str">
        <f>IF(ISNA(VLOOKUP(AC1658,Sheet2!J:J,1,0)),"//","")</f>
        <v/>
      </c>
      <c r="AC1658" s="113" t="str">
        <f t="shared" si="475"/>
        <v>TICKS</v>
      </c>
      <c r="AD1658" t="b">
        <f t="shared" si="473"/>
        <v>1</v>
      </c>
    </row>
    <row r="1659" spans="1:30">
      <c r="A1659" s="57">
        <f t="shared" si="463"/>
        <v>1659</v>
      </c>
      <c r="B1659" s="56">
        <f t="shared" si="464"/>
        <v>1621</v>
      </c>
      <c r="C1659" s="60" t="s">
        <v>5095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1629</v>
      </c>
      <c r="K1659" s="67" t="s">
        <v>4811</v>
      </c>
      <c r="L1659" s="68"/>
      <c r="M1659" s="64" t="s">
        <v>2193</v>
      </c>
      <c r="N1659" s="13"/>
      <c r="O1659"/>
      <c r="P1659" t="str">
        <f t="shared" si="474"/>
        <v/>
      </c>
      <c r="Q1659" t="str">
        <f>IF(ISNA(VLOOKUP(AC1659,#REF!,1)),"//","")</f>
        <v/>
      </c>
      <c r="R1659"/>
      <c r="S1659" s="43">
        <f t="shared" si="465"/>
        <v>226</v>
      </c>
      <c r="T1659" s="94" t="s">
        <v>2570</v>
      </c>
      <c r="U1659" s="72" t="s">
        <v>2570</v>
      </c>
      <c r="V1659" s="72" t="s">
        <v>2570</v>
      </c>
      <c r="W1659" s="44" t="str">
        <f t="shared" si="466"/>
        <v>"TIME"</v>
      </c>
      <c r="X1659" s="25" t="str">
        <f t="shared" si="467"/>
        <v>TIME</v>
      </c>
      <c r="Y1659" s="1">
        <f t="shared" si="468"/>
        <v>1621</v>
      </c>
      <c r="Z1659" t="str">
        <f t="shared" si="469"/>
        <v>ITM_TIME</v>
      </c>
      <c r="AA1659" s="177" t="str">
        <f>IF(ISNA(VLOOKUP(AC1659,Sheet2!J:J,1,0)),"//","")</f>
        <v>//</v>
      </c>
      <c r="AC1659" s="113" t="str">
        <f t="shared" si="475"/>
        <v>TIME</v>
      </c>
      <c r="AD1659" t="b">
        <f t="shared" si="473"/>
        <v>1</v>
      </c>
    </row>
    <row r="1660" spans="1:30">
      <c r="A1660" s="57">
        <f t="shared" si="463"/>
        <v>1660</v>
      </c>
      <c r="B1660" s="56">
        <f t="shared" si="464"/>
        <v>1622</v>
      </c>
      <c r="C1660" s="60" t="s">
        <v>4557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1630</v>
      </c>
      <c r="K1660" s="67" t="s">
        <v>4811</v>
      </c>
      <c r="L1660" s="68"/>
      <c r="M1660" s="64" t="s">
        <v>2194</v>
      </c>
      <c r="N1660" s="13"/>
      <c r="O1660"/>
      <c r="P1660" t="str">
        <f t="shared" si="474"/>
        <v/>
      </c>
      <c r="Q1660" t="str">
        <f>IF(ISNA(VLOOKUP(AC1660,#REF!,1)),"//","")</f>
        <v/>
      </c>
      <c r="R1660"/>
      <c r="S1660" s="43">
        <f t="shared" si="465"/>
        <v>226</v>
      </c>
      <c r="T1660" s="94" t="s">
        <v>2570</v>
      </c>
      <c r="U1660" s="72" t="s">
        <v>2570</v>
      </c>
      <c r="V1660" s="72" t="s">
        <v>2570</v>
      </c>
      <c r="W1660" s="44" t="str">
        <f t="shared" si="466"/>
        <v/>
      </c>
      <c r="X1660" s="25" t="str">
        <f t="shared" si="467"/>
        <v/>
      </c>
      <c r="Y1660" s="1">
        <f t="shared" si="468"/>
        <v>1622</v>
      </c>
      <c r="Z1660" t="str">
        <f t="shared" si="469"/>
        <v>ITM_TIMER</v>
      </c>
      <c r="AA1660" s="177" t="str">
        <f>IF(ISNA(VLOOKUP(AC1660,Sheet2!J:J,1,0)),"//","")</f>
        <v/>
      </c>
      <c r="AC1660" s="113" t="str">
        <f t="shared" si="475"/>
        <v/>
      </c>
      <c r="AD1660" t="b">
        <f t="shared" si="473"/>
        <v>1</v>
      </c>
    </row>
    <row r="1661" spans="1:30">
      <c r="A1661" s="57">
        <f t="shared" si="463"/>
        <v>1661</v>
      </c>
      <c r="B1661" s="56">
        <f t="shared" si="464"/>
        <v>1623</v>
      </c>
      <c r="C1661" s="60" t="s">
        <v>4557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1630</v>
      </c>
      <c r="K1661" s="67" t="s">
        <v>4811</v>
      </c>
      <c r="L1661" s="68"/>
      <c r="M1661" s="64" t="s">
        <v>4885</v>
      </c>
      <c r="N1661" s="13"/>
      <c r="O1661"/>
      <c r="P1661" t="str">
        <f t="shared" si="474"/>
        <v/>
      </c>
      <c r="Q1661" t="str">
        <f>IF(ISNA(VLOOKUP(AC1661,#REF!,1)),"//","")</f>
        <v/>
      </c>
      <c r="R1661"/>
      <c r="S1661" s="43">
        <f t="shared" si="465"/>
        <v>226</v>
      </c>
      <c r="T1661" s="94" t="s">
        <v>2570</v>
      </c>
      <c r="U1661" s="72" t="s">
        <v>2570</v>
      </c>
      <c r="V1661" s="72" t="s">
        <v>2570</v>
      </c>
      <c r="W1661" s="44" t="str">
        <f t="shared" si="466"/>
        <v/>
      </c>
      <c r="X1661" s="25" t="str">
        <f t="shared" si="467"/>
        <v/>
      </c>
      <c r="Y1661" s="1">
        <f t="shared" si="468"/>
        <v>1623</v>
      </c>
      <c r="Z1661" t="str">
        <f t="shared" si="469"/>
        <v>ITM_Tn</v>
      </c>
      <c r="AA1661" s="177" t="str">
        <f>IF(ISNA(VLOOKUP(AC1661,Sheet2!J:J,1,0)),"//","")</f>
        <v/>
      </c>
      <c r="AC1661" s="113" t="str">
        <f t="shared" si="475"/>
        <v/>
      </c>
      <c r="AD1661" t="b">
        <f t="shared" si="473"/>
        <v>1</v>
      </c>
    </row>
    <row r="1662" spans="1:30">
      <c r="A1662" s="57">
        <f t="shared" si="463"/>
        <v>1662</v>
      </c>
      <c r="B1662" s="56">
        <f t="shared" si="464"/>
        <v>1624</v>
      </c>
      <c r="C1662" s="60" t="s">
        <v>4557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1630</v>
      </c>
      <c r="K1662" s="67" t="s">
        <v>4811</v>
      </c>
      <c r="L1662" s="68"/>
      <c r="M1662" s="64" t="s">
        <v>2196</v>
      </c>
      <c r="N1662" s="13"/>
      <c r="O1662"/>
      <c r="P1662" t="str">
        <f t="shared" si="474"/>
        <v/>
      </c>
      <c r="Q1662" t="str">
        <f>IF(ISNA(VLOOKUP(AC1662,#REF!,1)),"//","")</f>
        <v/>
      </c>
      <c r="R1662"/>
      <c r="S1662" s="43">
        <f t="shared" si="465"/>
        <v>226</v>
      </c>
      <c r="T1662" s="94" t="s">
        <v>2570</v>
      </c>
      <c r="U1662" s="72" t="s">
        <v>2570</v>
      </c>
      <c r="V1662" s="72" t="s">
        <v>2570</v>
      </c>
      <c r="W1662" s="44" t="str">
        <f t="shared" si="466"/>
        <v/>
      </c>
      <c r="X1662" s="25" t="str">
        <f t="shared" si="467"/>
        <v/>
      </c>
      <c r="Y1662" s="1">
        <f t="shared" si="468"/>
        <v>1624</v>
      </c>
      <c r="Z1662" t="str">
        <f t="shared" si="469"/>
        <v>ITM_TONE</v>
      </c>
      <c r="AA1662" s="177" t="str">
        <f>IF(ISNA(VLOOKUP(AC1662,Sheet2!J:J,1,0)),"//","")</f>
        <v/>
      </c>
      <c r="AC1662" s="113" t="str">
        <f t="shared" si="475"/>
        <v/>
      </c>
      <c r="AD1662" t="b">
        <f t="shared" si="473"/>
        <v>1</v>
      </c>
    </row>
    <row r="1663" spans="1:30">
      <c r="A1663" s="57">
        <f t="shared" si="463"/>
        <v>1663</v>
      </c>
      <c r="B1663" s="56">
        <f t="shared" si="464"/>
        <v>1625</v>
      </c>
      <c r="C1663" s="60" t="s">
        <v>4430</v>
      </c>
      <c r="D1663" s="60" t="s">
        <v>2612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4811</v>
      </c>
      <c r="L1663" s="68"/>
      <c r="M1663" s="64" t="s">
        <v>2210</v>
      </c>
      <c r="N1663" s="13"/>
      <c r="O1663"/>
      <c r="P1663" t="str">
        <f t="shared" si="474"/>
        <v/>
      </c>
      <c r="Q1663" t="str">
        <f>IF(ISNA(VLOOKUP(AC1663,#REF!,1)),"//","")</f>
        <v/>
      </c>
      <c r="R1663"/>
      <c r="S1663" s="43">
        <f t="shared" si="465"/>
        <v>227</v>
      </c>
      <c r="T1663" s="94" t="s">
        <v>3092</v>
      </c>
      <c r="U1663" s="72" t="s">
        <v>2570</v>
      </c>
      <c r="V1663" s="72" t="s">
        <v>2570</v>
      </c>
      <c r="W1663" s="44" t="str">
        <f t="shared" si="466"/>
        <v>"T" STD_LEFT_RIGHT_ARROWS</v>
      </c>
      <c r="X1663" s="25" t="str">
        <f t="shared" si="467"/>
        <v>T&lt;&gt;</v>
      </c>
      <c r="Y1663" s="1">
        <f t="shared" si="468"/>
        <v>1625</v>
      </c>
      <c r="Z1663" t="str">
        <f t="shared" si="469"/>
        <v>ITM_Tex</v>
      </c>
      <c r="AA1663" s="177" t="str">
        <f>IF(ISNA(VLOOKUP(AC1663,Sheet2!J:J,1,0)),"//","")</f>
        <v>//</v>
      </c>
      <c r="AC1663" s="113" t="str">
        <f t="shared" si="475"/>
        <v>T&lt;&gt;</v>
      </c>
      <c r="AD1663" t="b">
        <f t="shared" si="473"/>
        <v>1</v>
      </c>
    </row>
    <row r="1664" spans="1:30">
      <c r="A1664" s="57">
        <f t="shared" si="463"/>
        <v>1664</v>
      </c>
      <c r="B1664" s="56">
        <f t="shared" si="464"/>
        <v>1626</v>
      </c>
      <c r="C1664" s="60" t="s">
        <v>4431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4811</v>
      </c>
      <c r="L1664" s="68"/>
      <c r="M1664" s="64" t="s">
        <v>2211</v>
      </c>
      <c r="N1664" s="13"/>
      <c r="O1664"/>
      <c r="P1664" t="str">
        <f t="shared" si="474"/>
        <v/>
      </c>
      <c r="Q1664" t="str">
        <f>IF(ISNA(VLOOKUP(AC1664,#REF!,1)),"//","")</f>
        <v/>
      </c>
      <c r="R1664"/>
      <c r="S1664" s="43">
        <f t="shared" si="465"/>
        <v>228</v>
      </c>
      <c r="T1664" s="94" t="s">
        <v>3090</v>
      </c>
      <c r="U1664" s="72" t="s">
        <v>2570</v>
      </c>
      <c r="V1664" s="72" t="s">
        <v>2570</v>
      </c>
      <c r="W1664" s="44" t="str">
        <f t="shared" si="466"/>
        <v>"ULP?"</v>
      </c>
      <c r="X1664" s="25" t="str">
        <f t="shared" si="467"/>
        <v>ULP?</v>
      </c>
      <c r="Y1664" s="1">
        <f t="shared" si="468"/>
        <v>1626</v>
      </c>
      <c r="Z1664" t="str">
        <f t="shared" si="469"/>
        <v>ITM_ULP</v>
      </c>
      <c r="AA1664" s="177" t="str">
        <f>IF(ISNA(VLOOKUP(AC1664,Sheet2!J:J,1,0)),"//","")</f>
        <v>//</v>
      </c>
      <c r="AC1664" s="113" t="str">
        <f t="shared" si="475"/>
        <v>ULP?</v>
      </c>
      <c r="AD1664" t="b">
        <f t="shared" si="473"/>
        <v>1</v>
      </c>
    </row>
    <row r="1665" spans="1:30">
      <c r="A1665" s="57">
        <f t="shared" si="463"/>
        <v>1665</v>
      </c>
      <c r="B1665" s="56">
        <f t="shared" si="464"/>
        <v>1627</v>
      </c>
      <c r="C1665" s="60" t="s">
        <v>4557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1630</v>
      </c>
      <c r="K1665" s="67" t="s">
        <v>4811</v>
      </c>
      <c r="L1665" s="68"/>
      <c r="M1665" s="64" t="s">
        <v>4886</v>
      </c>
      <c r="N1665" s="13"/>
      <c r="O1665"/>
      <c r="P1665" t="str">
        <f t="shared" si="474"/>
        <v/>
      </c>
      <c r="Q1665" t="str">
        <f>IF(ISNA(VLOOKUP(AC1665,#REF!,1)),"//","")</f>
        <v/>
      </c>
      <c r="R1665"/>
      <c r="S1665" s="43">
        <f t="shared" si="465"/>
        <v>228</v>
      </c>
      <c r="T1665" s="94" t="s">
        <v>2570</v>
      </c>
      <c r="U1665" s="72" t="s">
        <v>2570</v>
      </c>
      <c r="V1665" s="72" t="s">
        <v>2570</v>
      </c>
      <c r="W1665" s="44" t="str">
        <f t="shared" si="466"/>
        <v/>
      </c>
      <c r="X1665" s="25" t="str">
        <f t="shared" si="467"/>
        <v/>
      </c>
      <c r="Y1665" s="1">
        <f t="shared" si="468"/>
        <v>1627</v>
      </c>
      <c r="Z1665" t="str">
        <f t="shared" si="469"/>
        <v>ITM_Un</v>
      </c>
      <c r="AA1665" s="177" t="str">
        <f>IF(ISNA(VLOOKUP(AC1665,Sheet2!J:J,1,0)),"//","")</f>
        <v/>
      </c>
      <c r="AC1665" s="113" t="str">
        <f t="shared" si="475"/>
        <v/>
      </c>
      <c r="AD1665" t="b">
        <f t="shared" si="473"/>
        <v>1</v>
      </c>
    </row>
    <row r="1666" spans="1:30">
      <c r="A1666" s="57">
        <f t="shared" si="463"/>
        <v>1666</v>
      </c>
      <c r="B1666" s="56">
        <f t="shared" si="464"/>
        <v>1628</v>
      </c>
      <c r="C1666" s="60" t="s">
        <v>4432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4811</v>
      </c>
      <c r="L1666" s="68"/>
      <c r="M1666" s="64" t="s">
        <v>2212</v>
      </c>
      <c r="N1666" s="13"/>
      <c r="O1666"/>
      <c r="P1666" t="str">
        <f t="shared" si="474"/>
        <v/>
      </c>
      <c r="Q1666" t="str">
        <f>IF(ISNA(VLOOKUP(AC1666,#REF!,1)),"//","")</f>
        <v/>
      </c>
      <c r="R1666"/>
      <c r="S1666" s="43">
        <f t="shared" si="465"/>
        <v>229</v>
      </c>
      <c r="T1666" s="94" t="s">
        <v>3072</v>
      </c>
      <c r="U1666" s="72" t="s">
        <v>2570</v>
      </c>
      <c r="V1666" s="72" t="s">
        <v>2570</v>
      </c>
      <c r="W1666" s="44" t="str">
        <f t="shared" si="466"/>
        <v>"UNITV"</v>
      </c>
      <c r="X1666" s="25" t="str">
        <f t="shared" si="467"/>
        <v>UNITV</v>
      </c>
      <c r="Y1666" s="1">
        <f t="shared" si="468"/>
        <v>1628</v>
      </c>
      <c r="Z1666" t="str">
        <f t="shared" si="469"/>
        <v>ITM_UNITV</v>
      </c>
      <c r="AA1666" s="177" t="str">
        <f>IF(ISNA(VLOOKUP(AC1666,Sheet2!J:J,1,0)),"//","")</f>
        <v>//</v>
      </c>
      <c r="AC1666" s="113" t="str">
        <f t="shared" si="475"/>
        <v>UNITV</v>
      </c>
      <c r="AD1666" t="b">
        <f t="shared" si="473"/>
        <v>1</v>
      </c>
    </row>
    <row r="1667" spans="1:30">
      <c r="A1667" s="57">
        <f t="shared" si="463"/>
        <v>1667</v>
      </c>
      <c r="B1667" s="56">
        <f t="shared" si="464"/>
        <v>1629</v>
      </c>
      <c r="C1667" s="60" t="s">
        <v>4346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4811</v>
      </c>
      <c r="L1667" s="68"/>
      <c r="M1667" s="64" t="s">
        <v>2213</v>
      </c>
      <c r="N1667" s="13"/>
      <c r="O1667"/>
      <c r="P1667" t="str">
        <f t="shared" si="474"/>
        <v/>
      </c>
      <c r="Q1667" t="str">
        <f>IF(ISNA(VLOOKUP(AC1667,#REF!,1)),"//","")</f>
        <v/>
      </c>
      <c r="R1667"/>
      <c r="S1667" s="43">
        <f t="shared" si="465"/>
        <v>230</v>
      </c>
      <c r="T1667" s="94" t="s">
        <v>2570</v>
      </c>
      <c r="U1667" s="72" t="s">
        <v>3001</v>
      </c>
      <c r="V1667" s="72" t="s">
        <v>2570</v>
      </c>
      <c r="W1667" s="44" t="str">
        <f t="shared" si="466"/>
        <v>"UNSIGN"</v>
      </c>
      <c r="X1667" s="25" t="str">
        <f t="shared" si="467"/>
        <v>UNSIGN</v>
      </c>
      <c r="Y1667" s="1">
        <f t="shared" si="468"/>
        <v>1629</v>
      </c>
      <c r="Z1667" t="str">
        <f t="shared" si="469"/>
        <v>ITM_UNSIGN</v>
      </c>
      <c r="AA1667" s="177" t="str">
        <f>IF(ISNA(VLOOKUP(AC1667,Sheet2!J:J,1,0)),"//","")</f>
        <v>//</v>
      </c>
      <c r="AC1667" s="113" t="str">
        <f t="shared" si="475"/>
        <v>UNSIGN</v>
      </c>
      <c r="AD1667" t="b">
        <f t="shared" si="473"/>
        <v>1</v>
      </c>
    </row>
    <row r="1668" spans="1:30">
      <c r="A1668" s="57">
        <f t="shared" si="463"/>
        <v>1668</v>
      </c>
      <c r="B1668" s="56">
        <f t="shared" si="464"/>
        <v>1630</v>
      </c>
      <c r="C1668" s="60" t="s">
        <v>4557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4811</v>
      </c>
      <c r="L1668" s="68"/>
      <c r="M1668" s="64" t="s">
        <v>2215</v>
      </c>
      <c r="N1668" s="13"/>
      <c r="O1668"/>
      <c r="P1668" t="str">
        <f t="shared" si="474"/>
        <v/>
      </c>
      <c r="Q1668" t="str">
        <f>IF(ISNA(VLOOKUP(AC1668,#REF!,1)),"//","")</f>
        <v/>
      </c>
      <c r="R1668"/>
      <c r="S1668" s="43">
        <f t="shared" si="465"/>
        <v>230</v>
      </c>
      <c r="T1668" s="94" t="s">
        <v>2570</v>
      </c>
      <c r="U1668" s="72" t="s">
        <v>2570</v>
      </c>
      <c r="V1668" s="72" t="s">
        <v>2570</v>
      </c>
      <c r="W1668" s="44" t="str">
        <f t="shared" si="466"/>
        <v/>
      </c>
      <c r="X1668" s="25" t="str">
        <f t="shared" si="467"/>
        <v/>
      </c>
      <c r="Y1668" s="1">
        <f t="shared" si="468"/>
        <v>1630</v>
      </c>
      <c r="Z1668" t="str">
        <f t="shared" si="469"/>
        <v>ITM_VARMNU</v>
      </c>
      <c r="AA1668" s="177" t="str">
        <f>IF(ISNA(VLOOKUP(AC1668,Sheet2!J:J,1,0)),"//","")</f>
        <v/>
      </c>
      <c r="AC1668" s="113" t="str">
        <f t="shared" si="475"/>
        <v/>
      </c>
      <c r="AD1668" t="b">
        <f t="shared" si="473"/>
        <v>1</v>
      </c>
    </row>
    <row r="1669" spans="1:30">
      <c r="A1669" s="57">
        <f t="shared" si="463"/>
        <v>1669</v>
      </c>
      <c r="B1669" s="56">
        <f t="shared" si="464"/>
        <v>1631</v>
      </c>
      <c r="C1669" s="60" t="s">
        <v>4433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4811</v>
      </c>
      <c r="L1669" s="68"/>
      <c r="M1669" s="64" t="s">
        <v>2217</v>
      </c>
      <c r="N1669" s="13"/>
      <c r="O1669"/>
      <c r="P1669" t="str">
        <f t="shared" si="474"/>
        <v/>
      </c>
      <c r="Q1669" t="str">
        <f>IF(ISNA(VLOOKUP(AC1669,#REF!,1)),"//","")</f>
        <v/>
      </c>
      <c r="R1669"/>
      <c r="S1669" s="43">
        <f t="shared" si="465"/>
        <v>230</v>
      </c>
      <c r="T1669" s="94" t="s">
        <v>2570</v>
      </c>
      <c r="U1669" s="72" t="s">
        <v>2570</v>
      </c>
      <c r="V1669" s="72" t="s">
        <v>2570</v>
      </c>
      <c r="W1669" s="44" t="str">
        <f t="shared" si="466"/>
        <v/>
      </c>
      <c r="X1669" s="25" t="str">
        <f t="shared" si="467"/>
        <v/>
      </c>
      <c r="Y1669" s="1">
        <f t="shared" si="468"/>
        <v>1631</v>
      </c>
      <c r="Z1669" t="str">
        <f t="shared" si="469"/>
        <v>ITM_VERS</v>
      </c>
      <c r="AA1669" s="177" t="str">
        <f>IF(ISNA(VLOOKUP(AC1669,Sheet2!J:J,1,0)),"//","")</f>
        <v/>
      </c>
      <c r="AC1669" s="113" t="str">
        <f t="shared" si="475"/>
        <v/>
      </c>
      <c r="AD1669" t="b">
        <f t="shared" si="473"/>
        <v>1</v>
      </c>
    </row>
    <row r="1670" spans="1:30" s="136" customFormat="1">
      <c r="A1670" s="130">
        <f t="shared" si="463"/>
        <v>1670</v>
      </c>
      <c r="B1670" s="131">
        <f t="shared" si="464"/>
        <v>1632</v>
      </c>
      <c r="C1670" s="132" t="s">
        <v>4246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133" t="s">
        <v>1629</v>
      </c>
      <c r="K1670" s="135" t="s">
        <v>4811</v>
      </c>
      <c r="M1670" s="18" t="s">
        <v>2490</v>
      </c>
      <c r="N1670" s="18"/>
      <c r="P1670" s="136" t="str">
        <f t="shared" si="474"/>
        <v/>
      </c>
      <c r="Q1670" s="136" t="str">
        <f>IF(ISNA(VLOOKUP(AC1670,#REF!,1)),"//","")</f>
        <v/>
      </c>
      <c r="S1670" s="137">
        <f t="shared" si="465"/>
        <v>231</v>
      </c>
      <c r="T1670" s="130" t="s">
        <v>3068</v>
      </c>
      <c r="U1670" s="134" t="s">
        <v>2570</v>
      </c>
      <c r="V1670" s="134" t="s">
        <v>2570</v>
      </c>
      <c r="W1670" s="138" t="str">
        <f t="shared" si="466"/>
        <v>"IDIVR"</v>
      </c>
      <c r="X1670" s="139" t="str">
        <f t="shared" si="467"/>
        <v>IDIVR</v>
      </c>
      <c r="Y1670" s="140">
        <f t="shared" si="468"/>
        <v>1632</v>
      </c>
      <c r="Z1670" s="136" t="str">
        <f t="shared" si="469"/>
        <v>ITM_IDIVR</v>
      </c>
      <c r="AA1670" s="177" t="str">
        <f>IF(ISNA(VLOOKUP(AC1670,Sheet2!J:J,1,0)),"//","")</f>
        <v>//</v>
      </c>
      <c r="AC1670" s="113" t="str">
        <f t="shared" si="475"/>
        <v>IDIVR</v>
      </c>
      <c r="AD1670" t="b">
        <f t="shared" si="473"/>
        <v>1</v>
      </c>
    </row>
    <row r="1671" spans="1:30">
      <c r="A1671" s="57">
        <f t="shared" si="463"/>
        <v>1671</v>
      </c>
      <c r="B1671" s="56">
        <f t="shared" si="464"/>
        <v>1633</v>
      </c>
      <c r="C1671" s="60" t="s">
        <v>5109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133" t="s">
        <v>1629</v>
      </c>
      <c r="K1671" s="67" t="s">
        <v>4811</v>
      </c>
      <c r="L1671" s="73"/>
      <c r="M1671" s="64" t="s">
        <v>2221</v>
      </c>
      <c r="N1671" s="13"/>
      <c r="O1671"/>
      <c r="P1671" t="str">
        <f t="shared" si="474"/>
        <v/>
      </c>
      <c r="Q1671" t="str">
        <f>IF(ISNA(VLOOKUP(AC1671,#REF!,1)),"//","")</f>
        <v/>
      </c>
      <c r="R1671"/>
      <c r="S1671" s="43">
        <f t="shared" si="465"/>
        <v>232</v>
      </c>
      <c r="T1671" s="94" t="s">
        <v>2570</v>
      </c>
      <c r="U1671" s="72" t="s">
        <v>2570</v>
      </c>
      <c r="V1671" s="72" t="s">
        <v>2570</v>
      </c>
      <c r="W1671" s="44" t="str">
        <f t="shared" si="466"/>
        <v>"WDAY"</v>
      </c>
      <c r="X1671" s="25" t="str">
        <f t="shared" si="467"/>
        <v>WDAY</v>
      </c>
      <c r="Y1671" s="1">
        <f t="shared" si="468"/>
        <v>1633</v>
      </c>
      <c r="Z1671" t="str">
        <f t="shared" si="469"/>
        <v>ITM_WDAY</v>
      </c>
      <c r="AA1671" s="177" t="str">
        <f>IF(ISNA(VLOOKUP(AC1671,Sheet2!J:J,1,0)),"//","")</f>
        <v>//</v>
      </c>
      <c r="AC1671" s="113" t="str">
        <f t="shared" si="475"/>
        <v>WDAY</v>
      </c>
      <c r="AD1671" t="b">
        <f t="shared" si="473"/>
        <v>1</v>
      </c>
    </row>
    <row r="1672" spans="1:30">
      <c r="A1672" s="57">
        <f t="shared" si="463"/>
        <v>1672</v>
      </c>
      <c r="B1672" s="56">
        <f t="shared" si="464"/>
        <v>1634</v>
      </c>
      <c r="C1672" s="60" t="s">
        <v>4435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1630</v>
      </c>
      <c r="K1672" s="67" t="s">
        <v>4811</v>
      </c>
      <c r="L1672" s="68"/>
      <c r="M1672" s="64" t="s">
        <v>2227</v>
      </c>
      <c r="N1672" s="13"/>
      <c r="O1672"/>
      <c r="P1672" t="str">
        <f t="shared" si="474"/>
        <v/>
      </c>
      <c r="Q1672" t="str">
        <f>IF(ISNA(VLOOKUP(AC1672,#REF!,1)),"//","")</f>
        <v/>
      </c>
      <c r="R1672"/>
      <c r="S1672" s="43">
        <f t="shared" si="465"/>
        <v>232</v>
      </c>
      <c r="T1672" s="94" t="s">
        <v>2570</v>
      </c>
      <c r="U1672" s="72" t="s">
        <v>2570</v>
      </c>
      <c r="V1672" s="72" t="s">
        <v>2570</v>
      </c>
      <c r="W1672" s="44" t="str">
        <f t="shared" si="466"/>
        <v/>
      </c>
      <c r="X1672" s="25" t="str">
        <f t="shared" si="467"/>
        <v/>
      </c>
      <c r="Y1672" s="1">
        <f t="shared" si="468"/>
        <v>1634</v>
      </c>
      <c r="Z1672" t="str">
        <f t="shared" si="469"/>
        <v>ITM_WHO</v>
      </c>
      <c r="AA1672" s="177" t="str">
        <f>IF(ISNA(VLOOKUP(AC1672,Sheet2!J:J,1,0)),"//","")</f>
        <v/>
      </c>
      <c r="AC1672" s="113" t="str">
        <f t="shared" si="475"/>
        <v/>
      </c>
      <c r="AD1672" t="b">
        <f t="shared" si="473"/>
        <v>1</v>
      </c>
    </row>
    <row r="1673" spans="1:30">
      <c r="A1673" s="57">
        <f t="shared" si="463"/>
        <v>1673</v>
      </c>
      <c r="B1673" s="56">
        <f t="shared" si="464"/>
        <v>1635</v>
      </c>
      <c r="C1673" s="60" t="s">
        <v>4557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4811</v>
      </c>
      <c r="L1673" s="68"/>
      <c r="M1673" s="64" t="s">
        <v>2229</v>
      </c>
      <c r="N1673" s="13"/>
      <c r="O1673"/>
      <c r="P1673" t="str">
        <f t="shared" si="474"/>
        <v/>
      </c>
      <c r="Q1673" t="str">
        <f>IF(ISNA(VLOOKUP(AC1673,#REF!,1)),"//","")</f>
        <v/>
      </c>
      <c r="R1673"/>
      <c r="S1673" s="43">
        <f t="shared" si="465"/>
        <v>232</v>
      </c>
      <c r="T1673" s="94" t="s">
        <v>2570</v>
      </c>
      <c r="U1673" s="72" t="s">
        <v>2570</v>
      </c>
      <c r="V1673" s="72" t="s">
        <v>2570</v>
      </c>
      <c r="W1673" s="44" t="str">
        <f t="shared" si="466"/>
        <v/>
      </c>
      <c r="X1673" s="25" t="str">
        <f t="shared" si="467"/>
        <v/>
      </c>
      <c r="Y1673" s="1">
        <f t="shared" si="468"/>
        <v>1635</v>
      </c>
      <c r="Z1673" t="str">
        <f t="shared" si="469"/>
        <v>ITM_WM</v>
      </c>
      <c r="AA1673" s="177" t="str">
        <f>IF(ISNA(VLOOKUP(AC1673,Sheet2!J:J,1,0)),"//","")</f>
        <v/>
      </c>
      <c r="AC1673" s="113" t="str">
        <f t="shared" si="475"/>
        <v/>
      </c>
      <c r="AD1673" t="b">
        <f t="shared" si="473"/>
        <v>1</v>
      </c>
    </row>
    <row r="1674" spans="1:30">
      <c r="A1674" s="57">
        <f t="shared" si="463"/>
        <v>1674</v>
      </c>
      <c r="B1674" s="56">
        <f t="shared" si="464"/>
        <v>1636</v>
      </c>
      <c r="C1674" s="60" t="s">
        <v>4557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1630</v>
      </c>
      <c r="K1674" s="67" t="s">
        <v>4811</v>
      </c>
      <c r="L1674" s="68"/>
      <c r="M1674" s="64" t="s">
        <v>2230</v>
      </c>
      <c r="N1674" s="13"/>
      <c r="O1674"/>
      <c r="P1674" t="str">
        <f t="shared" si="474"/>
        <v/>
      </c>
      <c r="Q1674" t="str">
        <f>IF(ISNA(VLOOKUP(AC1674,#REF!,1)),"//","")</f>
        <v/>
      </c>
      <c r="R1674"/>
      <c r="S1674" s="43">
        <f t="shared" si="465"/>
        <v>232</v>
      </c>
      <c r="T1674" s="94" t="s">
        <v>2570</v>
      </c>
      <c r="U1674" s="72" t="s">
        <v>2570</v>
      </c>
      <c r="V1674" s="72" t="s">
        <v>2570</v>
      </c>
      <c r="W1674" s="44" t="str">
        <f t="shared" si="466"/>
        <v/>
      </c>
      <c r="X1674" s="25" t="str">
        <f t="shared" si="467"/>
        <v/>
      </c>
      <c r="Y1674" s="1">
        <f t="shared" si="468"/>
        <v>1636</v>
      </c>
      <c r="Z1674" t="str">
        <f t="shared" si="469"/>
        <v>ITM_WP</v>
      </c>
      <c r="AA1674" s="177" t="str">
        <f>IF(ISNA(VLOOKUP(AC1674,Sheet2!J:J,1,0)),"//","")</f>
        <v/>
      </c>
      <c r="AC1674" s="113" t="str">
        <f t="shared" si="475"/>
        <v/>
      </c>
      <c r="AD1674" t="b">
        <f t="shared" si="473"/>
        <v>1</v>
      </c>
    </row>
    <row r="1675" spans="1:30">
      <c r="A1675" s="57">
        <f t="shared" si="463"/>
        <v>1675</v>
      </c>
      <c r="B1675" s="56">
        <f t="shared" si="464"/>
        <v>1637</v>
      </c>
      <c r="C1675" s="60" t="s">
        <v>4557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1630</v>
      </c>
      <c r="K1675" s="67" t="s">
        <v>4811</v>
      </c>
      <c r="L1675" s="68"/>
      <c r="M1675" s="64" t="s">
        <v>2231</v>
      </c>
      <c r="N1675" s="13"/>
      <c r="O1675"/>
      <c r="P1675" t="str">
        <f t="shared" si="474"/>
        <v/>
      </c>
      <c r="Q1675" t="str">
        <f>IF(ISNA(VLOOKUP(AC1675,#REF!,1)),"//","")</f>
        <v/>
      </c>
      <c r="R1675"/>
      <c r="S1675" s="43">
        <f t="shared" si="465"/>
        <v>232</v>
      </c>
      <c r="T1675" s="94" t="s">
        <v>2570</v>
      </c>
      <c r="U1675" s="72" t="s">
        <v>2570</v>
      </c>
      <c r="V1675" s="72" t="s">
        <v>2570</v>
      </c>
      <c r="W1675" s="44" t="str">
        <f t="shared" si="466"/>
        <v/>
      </c>
      <c r="X1675" s="25" t="str">
        <f t="shared" si="467"/>
        <v/>
      </c>
      <c r="Y1675" s="1">
        <f t="shared" si="468"/>
        <v>1637</v>
      </c>
      <c r="Z1675" t="str">
        <f t="shared" si="469"/>
        <v>ITM_WM1</v>
      </c>
      <c r="AA1675" s="177" t="str">
        <f>IF(ISNA(VLOOKUP(AC1675,Sheet2!J:J,1,0)),"//","")</f>
        <v/>
      </c>
      <c r="AC1675" s="113" t="str">
        <f t="shared" si="475"/>
        <v/>
      </c>
      <c r="AD1675" t="b">
        <f t="shared" si="473"/>
        <v>1</v>
      </c>
    </row>
    <row r="1676" spans="1:30">
      <c r="A1676" s="57">
        <f t="shared" si="463"/>
        <v>1676</v>
      </c>
      <c r="B1676" s="56">
        <f t="shared" si="464"/>
        <v>1638</v>
      </c>
      <c r="C1676" s="60" t="s">
        <v>4436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1630</v>
      </c>
      <c r="K1676" s="67" t="s">
        <v>4811</v>
      </c>
      <c r="L1676" s="68"/>
      <c r="M1676" s="64" t="s">
        <v>2232</v>
      </c>
      <c r="N1676" s="13"/>
      <c r="O1676"/>
      <c r="P1676" t="str">
        <f t="shared" si="474"/>
        <v/>
      </c>
      <c r="Q1676" t="str">
        <f>IF(ISNA(VLOOKUP(AC1676,#REF!,1)),"//","")</f>
        <v/>
      </c>
      <c r="R1676"/>
      <c r="S1676" s="43">
        <f t="shared" si="465"/>
        <v>233</v>
      </c>
      <c r="T1676" s="94" t="s">
        <v>3090</v>
      </c>
      <c r="U1676" s="72" t="s">
        <v>3001</v>
      </c>
      <c r="V1676" s="72" t="s">
        <v>2570</v>
      </c>
      <c r="W1676" s="44" t="str">
        <f t="shared" si="466"/>
        <v>"WSIZE"</v>
      </c>
      <c r="X1676" s="25" t="str">
        <f t="shared" si="467"/>
        <v>WSIZE</v>
      </c>
      <c r="Y1676" s="1">
        <f t="shared" si="468"/>
        <v>1638</v>
      </c>
      <c r="Z1676" t="str">
        <f t="shared" si="469"/>
        <v>ITM_WSIZE</v>
      </c>
      <c r="AA1676" s="177" t="str">
        <f>IF(ISNA(VLOOKUP(AC1676,Sheet2!J:J,1,0)),"//","")</f>
        <v>//</v>
      </c>
      <c r="AC1676" s="113" t="str">
        <f t="shared" si="475"/>
        <v>WSIZE</v>
      </c>
      <c r="AD1676" t="b">
        <f t="shared" si="473"/>
        <v>1</v>
      </c>
    </row>
    <row r="1677" spans="1:30">
      <c r="A1677" s="57">
        <f t="shared" si="463"/>
        <v>1677</v>
      </c>
      <c r="B1677" s="56">
        <f t="shared" si="464"/>
        <v>1639</v>
      </c>
      <c r="C1677" s="60" t="s">
        <v>4437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4811</v>
      </c>
      <c r="L1677" s="68"/>
      <c r="M1677" s="64" t="s">
        <v>2233</v>
      </c>
      <c r="N1677" s="13"/>
      <c r="O1677"/>
      <c r="P1677" t="str">
        <f t="shared" si="474"/>
        <v/>
      </c>
      <c r="Q1677" t="str">
        <f>IF(ISNA(VLOOKUP(AC1677,#REF!,1)),"//","")</f>
        <v/>
      </c>
      <c r="R1677"/>
      <c r="S1677" s="43">
        <f t="shared" si="465"/>
        <v>234</v>
      </c>
      <c r="T1677" s="94" t="s">
        <v>3090</v>
      </c>
      <c r="U1677" s="72" t="s">
        <v>2570</v>
      </c>
      <c r="V1677" s="72" t="s">
        <v>2570</v>
      </c>
      <c r="W1677" s="44" t="str">
        <f t="shared" si="466"/>
        <v>"WSIZE?"</v>
      </c>
      <c r="X1677" s="25" t="str">
        <f t="shared" si="467"/>
        <v>WSIZE?</v>
      </c>
      <c r="Y1677" s="1">
        <f t="shared" si="468"/>
        <v>1639</v>
      </c>
      <c r="Z1677" t="str">
        <f t="shared" si="469"/>
        <v>ITM_WSIZEQ</v>
      </c>
      <c r="AA1677" s="177" t="str">
        <f>IF(ISNA(VLOOKUP(AC1677,Sheet2!J:J,1,0)),"//","")</f>
        <v>//</v>
      </c>
      <c r="AC1677" s="113" t="str">
        <f t="shared" si="475"/>
        <v>WSIZE?</v>
      </c>
      <c r="AD1677" t="b">
        <f t="shared" si="473"/>
        <v>1</v>
      </c>
    </row>
    <row r="1678" spans="1:30">
      <c r="A1678" s="57">
        <f t="shared" si="463"/>
        <v>1678</v>
      </c>
      <c r="B1678" s="56">
        <f t="shared" si="464"/>
        <v>1640</v>
      </c>
      <c r="C1678" s="60" t="s">
        <v>4438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4811</v>
      </c>
      <c r="L1678" s="68"/>
      <c r="M1678" s="64" t="s">
        <v>2241</v>
      </c>
      <c r="N1678" s="13"/>
      <c r="O1678"/>
      <c r="P1678" t="str">
        <f t="shared" si="474"/>
        <v/>
      </c>
      <c r="Q1678" t="str">
        <f>IF(ISNA(VLOOKUP(AC1678,#REF!,1)),"//","")</f>
        <v/>
      </c>
      <c r="R1678"/>
      <c r="S1678" s="43">
        <f t="shared" si="465"/>
        <v>235</v>
      </c>
      <c r="T1678" s="94" t="s">
        <v>3073</v>
      </c>
      <c r="U1678" s="72" t="s">
        <v>2570</v>
      </c>
      <c r="V1678" s="72" t="s">
        <v>3003</v>
      </c>
      <c r="W1678" s="44" t="str">
        <f t="shared" si="466"/>
        <v>STD_X_BAR</v>
      </c>
      <c r="X1678" s="25" t="str">
        <f t="shared" si="467"/>
        <v>X_MEAN</v>
      </c>
      <c r="Y1678" s="1">
        <f t="shared" si="468"/>
        <v>1640</v>
      </c>
      <c r="Z1678" t="str">
        <f t="shared" si="469"/>
        <v>ITM_XBAR</v>
      </c>
      <c r="AA1678" s="177" t="str">
        <f>IF(ISNA(VLOOKUP(AC1678,Sheet2!J:J,1,0)),"//","")</f>
        <v>//</v>
      </c>
      <c r="AC1678" s="113" t="str">
        <f t="shared" si="475"/>
        <v>X_</v>
      </c>
      <c r="AD1678" t="b">
        <f t="shared" si="473"/>
        <v>0</v>
      </c>
    </row>
    <row r="1679" spans="1:30">
      <c r="A1679" s="57">
        <f t="shared" si="463"/>
        <v>1679</v>
      </c>
      <c r="B1679" s="56">
        <f t="shared" si="464"/>
        <v>1641</v>
      </c>
      <c r="C1679" s="60" t="s">
        <v>4439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4811</v>
      </c>
      <c r="L1679" s="68"/>
      <c r="M1679" s="64" t="s">
        <v>2242</v>
      </c>
      <c r="N1679" s="13"/>
      <c r="O1679"/>
      <c r="P1679" t="str">
        <f t="shared" si="474"/>
        <v/>
      </c>
      <c r="Q1679" t="str">
        <f>IF(ISNA(VLOOKUP(AC1679,#REF!,1)),"//","")</f>
        <v/>
      </c>
      <c r="R1679"/>
      <c r="S1679" s="43">
        <f t="shared" si="465"/>
        <v>236</v>
      </c>
      <c r="T1679" s="94" t="s">
        <v>3073</v>
      </c>
      <c r="U1679" s="72" t="s">
        <v>2570</v>
      </c>
      <c r="V1679" s="72" t="s">
        <v>3004</v>
      </c>
      <c r="W1679" s="44" t="str">
        <f t="shared" si="466"/>
        <v>STD_X_BAR STD_SUB_G</v>
      </c>
      <c r="X1679" s="25" t="str">
        <f t="shared" si="467"/>
        <v>X_GEO</v>
      </c>
      <c r="Y1679" s="1">
        <f t="shared" si="468"/>
        <v>1641</v>
      </c>
      <c r="Z1679" t="str">
        <f t="shared" si="469"/>
        <v>ITM_XG</v>
      </c>
      <c r="AA1679" s="177" t="str">
        <f>IF(ISNA(VLOOKUP(AC1679,Sheet2!J:J,1,0)),"//","")</f>
        <v>//</v>
      </c>
      <c r="AC1679" s="113" t="str">
        <f t="shared" si="475"/>
        <v>X_G</v>
      </c>
      <c r="AD1679" t="b">
        <f t="shared" si="473"/>
        <v>0</v>
      </c>
    </row>
    <row r="1680" spans="1:30">
      <c r="A1680" s="57">
        <f t="shared" si="463"/>
        <v>1680</v>
      </c>
      <c r="B1680" s="56">
        <f t="shared" si="464"/>
        <v>1642</v>
      </c>
      <c r="C1680" s="60" t="s">
        <v>4440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4811</v>
      </c>
      <c r="L1680" s="68"/>
      <c r="M1680" s="64" t="s">
        <v>2243</v>
      </c>
      <c r="N1680" s="13"/>
      <c r="O1680"/>
      <c r="P1680" t="str">
        <f t="shared" si="474"/>
        <v/>
      </c>
      <c r="Q1680" t="str">
        <f>IF(ISNA(VLOOKUP(AC1680,#REF!,1)),"//","")</f>
        <v/>
      </c>
      <c r="R1680"/>
      <c r="S1680" s="43">
        <f t="shared" si="465"/>
        <v>237</v>
      </c>
      <c r="T1680" s="94" t="s">
        <v>3073</v>
      </c>
      <c r="U1680" s="72" t="s">
        <v>2570</v>
      </c>
      <c r="V1680" s="72" t="s">
        <v>4820</v>
      </c>
      <c r="W1680" s="44" t="str">
        <f t="shared" si="466"/>
        <v>STD_X_BAR STD_SUB_W</v>
      </c>
      <c r="X1680" s="25" t="str">
        <f t="shared" si="467"/>
        <v>X_WTD</v>
      </c>
      <c r="Y1680" s="1">
        <f t="shared" si="468"/>
        <v>1642</v>
      </c>
      <c r="Z1680" t="str">
        <f t="shared" si="469"/>
        <v>ITM_XW</v>
      </c>
      <c r="AA1680" s="177" t="str">
        <f>IF(ISNA(VLOOKUP(AC1680,Sheet2!J:J,1,0)),"//","")</f>
        <v>//</v>
      </c>
      <c r="AC1680" s="113" t="str">
        <f t="shared" si="475"/>
        <v>X_W</v>
      </c>
      <c r="AD1680" t="b">
        <f t="shared" si="473"/>
        <v>0</v>
      </c>
    </row>
    <row r="1681" spans="1:30">
      <c r="A1681" s="57">
        <f t="shared" ref="A1681:A1744" si="476">IF(B1681=INT(B1681),ROW(),"")</f>
        <v>1681</v>
      </c>
      <c r="B1681" s="56">
        <f t="shared" ref="B1681:B1744" si="477">IF(AND(MID(C1681,2,1)&lt;&gt;"/",MID(C1681,1,1)="/"),INT(B1680)+1,B1680+0.01)</f>
        <v>1643</v>
      </c>
      <c r="C1681" s="60" t="s">
        <v>4557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4811</v>
      </c>
      <c r="L1681" s="68"/>
      <c r="M1681" s="64" t="s">
        <v>2244</v>
      </c>
      <c r="N1681" s="13"/>
      <c r="O1681"/>
      <c r="P1681" t="str">
        <f t="shared" si="474"/>
        <v/>
      </c>
      <c r="Q1681" t="str">
        <f>IF(ISNA(VLOOKUP(AC1681,#REF!,1)),"//","")</f>
        <v/>
      </c>
      <c r="R1681"/>
      <c r="S1681" s="43">
        <f t="shared" ref="S1681:S1744" si="478">IF(X1681&lt;&gt;"",S1680+1,S1680)</f>
        <v>237</v>
      </c>
      <c r="T1681" s="94" t="s">
        <v>2570</v>
      </c>
      <c r="U1681" s="72" t="s">
        <v>2570</v>
      </c>
      <c r="V1681" s="72" t="s">
        <v>2570</v>
      </c>
      <c r="W1681" s="44" t="str">
        <f t="shared" ref="W1681:W1744" si="479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80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81">B1681</f>
        <v>1643</v>
      </c>
      <c r="Z1681" t="str">
        <f t="shared" ref="Z1681:Z1744" si="482">M1681</f>
        <v>ITM_XCIRC</v>
      </c>
      <c r="AA1681" s="177" t="str">
        <f>IF(ISNA(VLOOKUP(AC1681,Sheet2!J:J,1,0)),"//","")</f>
        <v/>
      </c>
      <c r="AC1681" s="113" t="str">
        <f t="shared" si="475"/>
        <v/>
      </c>
      <c r="AD1681" t="b">
        <f t="shared" si="473"/>
        <v>1</v>
      </c>
    </row>
    <row r="1682" spans="1:30">
      <c r="A1682" s="57">
        <f t="shared" si="476"/>
        <v>1682</v>
      </c>
      <c r="B1682" s="56">
        <f t="shared" si="477"/>
        <v>1644</v>
      </c>
      <c r="C1682" s="60" t="s">
        <v>5110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1629</v>
      </c>
      <c r="K1682" s="67" t="s">
        <v>4811</v>
      </c>
      <c r="L1682" s="68"/>
      <c r="M1682" s="64" t="s">
        <v>2248</v>
      </c>
      <c r="N1682" s="13"/>
      <c r="O1682"/>
      <c r="P1682" t="str">
        <f t="shared" si="474"/>
        <v/>
      </c>
      <c r="Q1682" t="str">
        <f>IF(ISNA(VLOOKUP(AC1682,#REF!,1)),"//","")</f>
        <v/>
      </c>
      <c r="R1682"/>
      <c r="S1682" s="43">
        <f t="shared" si="478"/>
        <v>238</v>
      </c>
      <c r="T1682" s="94" t="s">
        <v>2570</v>
      </c>
      <c r="U1682" s="72" t="s">
        <v>2570</v>
      </c>
      <c r="V1682" s="72" t="s">
        <v>2570</v>
      </c>
      <c r="W1682" s="44" t="str">
        <f t="shared" si="479"/>
        <v>"X" STD_RIGHT_ARROW "DATE"</v>
      </c>
      <c r="X1682" s="25" t="str">
        <f t="shared" si="480"/>
        <v>X&gt;DATE</v>
      </c>
      <c r="Y1682" s="1">
        <f t="shared" si="481"/>
        <v>1644</v>
      </c>
      <c r="Z1682" t="str">
        <f t="shared" si="482"/>
        <v>ITM_XtoDATE</v>
      </c>
      <c r="AA1682" s="177" t="str">
        <f>IF(ISNA(VLOOKUP(AC1682,Sheet2!J:J,1,0)),"//","")</f>
        <v>//</v>
      </c>
      <c r="AC1682" s="113" t="str">
        <f t="shared" si="475"/>
        <v>X&gt;DATE</v>
      </c>
      <c r="AD1682" t="b">
        <f t="shared" si="473"/>
        <v>1</v>
      </c>
    </row>
    <row r="1683" spans="1:30">
      <c r="A1683" s="57">
        <f t="shared" si="476"/>
        <v>1683</v>
      </c>
      <c r="B1683" s="56">
        <f t="shared" si="477"/>
        <v>1645</v>
      </c>
      <c r="C1683" s="60" t="s">
        <v>4441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4811</v>
      </c>
      <c r="L1683" s="68"/>
      <c r="M1683" s="64" t="s">
        <v>2249</v>
      </c>
      <c r="N1683" s="13"/>
      <c r="O1683"/>
      <c r="P1683" t="str">
        <f t="shared" si="474"/>
        <v/>
      </c>
      <c r="Q1683" t="str">
        <f>IF(ISNA(VLOOKUP(AC1683,#REF!,1)),"//","")</f>
        <v/>
      </c>
      <c r="R1683"/>
      <c r="S1683" s="43">
        <f t="shared" si="478"/>
        <v>239</v>
      </c>
      <c r="T1683" s="94" t="s">
        <v>3092</v>
      </c>
      <c r="U1683" s="72" t="s">
        <v>2570</v>
      </c>
      <c r="V1683" s="72" t="s">
        <v>2570</v>
      </c>
      <c r="W1683" s="44" t="str">
        <f t="shared" si="479"/>
        <v>"X" STD_RIGHT_ARROW STD_ALPHA</v>
      </c>
      <c r="X1683" s="25" t="str">
        <f t="shared" si="480"/>
        <v>X&gt;ALPHA</v>
      </c>
      <c r="Y1683" s="1">
        <f t="shared" si="481"/>
        <v>1645</v>
      </c>
      <c r="Z1683" t="str">
        <f t="shared" si="482"/>
        <v>ITM_XtoALPHA</v>
      </c>
      <c r="AA1683" s="177" t="str">
        <f>IF(ISNA(VLOOKUP(AC1683,Sheet2!J:J,1,0)),"//","")</f>
        <v>//</v>
      </c>
      <c r="AC1683" s="113" t="str">
        <f t="shared" si="475"/>
        <v>X&gt;ALPHA</v>
      </c>
      <c r="AD1683" t="b">
        <f t="shared" si="473"/>
        <v>1</v>
      </c>
    </row>
    <row r="1684" spans="1:30" s="136" customFormat="1">
      <c r="A1684" s="130">
        <f t="shared" si="476"/>
        <v>1684</v>
      </c>
      <c r="B1684" s="131">
        <f t="shared" si="477"/>
        <v>1646</v>
      </c>
      <c r="C1684" s="132" t="s">
        <v>4557</v>
      </c>
      <c r="D1684" s="132" t="s">
        <v>7</v>
      </c>
      <c r="E1684" s="152" t="str">
        <f t="shared" ref="E1684" si="483">CHAR(34)&amp;IF(B1684&lt;10,"000",IF(B1684&lt;100,"00",IF(B1684&lt;1000,"0","")))&amp;$B1684&amp;CHAR(34)</f>
        <v>"1646"</v>
      </c>
      <c r="F1684" s="152" t="str">
        <f t="shared" ref="F1684" si="484">E1684</f>
        <v>"1646"</v>
      </c>
      <c r="G1684" s="153">
        <v>0</v>
      </c>
      <c r="H1684" s="153">
        <v>0</v>
      </c>
      <c r="I1684" s="133" t="s">
        <v>30</v>
      </c>
      <c r="J1684" s="133" t="s">
        <v>1630</v>
      </c>
      <c r="K1684" s="67" t="s">
        <v>4811</v>
      </c>
      <c r="M1684" s="18" t="str">
        <f t="shared" ref="M1684" si="485">"ITM_"&amp;IF(B1684&lt;10,"000",IF(B1684&lt;100,"00",IF(B1684&lt;1000,"0","")))&amp;$B1684</f>
        <v>ITM_1646</v>
      </c>
      <c r="N1684" s="18"/>
      <c r="P1684" s="136" t="str">
        <f t="shared" si="474"/>
        <v/>
      </c>
      <c r="Q1684" s="136" t="str">
        <f>IF(ISNA(VLOOKUP(AC1684,#REF!,1)),"//","")</f>
        <v/>
      </c>
      <c r="S1684" s="137">
        <f t="shared" si="478"/>
        <v>239</v>
      </c>
      <c r="T1684" s="130" t="s">
        <v>2570</v>
      </c>
      <c r="U1684" s="134" t="s">
        <v>2570</v>
      </c>
      <c r="V1684" s="134" t="s">
        <v>2570</v>
      </c>
      <c r="W1684" s="138" t="str">
        <f t="shared" si="479"/>
        <v/>
      </c>
      <c r="X1684" s="139" t="str">
        <f t="shared" si="480"/>
        <v/>
      </c>
      <c r="Y1684" s="140">
        <f t="shared" si="481"/>
        <v>1646</v>
      </c>
      <c r="Z1684" s="136" t="str">
        <f t="shared" si="482"/>
        <v>ITM_1646</v>
      </c>
      <c r="AA1684" s="177" t="str">
        <f>IF(ISNA(VLOOKUP(AC1684,Sheet2!J:J,1,0)),"//","")</f>
        <v/>
      </c>
      <c r="AC1684" s="113" t="str">
        <f t="shared" si="475"/>
        <v/>
      </c>
      <c r="AD1684" t="b">
        <f t="shared" si="473"/>
        <v>1</v>
      </c>
    </row>
    <row r="1685" spans="1:30">
      <c r="A1685" s="57">
        <f t="shared" si="476"/>
        <v>1685</v>
      </c>
      <c r="B1685" s="56">
        <f t="shared" si="477"/>
        <v>1647</v>
      </c>
      <c r="C1685" s="60" t="s">
        <v>5111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1629</v>
      </c>
      <c r="K1685" s="67" t="s">
        <v>4811</v>
      </c>
      <c r="L1685" s="68"/>
      <c r="M1685" s="64" t="s">
        <v>2263</v>
      </c>
      <c r="N1685" s="13"/>
      <c r="O1685"/>
      <c r="P1685" t="str">
        <f t="shared" si="474"/>
        <v/>
      </c>
      <c r="Q1685" t="str">
        <f>IF(ISNA(VLOOKUP(AC1685,#REF!,1)),"//","")</f>
        <v/>
      </c>
      <c r="R1685"/>
      <c r="S1685" s="43">
        <f t="shared" si="478"/>
        <v>240</v>
      </c>
      <c r="T1685" s="94" t="s">
        <v>2570</v>
      </c>
      <c r="U1685" s="72" t="s">
        <v>2570</v>
      </c>
      <c r="V1685" s="72" t="s">
        <v>2570</v>
      </c>
      <c r="W1685" s="44" t="str">
        <f t="shared" si="479"/>
        <v>"YEAR"</v>
      </c>
      <c r="X1685" s="25" t="str">
        <f t="shared" si="480"/>
        <v>YEAR</v>
      </c>
      <c r="Y1685" s="1">
        <f t="shared" si="481"/>
        <v>1647</v>
      </c>
      <c r="Z1685" t="str">
        <f t="shared" si="482"/>
        <v>ITM_YEAR</v>
      </c>
      <c r="AA1685" s="177" t="str">
        <f>IF(ISNA(VLOOKUP(AC1685,Sheet2!J:J,1,0)),"//","")</f>
        <v>//</v>
      </c>
      <c r="AC1685" s="113" t="str">
        <f t="shared" si="475"/>
        <v>YEAR</v>
      </c>
      <c r="AD1685" t="b">
        <f t="shared" si="473"/>
        <v>1</v>
      </c>
    </row>
    <row r="1686" spans="1:30">
      <c r="A1686" s="57">
        <f t="shared" si="476"/>
        <v>1686</v>
      </c>
      <c r="B1686" s="56">
        <f t="shared" si="477"/>
        <v>1648</v>
      </c>
      <c r="C1686" s="60" t="s">
        <v>4557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1630</v>
      </c>
      <c r="K1686" s="67" t="s">
        <v>4811</v>
      </c>
      <c r="L1686" s="68"/>
      <c r="M1686" s="64" t="s">
        <v>2266</v>
      </c>
      <c r="N1686" s="13"/>
      <c r="O1686"/>
      <c r="P1686" t="str">
        <f t="shared" si="474"/>
        <v/>
      </c>
      <c r="Q1686" t="str">
        <f>IF(ISNA(VLOOKUP(AC1686,#REF!,1)),"//","")</f>
        <v/>
      </c>
      <c r="R1686"/>
      <c r="S1686" s="43">
        <f t="shared" si="478"/>
        <v>240</v>
      </c>
      <c r="T1686" s="94" t="s">
        <v>2570</v>
      </c>
      <c r="U1686" s="72" t="s">
        <v>2570</v>
      </c>
      <c r="V1686" s="72" t="s">
        <v>2570</v>
      </c>
      <c r="W1686" s="44" t="str">
        <f t="shared" si="479"/>
        <v/>
      </c>
      <c r="X1686" s="25" t="str">
        <f t="shared" si="480"/>
        <v/>
      </c>
      <c r="Y1686" s="1">
        <f t="shared" si="481"/>
        <v>1648</v>
      </c>
      <c r="Z1686" t="str">
        <f t="shared" si="482"/>
        <v>ITM_YCIRC</v>
      </c>
      <c r="AA1686" s="177" t="str">
        <f>IF(ISNA(VLOOKUP(AC1686,Sheet2!J:J,1,0)),"//","")</f>
        <v/>
      </c>
      <c r="AC1686" s="113" t="str">
        <f t="shared" si="475"/>
        <v/>
      </c>
      <c r="AD1686" t="b">
        <f t="shared" si="473"/>
        <v>1</v>
      </c>
    </row>
    <row r="1687" spans="1:30">
      <c r="A1687" s="57">
        <f t="shared" si="476"/>
        <v>1687</v>
      </c>
      <c r="B1687" s="56">
        <f t="shared" si="477"/>
        <v>1649</v>
      </c>
      <c r="C1687" s="60" t="s">
        <v>4369</v>
      </c>
      <c r="D1687" s="60" t="s">
        <v>2267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1630</v>
      </c>
      <c r="K1687" s="67" t="s">
        <v>4811</v>
      </c>
      <c r="L1687" s="68"/>
      <c r="M1687" s="64" t="s">
        <v>2267</v>
      </c>
      <c r="N1687" s="13"/>
      <c r="O1687"/>
      <c r="P1687" t="str">
        <f t="shared" si="474"/>
        <v/>
      </c>
      <c r="Q1687" t="str">
        <f>IF(ISNA(VLOOKUP(AC1687,#REF!,1)),"//","")</f>
        <v/>
      </c>
      <c r="R1687"/>
      <c r="S1687" s="43">
        <f t="shared" si="478"/>
        <v>240</v>
      </c>
      <c r="T1687" s="94" t="s">
        <v>2570</v>
      </c>
      <c r="U1687" s="72" t="s">
        <v>2570</v>
      </c>
      <c r="V1687" s="72" t="s">
        <v>2570</v>
      </c>
      <c r="W1687" s="44" t="str">
        <f t="shared" si="479"/>
        <v/>
      </c>
      <c r="X1687" s="25" t="str">
        <f t="shared" si="480"/>
        <v/>
      </c>
      <c r="Y1687" s="1">
        <f t="shared" si="481"/>
        <v>1649</v>
      </c>
      <c r="Z1687" t="str">
        <f t="shared" si="482"/>
        <v>ITM_YMD</v>
      </c>
      <c r="AA1687" s="177" t="str">
        <f>IF(ISNA(VLOOKUP(AC1687,Sheet2!J:J,1,0)),"//","")</f>
        <v/>
      </c>
      <c r="AC1687" s="113" t="str">
        <f t="shared" si="475"/>
        <v/>
      </c>
      <c r="AD1687" t="b">
        <f t="shared" si="473"/>
        <v>1</v>
      </c>
    </row>
    <row r="1688" spans="1:30">
      <c r="A1688" s="57">
        <f t="shared" si="476"/>
        <v>1688</v>
      </c>
      <c r="B1688" s="56">
        <f t="shared" si="477"/>
        <v>1650</v>
      </c>
      <c r="C1688" s="60" t="s">
        <v>4443</v>
      </c>
      <c r="D1688" s="60" t="s">
        <v>2612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4811</v>
      </c>
      <c r="L1688" s="68"/>
      <c r="M1688" s="64" t="s">
        <v>2268</v>
      </c>
      <c r="N1688" s="13"/>
      <c r="O1688"/>
      <c r="P1688" t="str">
        <f t="shared" si="474"/>
        <v/>
      </c>
      <c r="Q1688" t="str">
        <f>IF(ISNA(VLOOKUP(AC1688,#REF!,1)),"//","")</f>
        <v/>
      </c>
      <c r="R1688"/>
      <c r="S1688" s="43">
        <f t="shared" si="478"/>
        <v>241</v>
      </c>
      <c r="T1688" s="94" t="s">
        <v>3092</v>
      </c>
      <c r="U1688" s="72" t="s">
        <v>3001</v>
      </c>
      <c r="V1688" s="72" t="s">
        <v>2570</v>
      </c>
      <c r="W1688" s="44" t="str">
        <f t="shared" si="479"/>
        <v>"Y" STD_LEFT_RIGHT_ARROWS</v>
      </c>
      <c r="X1688" s="25" t="str">
        <f t="shared" si="480"/>
        <v>Y&lt;&gt;</v>
      </c>
      <c r="Y1688" s="1">
        <f t="shared" si="481"/>
        <v>1650</v>
      </c>
      <c r="Z1688" t="str">
        <f t="shared" si="482"/>
        <v>ITM_Yex</v>
      </c>
      <c r="AA1688" s="177" t="str">
        <f>IF(ISNA(VLOOKUP(AC1688,Sheet2!J:J,1,0)),"//","")</f>
        <v>//</v>
      </c>
      <c r="AC1688" s="113" t="str">
        <f t="shared" si="475"/>
        <v>Y&lt;&gt;</v>
      </c>
      <c r="AD1688" t="b">
        <f t="shared" si="473"/>
        <v>1</v>
      </c>
    </row>
    <row r="1689" spans="1:30">
      <c r="A1689" s="57">
        <f t="shared" si="476"/>
        <v>1689</v>
      </c>
      <c r="B1689" s="56">
        <f t="shared" si="477"/>
        <v>1651</v>
      </c>
      <c r="C1689" s="60" t="s">
        <v>4444</v>
      </c>
      <c r="D1689" s="60" t="s">
        <v>2612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4811</v>
      </c>
      <c r="L1689" s="68"/>
      <c r="M1689" s="64" t="s">
        <v>2270</v>
      </c>
      <c r="N1689" s="13"/>
      <c r="O1689"/>
      <c r="P1689" t="str">
        <f t="shared" si="474"/>
        <v/>
      </c>
      <c r="Q1689" t="str">
        <f>IF(ISNA(VLOOKUP(AC1689,#REF!,1)),"//","")</f>
        <v/>
      </c>
      <c r="R1689"/>
      <c r="S1689" s="43">
        <f t="shared" si="478"/>
        <v>242</v>
      </c>
      <c r="T1689" s="94" t="s">
        <v>3092</v>
      </c>
      <c r="U1689" s="95" t="s">
        <v>3001</v>
      </c>
      <c r="V1689" s="96" t="s">
        <v>2570</v>
      </c>
      <c r="W1689" s="44" t="str">
        <f t="shared" si="479"/>
        <v>"Z" STD_LEFT_RIGHT_ARROWS</v>
      </c>
      <c r="X1689" s="25" t="str">
        <f t="shared" si="480"/>
        <v>Z&lt;&gt;</v>
      </c>
      <c r="Y1689" s="1">
        <f t="shared" si="481"/>
        <v>1651</v>
      </c>
      <c r="Z1689" t="str">
        <f t="shared" si="482"/>
        <v>ITM_Zex</v>
      </c>
      <c r="AA1689" s="177" t="str">
        <f>IF(ISNA(VLOOKUP(AC1689,Sheet2!J:J,1,0)),"//","")</f>
        <v>//</v>
      </c>
      <c r="AC1689" s="113" t="str">
        <f t="shared" si="475"/>
        <v>Z&lt;&gt;</v>
      </c>
      <c r="AD1689" t="b">
        <f t="shared" si="473"/>
        <v>1</v>
      </c>
    </row>
    <row r="1690" spans="1:30">
      <c r="A1690" s="57">
        <f t="shared" si="476"/>
        <v>1690</v>
      </c>
      <c r="B1690" s="56">
        <f t="shared" si="477"/>
        <v>1652</v>
      </c>
      <c r="C1690" s="60" t="s">
        <v>4445</v>
      </c>
      <c r="D1690" s="60" t="s">
        <v>2612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4811</v>
      </c>
      <c r="L1690" s="68"/>
      <c r="M1690" s="64" t="s">
        <v>2273</v>
      </c>
      <c r="N1690" s="13"/>
      <c r="O1690"/>
      <c r="P1690" t="str">
        <f t="shared" si="474"/>
        <v/>
      </c>
      <c r="Q1690" t="str">
        <f>IF(ISNA(VLOOKUP(AC1690,#REF!,1)),"//","")</f>
        <v/>
      </c>
      <c r="R1690"/>
      <c r="S1690" s="43">
        <f t="shared" si="478"/>
        <v>242</v>
      </c>
      <c r="T1690" s="94" t="s">
        <v>2570</v>
      </c>
      <c r="U1690" s="95" t="s">
        <v>2994</v>
      </c>
      <c r="V1690" s="96" t="s">
        <v>2570</v>
      </c>
      <c r="W1690" s="44" t="str">
        <f t="shared" si="479"/>
        <v/>
      </c>
      <c r="X1690" s="25" t="str">
        <f t="shared" si="480"/>
        <v/>
      </c>
      <c r="Y1690" s="1">
        <f t="shared" si="481"/>
        <v>1652</v>
      </c>
      <c r="Z1690" t="str">
        <f t="shared" si="482"/>
        <v>ITM_ALPHALENG</v>
      </c>
      <c r="AA1690" s="177" t="str">
        <f>IF(ISNA(VLOOKUP(AC1690,Sheet2!J:J,1,0)),"//","")</f>
        <v/>
      </c>
      <c r="AC1690" s="113" t="str">
        <f t="shared" si="475"/>
        <v/>
      </c>
      <c r="AD1690" t="b">
        <f t="shared" si="473"/>
        <v>1</v>
      </c>
    </row>
    <row r="1691" spans="1:30">
      <c r="A1691" s="57">
        <f t="shared" si="476"/>
        <v>1691</v>
      </c>
      <c r="B1691" s="56">
        <f t="shared" si="477"/>
        <v>1653</v>
      </c>
      <c r="C1691" s="63" t="s">
        <v>4446</v>
      </c>
      <c r="D1691" s="63" t="s">
        <v>7</v>
      </c>
      <c r="E1691" s="66" t="s">
        <v>2989</v>
      </c>
      <c r="F1691" s="66" t="s">
        <v>2989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4811</v>
      </c>
      <c r="L1691" s="68"/>
      <c r="M1691" s="64" t="s">
        <v>2991</v>
      </c>
      <c r="N1691" s="13"/>
      <c r="O1691"/>
      <c r="P1691" t="str">
        <f t="shared" si="474"/>
        <v/>
      </c>
      <c r="Q1691" t="str">
        <f>IF(ISNA(VLOOKUP(AC1691,#REF!,1)),"//","")</f>
        <v/>
      </c>
      <c r="R1691"/>
      <c r="S1691" s="43">
        <f t="shared" si="478"/>
        <v>243</v>
      </c>
      <c r="T1691" s="94" t="s">
        <v>3073</v>
      </c>
      <c r="U1691" s="72" t="s">
        <v>2570</v>
      </c>
      <c r="V1691" s="72" t="s">
        <v>2570</v>
      </c>
      <c r="W1691" s="44" t="str">
        <f t="shared" si="479"/>
        <v>"X" STD_SUB_M STD_SUB_A STD_SUB_X</v>
      </c>
      <c r="X1691" s="25" t="str">
        <f t="shared" si="480"/>
        <v>XMAX</v>
      </c>
      <c r="Y1691" s="1">
        <f t="shared" si="481"/>
        <v>1653</v>
      </c>
      <c r="Z1691" t="str">
        <f t="shared" si="482"/>
        <v>ITM_XMAX</v>
      </c>
      <c r="AA1691" s="177" t="str">
        <f>IF(ISNA(VLOOKUP(AC1691,Sheet2!J:J,1,0)),"//","")</f>
        <v>//</v>
      </c>
      <c r="AC1691" s="113" t="str">
        <f t="shared" si="475"/>
        <v>XMAX</v>
      </c>
      <c r="AD1691" t="b">
        <f t="shared" si="473"/>
        <v>1</v>
      </c>
    </row>
    <row r="1692" spans="1:30">
      <c r="A1692" s="57">
        <f t="shared" si="476"/>
        <v>1692</v>
      </c>
      <c r="B1692" s="56">
        <f t="shared" si="477"/>
        <v>1654</v>
      </c>
      <c r="C1692" s="60" t="s">
        <v>4447</v>
      </c>
      <c r="D1692" s="60" t="s">
        <v>7</v>
      </c>
      <c r="E1692" s="169" t="s">
        <v>2990</v>
      </c>
      <c r="F1692" s="169" t="s">
        <v>2990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4811</v>
      </c>
      <c r="L1692" s="68"/>
      <c r="M1692" s="64" t="s">
        <v>2992</v>
      </c>
      <c r="N1692" s="20"/>
      <c r="O1692"/>
      <c r="P1692" t="str">
        <f t="shared" si="474"/>
        <v/>
      </c>
      <c r="Q1692" t="str">
        <f>IF(ISNA(VLOOKUP(AC1692,#REF!,1)),"//","")</f>
        <v/>
      </c>
      <c r="R1692"/>
      <c r="S1692" s="43">
        <f t="shared" si="478"/>
        <v>244</v>
      </c>
      <c r="T1692" s="94" t="s">
        <v>3073</v>
      </c>
      <c r="U1692" s="72" t="s">
        <v>2570</v>
      </c>
      <c r="V1692" s="72" t="s">
        <v>2570</v>
      </c>
      <c r="W1692" s="44" t="str">
        <f t="shared" si="479"/>
        <v>"X" STD_SUB_M STD_SUB_I STD_SUB_N</v>
      </c>
      <c r="X1692" s="25" t="str">
        <f t="shared" si="480"/>
        <v>XMIN</v>
      </c>
      <c r="Y1692" s="1">
        <f t="shared" si="481"/>
        <v>1654</v>
      </c>
      <c r="Z1692" t="str">
        <f t="shared" si="482"/>
        <v>ITM_XMIN</v>
      </c>
      <c r="AA1692" s="177" t="str">
        <f>IF(ISNA(VLOOKUP(AC1692,Sheet2!J:J,1,0)),"//","")</f>
        <v>//</v>
      </c>
      <c r="AC1692" s="113" t="str">
        <f t="shared" si="475"/>
        <v>XMIN</v>
      </c>
      <c r="AD1692" t="b">
        <f t="shared" si="473"/>
        <v>1</v>
      </c>
    </row>
    <row r="1693" spans="1:30">
      <c r="A1693" s="57">
        <f t="shared" si="476"/>
        <v>1693</v>
      </c>
      <c r="B1693" s="56">
        <f t="shared" si="477"/>
        <v>1655</v>
      </c>
      <c r="C1693" s="60" t="s">
        <v>4448</v>
      </c>
      <c r="D1693" s="60" t="s">
        <v>2612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4811</v>
      </c>
      <c r="L1693" s="68"/>
      <c r="M1693" s="64" t="s">
        <v>2275</v>
      </c>
      <c r="N1693" s="20"/>
      <c r="O1693"/>
      <c r="P1693" t="str">
        <f t="shared" si="474"/>
        <v/>
      </c>
      <c r="Q1693" t="str">
        <f>IF(ISNA(VLOOKUP(AC1693,#REF!,1)),"//","")</f>
        <v/>
      </c>
      <c r="R1693"/>
      <c r="S1693" s="43">
        <f t="shared" si="478"/>
        <v>244</v>
      </c>
      <c r="T1693" s="94" t="s">
        <v>2570</v>
      </c>
      <c r="U1693" s="72" t="s">
        <v>2994</v>
      </c>
      <c r="V1693" s="72" t="s">
        <v>2570</v>
      </c>
      <c r="W1693" s="44" t="str">
        <f t="shared" si="479"/>
        <v/>
      </c>
      <c r="X1693" s="25" t="str">
        <f t="shared" si="480"/>
        <v/>
      </c>
      <c r="Y1693" s="1">
        <f t="shared" si="481"/>
        <v>1655</v>
      </c>
      <c r="Z1693" t="str">
        <f t="shared" si="482"/>
        <v>ITM_ALPHAPOS</v>
      </c>
      <c r="AA1693" s="177" t="str">
        <f>IF(ISNA(VLOOKUP(AC1693,Sheet2!J:J,1,0)),"//","")</f>
        <v/>
      </c>
      <c r="AC1693" s="113" t="str">
        <f t="shared" si="475"/>
        <v/>
      </c>
      <c r="AD1693" t="b">
        <f t="shared" si="473"/>
        <v>1</v>
      </c>
    </row>
    <row r="1694" spans="1:30">
      <c r="A1694" s="57">
        <f t="shared" si="476"/>
        <v>1694</v>
      </c>
      <c r="B1694" s="56">
        <f t="shared" si="477"/>
        <v>1656</v>
      </c>
      <c r="C1694" s="63" t="s">
        <v>4449</v>
      </c>
      <c r="D1694" s="63" t="s">
        <v>2612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4811</v>
      </c>
      <c r="L1694" s="68"/>
      <c r="M1694" s="64" t="s">
        <v>2276</v>
      </c>
      <c r="N1694" s="13"/>
      <c r="O1694"/>
      <c r="P1694" t="str">
        <f t="shared" si="474"/>
        <v/>
      </c>
      <c r="Q1694" t="str">
        <f>IF(ISNA(VLOOKUP(AC1694,#REF!,1)),"//","")</f>
        <v/>
      </c>
      <c r="R1694"/>
      <c r="S1694" s="43">
        <f t="shared" si="478"/>
        <v>244</v>
      </c>
      <c r="T1694" s="94" t="s">
        <v>2570</v>
      </c>
      <c r="U1694" s="72" t="s">
        <v>2994</v>
      </c>
      <c r="V1694" s="72" t="s">
        <v>2570</v>
      </c>
      <c r="W1694" s="44" t="str">
        <f t="shared" si="479"/>
        <v/>
      </c>
      <c r="X1694" s="25" t="str">
        <f t="shared" si="480"/>
        <v/>
      </c>
      <c r="Y1694" s="1">
        <f t="shared" si="481"/>
        <v>1656</v>
      </c>
      <c r="Z1694" t="str">
        <f t="shared" si="482"/>
        <v>ITM_ALPHARL</v>
      </c>
      <c r="AA1694" s="177" t="str">
        <f>IF(ISNA(VLOOKUP(AC1694,Sheet2!J:J,1,0)),"//","")</f>
        <v/>
      </c>
      <c r="AC1694" s="113" t="str">
        <f t="shared" si="475"/>
        <v/>
      </c>
      <c r="AD1694" t="b">
        <f t="shared" si="473"/>
        <v>1</v>
      </c>
    </row>
    <row r="1695" spans="1:30">
      <c r="A1695" s="57">
        <f t="shared" si="476"/>
        <v>1695</v>
      </c>
      <c r="B1695" s="56">
        <f t="shared" si="477"/>
        <v>1657</v>
      </c>
      <c r="C1695" s="63" t="s">
        <v>4450</v>
      </c>
      <c r="D1695" s="63" t="s">
        <v>2612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4811</v>
      </c>
      <c r="L1695" s="68"/>
      <c r="M1695" s="64" t="s">
        <v>2277</v>
      </c>
      <c r="N1695" s="13"/>
      <c r="O1695"/>
      <c r="P1695" t="str">
        <f t="shared" si="474"/>
        <v/>
      </c>
      <c r="Q1695" t="str">
        <f>IF(ISNA(VLOOKUP(AC1695,#REF!,1)),"//","")</f>
        <v/>
      </c>
      <c r="R1695"/>
      <c r="S1695" s="43">
        <f t="shared" si="478"/>
        <v>244</v>
      </c>
      <c r="T1695" s="94" t="s">
        <v>2570</v>
      </c>
      <c r="U1695" s="72" t="s">
        <v>2994</v>
      </c>
      <c r="V1695" s="72" t="s">
        <v>2570</v>
      </c>
      <c r="W1695" s="44" t="str">
        <f t="shared" si="479"/>
        <v/>
      </c>
      <c r="X1695" s="25" t="str">
        <f t="shared" si="480"/>
        <v/>
      </c>
      <c r="Y1695" s="1">
        <f t="shared" si="481"/>
        <v>1657</v>
      </c>
      <c r="Z1695" t="str">
        <f t="shared" si="482"/>
        <v>ITM_ALPHARR</v>
      </c>
      <c r="AA1695" s="177" t="str">
        <f>IF(ISNA(VLOOKUP(AC1695,Sheet2!J:J,1,0)),"//","")</f>
        <v/>
      </c>
      <c r="AC1695" s="113" t="str">
        <f t="shared" si="475"/>
        <v/>
      </c>
      <c r="AD1695" t="b">
        <f t="shared" si="473"/>
        <v>1</v>
      </c>
    </row>
    <row r="1696" spans="1:30">
      <c r="A1696" s="57">
        <f t="shared" si="476"/>
        <v>1696</v>
      </c>
      <c r="B1696" s="56">
        <f t="shared" si="477"/>
        <v>1658</v>
      </c>
      <c r="C1696" s="63" t="s">
        <v>4451</v>
      </c>
      <c r="D1696" s="63" t="s">
        <v>2612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4811</v>
      </c>
      <c r="L1696" s="68"/>
      <c r="M1696" s="64" t="s">
        <v>2278</v>
      </c>
      <c r="N1696" s="13"/>
      <c r="O1696"/>
      <c r="P1696" t="str">
        <f t="shared" si="474"/>
        <v/>
      </c>
      <c r="Q1696" t="str">
        <f>IF(ISNA(VLOOKUP(AC1696,#REF!,1)),"//","")</f>
        <v/>
      </c>
      <c r="R1696"/>
      <c r="S1696" s="43">
        <f t="shared" si="478"/>
        <v>244</v>
      </c>
      <c r="T1696" s="94" t="s">
        <v>2570</v>
      </c>
      <c r="U1696" s="72" t="s">
        <v>2994</v>
      </c>
      <c r="V1696" s="72" t="s">
        <v>2570</v>
      </c>
      <c r="W1696" s="44" t="str">
        <f t="shared" si="479"/>
        <v/>
      </c>
      <c r="X1696" s="25" t="str">
        <f t="shared" si="480"/>
        <v/>
      </c>
      <c r="Y1696" s="1">
        <f t="shared" si="481"/>
        <v>1658</v>
      </c>
      <c r="Z1696" t="str">
        <f t="shared" si="482"/>
        <v>ITM_ALPHASL</v>
      </c>
      <c r="AA1696" s="177" t="str">
        <f>IF(ISNA(VLOOKUP(AC1696,Sheet2!J:J,1,0)),"//","")</f>
        <v/>
      </c>
      <c r="AC1696" s="113" t="str">
        <f t="shared" si="475"/>
        <v/>
      </c>
      <c r="AD1696" t="b">
        <f t="shared" si="473"/>
        <v>1</v>
      </c>
    </row>
    <row r="1697" spans="1:30">
      <c r="A1697" s="57">
        <f t="shared" si="476"/>
        <v>1697</v>
      </c>
      <c r="B1697" s="56">
        <f t="shared" si="477"/>
        <v>1659</v>
      </c>
      <c r="C1697" s="63" t="s">
        <v>4452</v>
      </c>
      <c r="D1697" s="63" t="s">
        <v>2612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4811</v>
      </c>
      <c r="L1697" s="68"/>
      <c r="M1697" s="64" t="s">
        <v>2499</v>
      </c>
      <c r="N1697" s="13"/>
      <c r="O1697"/>
      <c r="P1697" t="str">
        <f t="shared" si="474"/>
        <v/>
      </c>
      <c r="Q1697" t="str">
        <f>IF(ISNA(VLOOKUP(AC1697,#REF!,1)),"//","")</f>
        <v/>
      </c>
      <c r="R1697"/>
      <c r="S1697" s="43">
        <f t="shared" si="478"/>
        <v>244</v>
      </c>
      <c r="T1697" s="94" t="s">
        <v>2570</v>
      </c>
      <c r="U1697" s="72" t="s">
        <v>2994</v>
      </c>
      <c r="V1697" s="72" t="s">
        <v>2570</v>
      </c>
      <c r="W1697" s="44" t="str">
        <f t="shared" si="479"/>
        <v/>
      </c>
      <c r="X1697" s="25" t="str">
        <f t="shared" si="480"/>
        <v/>
      </c>
      <c r="Y1697" s="1">
        <f t="shared" si="481"/>
        <v>1659</v>
      </c>
      <c r="Z1697" t="str">
        <f t="shared" si="482"/>
        <v>ITM_ALPHASR</v>
      </c>
      <c r="AA1697" s="177" t="str">
        <f>IF(ISNA(VLOOKUP(AC1697,Sheet2!J:J,1,0)),"//","")</f>
        <v/>
      </c>
      <c r="AC1697" s="113" t="str">
        <f t="shared" si="475"/>
        <v/>
      </c>
      <c r="AD1697" t="b">
        <f t="shared" si="473"/>
        <v>1</v>
      </c>
    </row>
    <row r="1698" spans="1:30">
      <c r="A1698" s="57">
        <f t="shared" si="476"/>
        <v>1698</v>
      </c>
      <c r="B1698" s="56">
        <f t="shared" si="477"/>
        <v>1660</v>
      </c>
      <c r="C1698" s="63" t="s">
        <v>4453</v>
      </c>
      <c r="D1698" s="63" t="s">
        <v>2612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4811</v>
      </c>
      <c r="L1698" s="68"/>
      <c r="M1698" s="64" t="s">
        <v>2282</v>
      </c>
      <c r="N1698" s="13"/>
      <c r="O1698"/>
      <c r="P1698" t="str">
        <f t="shared" si="474"/>
        <v/>
      </c>
      <c r="Q1698" t="str">
        <f>IF(ISNA(VLOOKUP(AC1698,#REF!,1)),"//","")</f>
        <v/>
      </c>
      <c r="R1698"/>
      <c r="S1698" s="43">
        <f t="shared" si="478"/>
        <v>244</v>
      </c>
      <c r="T1698" s="94" t="s">
        <v>2570</v>
      </c>
      <c r="U1698" s="72" t="s">
        <v>2994</v>
      </c>
      <c r="V1698" s="72" t="s">
        <v>2570</v>
      </c>
      <c r="W1698" s="44" t="str">
        <f t="shared" si="479"/>
        <v/>
      </c>
      <c r="X1698" s="25" t="str">
        <f t="shared" si="480"/>
        <v/>
      </c>
      <c r="Y1698" s="1">
        <f t="shared" si="481"/>
        <v>1660</v>
      </c>
      <c r="Z1698" t="str">
        <f t="shared" si="482"/>
        <v>ITM_ALPHAtoX</v>
      </c>
      <c r="AA1698" s="177" t="str">
        <f>IF(ISNA(VLOOKUP(AC1698,Sheet2!J:J,1,0)),"//","")</f>
        <v/>
      </c>
      <c r="AC1698" s="113" t="str">
        <f t="shared" si="475"/>
        <v/>
      </c>
      <c r="AD1698" t="b">
        <f t="shared" si="473"/>
        <v>1</v>
      </c>
    </row>
    <row r="1699" spans="1:30">
      <c r="A1699" s="57">
        <f t="shared" si="476"/>
        <v>1699</v>
      </c>
      <c r="B1699" s="56">
        <f t="shared" si="477"/>
        <v>1661</v>
      </c>
      <c r="C1699" s="63" t="s">
        <v>4454</v>
      </c>
      <c r="D1699" s="63" t="s">
        <v>7</v>
      </c>
      <c r="E1699" s="66" t="s">
        <v>4177</v>
      </c>
      <c r="F1699" s="66" t="s">
        <v>4177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4811</v>
      </c>
      <c r="L1699" s="68"/>
      <c r="M1699" s="64" t="s">
        <v>2283</v>
      </c>
      <c r="N1699" s="13"/>
      <c r="O1699"/>
      <c r="P1699" t="str">
        <f t="shared" si="474"/>
        <v/>
      </c>
      <c r="Q1699" t="str">
        <f>IF(ISNA(VLOOKUP(AC1699,#REF!,1)),"//","")</f>
        <v/>
      </c>
      <c r="R1699"/>
      <c r="S1699" s="43">
        <f t="shared" si="478"/>
        <v>245</v>
      </c>
      <c r="T1699" s="94" t="s">
        <v>2570</v>
      </c>
      <c r="U1699" s="72" t="s">
        <v>2570</v>
      </c>
      <c r="V1699" s="72" t="s">
        <v>4821</v>
      </c>
      <c r="W1699" s="44" t="str">
        <f t="shared" si="479"/>
        <v>STD_BETA "(X,Y)"</v>
      </c>
      <c r="X1699" s="25" t="str">
        <f t="shared" si="480"/>
        <v>BETA</v>
      </c>
      <c r="Y1699" s="1">
        <f t="shared" si="481"/>
        <v>1661</v>
      </c>
      <c r="Z1699" t="str">
        <f t="shared" si="482"/>
        <v>ITM_BETAXY</v>
      </c>
      <c r="AA1699" s="177" t="str">
        <f>IF(ISNA(VLOOKUP(AC1699,Sheet2!J:J,1,0)),"//","")</f>
        <v>//</v>
      </c>
      <c r="AC1699" s="113" t="str">
        <f t="shared" si="475"/>
        <v>BETA</v>
      </c>
      <c r="AD1699" t="b">
        <f t="shared" si="473"/>
        <v>1</v>
      </c>
    </row>
    <row r="1700" spans="1:30">
      <c r="A1700" s="57">
        <f t="shared" si="476"/>
        <v>1700</v>
      </c>
      <c r="B1700" s="56">
        <f t="shared" si="477"/>
        <v>1662</v>
      </c>
      <c r="C1700" s="60" t="s">
        <v>4557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1630</v>
      </c>
      <c r="K1700" s="67" t="s">
        <v>4811</v>
      </c>
      <c r="L1700" s="68"/>
      <c r="M1700" s="64" t="s">
        <v>2287</v>
      </c>
      <c r="N1700" s="13"/>
      <c r="O1700"/>
      <c r="P1700" t="str">
        <f t="shared" si="474"/>
        <v/>
      </c>
      <c r="Q1700" t="str">
        <f>IF(ISNA(VLOOKUP(AC1700,#REF!,1)),"//","")</f>
        <v/>
      </c>
      <c r="R1700"/>
      <c r="S1700" s="43">
        <f t="shared" si="478"/>
        <v>245</v>
      </c>
      <c r="T1700" s="94" t="s">
        <v>2570</v>
      </c>
      <c r="U1700" s="72" t="s">
        <v>2570</v>
      </c>
      <c r="V1700" s="72" t="s">
        <v>2570</v>
      </c>
      <c r="W1700" s="44" t="str">
        <f t="shared" si="479"/>
        <v/>
      </c>
      <c r="X1700" s="25" t="str">
        <f t="shared" si="480"/>
        <v/>
      </c>
      <c r="Y1700" s="1">
        <f t="shared" si="481"/>
        <v>1662</v>
      </c>
      <c r="Z1700" t="str">
        <f t="shared" si="482"/>
        <v>ITM_gammaXY</v>
      </c>
      <c r="AA1700" s="177" t="str">
        <f>IF(ISNA(VLOOKUP(AC1700,Sheet2!J:J,1,0)),"//","")</f>
        <v/>
      </c>
      <c r="AC1700" s="113" t="str">
        <f t="shared" si="475"/>
        <v/>
      </c>
      <c r="AD1700" t="b">
        <f t="shared" si="473"/>
        <v>1</v>
      </c>
    </row>
    <row r="1701" spans="1:30">
      <c r="A1701" s="57">
        <f t="shared" si="476"/>
        <v>1701</v>
      </c>
      <c r="B1701" s="56">
        <f t="shared" si="477"/>
        <v>1663</v>
      </c>
      <c r="C1701" s="60" t="s">
        <v>4557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1630</v>
      </c>
      <c r="K1701" s="67" t="s">
        <v>4811</v>
      </c>
      <c r="L1701" s="68"/>
      <c r="M1701" s="64" t="s">
        <v>2288</v>
      </c>
      <c r="N1701" s="13"/>
      <c r="O1701"/>
      <c r="P1701" t="str">
        <f t="shared" si="474"/>
        <v/>
      </c>
      <c r="Q1701" t="str">
        <f>IF(ISNA(VLOOKUP(AC1701,#REF!,1)),"//","")</f>
        <v/>
      </c>
      <c r="R1701"/>
      <c r="S1701" s="43">
        <f t="shared" si="478"/>
        <v>245</v>
      </c>
      <c r="T1701" s="94" t="s">
        <v>2570</v>
      </c>
      <c r="U1701" s="72" t="s">
        <v>2570</v>
      </c>
      <c r="V1701" s="72" t="s">
        <v>2570</v>
      </c>
      <c r="W1701" s="44" t="str">
        <f t="shared" si="479"/>
        <v/>
      </c>
      <c r="X1701" s="25" t="str">
        <f t="shared" si="480"/>
        <v/>
      </c>
      <c r="Y1701" s="1">
        <f t="shared" si="481"/>
        <v>1663</v>
      </c>
      <c r="Z1701" t="str">
        <f t="shared" si="482"/>
        <v>ITM_GAMMAXY</v>
      </c>
      <c r="AA1701" s="177" t="str">
        <f>IF(ISNA(VLOOKUP(AC1701,Sheet2!J:J,1,0)),"//","")</f>
        <v/>
      </c>
      <c r="AC1701" s="113" t="str">
        <f t="shared" si="475"/>
        <v/>
      </c>
      <c r="AD1701" t="b">
        <f t="shared" si="473"/>
        <v>1</v>
      </c>
    </row>
    <row r="1702" spans="1:30">
      <c r="A1702" s="57">
        <f t="shared" si="476"/>
        <v>1702</v>
      </c>
      <c r="B1702" s="56">
        <f t="shared" si="477"/>
        <v>1664</v>
      </c>
      <c r="C1702" s="60" t="s">
        <v>4455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4811</v>
      </c>
      <c r="L1702" s="68"/>
      <c r="M1702" s="64" t="s">
        <v>2289</v>
      </c>
      <c r="N1702" s="13"/>
      <c r="O1702"/>
      <c r="P1702" t="str">
        <f t="shared" si="474"/>
        <v/>
      </c>
      <c r="Q1702" t="str">
        <f>IF(ISNA(VLOOKUP(AC1702,#REF!,1)),"//","")</f>
        <v/>
      </c>
      <c r="R1702"/>
      <c r="S1702" s="43">
        <f t="shared" si="478"/>
        <v>246</v>
      </c>
      <c r="T1702" s="94" t="s">
        <v>3068</v>
      </c>
      <c r="U1702" s="72" t="s">
        <v>2570</v>
      </c>
      <c r="V1702" s="72" t="s">
        <v>4822</v>
      </c>
      <c r="W1702" s="44" t="str">
        <f t="shared" si="479"/>
        <v>STD_GAMMA "(X)"</v>
      </c>
      <c r="X1702" s="25" t="str">
        <f t="shared" si="480"/>
        <v>GAMMA</v>
      </c>
      <c r="Y1702" s="1">
        <f t="shared" si="481"/>
        <v>1664</v>
      </c>
      <c r="Z1702" t="str">
        <f t="shared" si="482"/>
        <v>ITM_GAMMAX</v>
      </c>
      <c r="AA1702" s="177" t="str">
        <f>IF(ISNA(VLOOKUP(AC1702,Sheet2!J:J,1,0)),"//","")</f>
        <v>//</v>
      </c>
      <c r="AC1702" s="113" t="str">
        <f t="shared" si="475"/>
        <v>GAMMA</v>
      </c>
      <c r="AD1702" t="b">
        <f t="shared" si="473"/>
        <v>1</v>
      </c>
    </row>
    <row r="1703" spans="1:30">
      <c r="A1703" s="57">
        <f t="shared" si="476"/>
        <v>1703</v>
      </c>
      <c r="B1703" s="56">
        <f t="shared" si="477"/>
        <v>1665</v>
      </c>
      <c r="C1703" s="60" t="s">
        <v>4557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1630</v>
      </c>
      <c r="K1703" s="67" t="s">
        <v>4646</v>
      </c>
      <c r="L1703" s="68"/>
      <c r="M1703" s="64" t="s">
        <v>2290</v>
      </c>
      <c r="N1703" s="13"/>
      <c r="O1703"/>
      <c r="P1703" t="str">
        <f t="shared" si="474"/>
        <v/>
      </c>
      <c r="Q1703" t="str">
        <f>IF(ISNA(VLOOKUP(AC1703,#REF!,1)),"//","")</f>
        <v/>
      </c>
      <c r="R1703"/>
      <c r="S1703" s="43">
        <f t="shared" si="478"/>
        <v>246</v>
      </c>
      <c r="T1703" s="94" t="s">
        <v>2570</v>
      </c>
      <c r="U1703" s="72" t="s">
        <v>2570</v>
      </c>
      <c r="V1703" s="72" t="s">
        <v>2570</v>
      </c>
      <c r="W1703" s="44" t="str">
        <f t="shared" si="479"/>
        <v/>
      </c>
      <c r="X1703" s="25" t="str">
        <f t="shared" si="480"/>
        <v/>
      </c>
      <c r="Y1703" s="1">
        <f t="shared" si="481"/>
        <v>1665</v>
      </c>
      <c r="Z1703" t="str">
        <f t="shared" si="482"/>
        <v>ITM_deltaX</v>
      </c>
      <c r="AA1703" s="177" t="str">
        <f>IF(ISNA(VLOOKUP(AC1703,Sheet2!J:J,1,0)),"//","")</f>
        <v/>
      </c>
      <c r="AC1703" s="113" t="str">
        <f t="shared" si="475"/>
        <v/>
      </c>
      <c r="AD1703" t="b">
        <f t="shared" si="473"/>
        <v>1</v>
      </c>
    </row>
    <row r="1704" spans="1:30">
      <c r="A1704" s="57">
        <f t="shared" si="476"/>
        <v>1704</v>
      </c>
      <c r="B1704" s="56">
        <f t="shared" si="477"/>
        <v>1666</v>
      </c>
      <c r="C1704" s="60" t="s">
        <v>4456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4811</v>
      </c>
      <c r="L1704" s="68"/>
      <c r="M1704" s="64" t="s">
        <v>2291</v>
      </c>
      <c r="N1704" s="13"/>
      <c r="O1704"/>
      <c r="P1704" t="str">
        <f t="shared" si="474"/>
        <v/>
      </c>
      <c r="Q1704" t="str">
        <f>IF(ISNA(VLOOKUP(AC1704,#REF!,1)),"//","")</f>
        <v/>
      </c>
      <c r="R1704"/>
      <c r="S1704" s="43">
        <f t="shared" si="478"/>
        <v>247</v>
      </c>
      <c r="T1704" s="94" t="s">
        <v>3068</v>
      </c>
      <c r="U1704" s="72" t="s">
        <v>2570</v>
      </c>
      <c r="V1704" s="72" t="s">
        <v>2570</v>
      </c>
      <c r="W1704" s="44" t="str">
        <f t="shared" si="479"/>
        <v>STD_DELTA "%"</v>
      </c>
      <c r="X1704" s="25" t="str">
        <f t="shared" si="480"/>
        <v>DELTA%</v>
      </c>
      <c r="Y1704" s="1">
        <f t="shared" si="481"/>
        <v>1666</v>
      </c>
      <c r="Z1704" t="str">
        <f t="shared" si="482"/>
        <v>ITM_DELTAPC</v>
      </c>
      <c r="AA1704" s="177" t="str">
        <f>IF(ISNA(VLOOKUP(AC1704,Sheet2!J:J,1,0)),"//","")</f>
        <v>//</v>
      </c>
      <c r="AC1704" s="113" t="str">
        <f t="shared" si="475"/>
        <v>DELTA%</v>
      </c>
      <c r="AD1704" t="b">
        <f t="shared" si="473"/>
        <v>1</v>
      </c>
    </row>
    <row r="1705" spans="1:30">
      <c r="A1705" s="57">
        <f t="shared" si="476"/>
        <v>1705</v>
      </c>
      <c r="B1705" s="56">
        <f t="shared" si="477"/>
        <v>1667</v>
      </c>
      <c r="C1705" s="60" t="s">
        <v>4457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4811</v>
      </c>
      <c r="L1705" s="68"/>
      <c r="M1705" s="64" t="s">
        <v>4046</v>
      </c>
      <c r="N1705" s="13"/>
      <c r="O1705"/>
      <c r="P1705" t="str">
        <f t="shared" si="474"/>
        <v/>
      </c>
      <c r="Q1705" t="str">
        <f>IF(ISNA(VLOOKUP(AC1705,#REF!,1)),"//","")</f>
        <v/>
      </c>
      <c r="R1705"/>
      <c r="S1705" s="43">
        <f t="shared" si="478"/>
        <v>247</v>
      </c>
      <c r="T1705" s="94"/>
      <c r="U1705" s="72"/>
      <c r="V1705" s="72"/>
      <c r="W1705" s="44" t="str">
        <f t="shared" si="479"/>
        <v/>
      </c>
      <c r="X1705" s="25" t="str">
        <f t="shared" si="480"/>
        <v/>
      </c>
      <c r="Y1705" s="1">
        <f t="shared" si="481"/>
        <v>1667</v>
      </c>
      <c r="Z1705" t="str">
        <f t="shared" si="482"/>
        <v>ITM_SCATTFACT</v>
      </c>
      <c r="AA1705" s="177" t="str">
        <f>IF(ISNA(VLOOKUP(AC1705,Sheet2!J:J,1,0)),"//","")</f>
        <v/>
      </c>
      <c r="AC1705" s="113" t="str">
        <f t="shared" si="475"/>
        <v/>
      </c>
      <c r="AD1705" t="b">
        <f t="shared" si="473"/>
        <v>1</v>
      </c>
    </row>
    <row r="1706" spans="1:30">
      <c r="A1706" s="57">
        <f t="shared" si="476"/>
        <v>1706</v>
      </c>
      <c r="B1706" s="56">
        <f t="shared" si="477"/>
        <v>1668</v>
      </c>
      <c r="C1706" s="60" t="s">
        <v>4458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4811</v>
      </c>
      <c r="L1706" s="68"/>
      <c r="M1706" s="64" t="s">
        <v>4047</v>
      </c>
      <c r="N1706" s="13"/>
      <c r="O1706"/>
      <c r="P1706" t="str">
        <f t="shared" si="474"/>
        <v/>
      </c>
      <c r="Q1706" t="str">
        <f>IF(ISNA(VLOOKUP(AC1706,#REF!,1)),"//","")</f>
        <v/>
      </c>
      <c r="R1706"/>
      <c r="S1706" s="43">
        <f t="shared" si="478"/>
        <v>247</v>
      </c>
      <c r="T1706" s="94"/>
      <c r="U1706" s="72"/>
      <c r="V1706" s="72"/>
      <c r="W1706" s="44" t="str">
        <f t="shared" si="479"/>
        <v/>
      </c>
      <c r="X1706" s="25" t="str">
        <f t="shared" si="480"/>
        <v/>
      </c>
      <c r="Y1706" s="1">
        <f t="shared" si="481"/>
        <v>1668</v>
      </c>
      <c r="Z1706" t="str">
        <f t="shared" si="482"/>
        <v>ITM_SCATTFACTm</v>
      </c>
      <c r="AA1706" s="177" t="str">
        <f>IF(ISNA(VLOOKUP(AC1706,Sheet2!J:J,1,0)),"//","")</f>
        <v/>
      </c>
      <c r="AC1706" s="113" t="str">
        <f t="shared" si="475"/>
        <v/>
      </c>
      <c r="AD1706" t="b">
        <f t="shared" ref="AD1706:AD1769" si="486">X1706=AC1706</f>
        <v>1</v>
      </c>
    </row>
    <row r="1707" spans="1:30">
      <c r="A1707" s="57">
        <f t="shared" si="476"/>
        <v>1707</v>
      </c>
      <c r="B1707" s="56">
        <f t="shared" si="477"/>
        <v>1669</v>
      </c>
      <c r="C1707" s="60" t="s">
        <v>4459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1630</v>
      </c>
      <c r="K1707" s="67" t="s">
        <v>4811</v>
      </c>
      <c r="L1707" s="68"/>
      <c r="M1707" s="64" t="s">
        <v>4048</v>
      </c>
      <c r="N1707" s="13"/>
      <c r="O1707"/>
      <c r="P1707" t="str">
        <f t="shared" si="474"/>
        <v/>
      </c>
      <c r="Q1707" t="str">
        <f>IF(ISNA(VLOOKUP(AC1707,#REF!,1)),"//","")</f>
        <v/>
      </c>
      <c r="R1707"/>
      <c r="S1707" s="43">
        <f t="shared" si="478"/>
        <v>247</v>
      </c>
      <c r="T1707" s="94"/>
      <c r="U1707" s="72"/>
      <c r="V1707" s="72"/>
      <c r="W1707" s="44" t="str">
        <f t="shared" si="479"/>
        <v/>
      </c>
      <c r="X1707" s="25" t="str">
        <f t="shared" si="480"/>
        <v/>
      </c>
      <c r="Y1707" s="1">
        <f t="shared" si="481"/>
        <v>1669</v>
      </c>
      <c r="Z1707" t="str">
        <f t="shared" si="482"/>
        <v>ITM_SCATTFACTp</v>
      </c>
      <c r="AA1707" s="177" t="str">
        <f>IF(ISNA(VLOOKUP(AC1707,Sheet2!J:J,1,0)),"//","")</f>
        <v/>
      </c>
      <c r="AC1707" s="113" t="str">
        <f t="shared" si="475"/>
        <v/>
      </c>
      <c r="AD1707" t="b">
        <f t="shared" si="486"/>
        <v>1</v>
      </c>
    </row>
    <row r="1708" spans="1:30">
      <c r="A1708" s="57">
        <f t="shared" si="476"/>
        <v>1708</v>
      </c>
      <c r="B1708" s="56">
        <f t="shared" si="477"/>
        <v>1670</v>
      </c>
      <c r="C1708" s="60" t="s">
        <v>4557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1630</v>
      </c>
      <c r="K1708" s="67" t="s">
        <v>4811</v>
      </c>
      <c r="L1708" s="68"/>
      <c r="M1708" s="64" t="s">
        <v>2294</v>
      </c>
      <c r="N1708" s="13"/>
      <c r="O1708"/>
      <c r="P1708" t="str">
        <f t="shared" si="474"/>
        <v/>
      </c>
      <c r="Q1708" t="str">
        <f>IF(ISNA(VLOOKUP(AC1708,#REF!,1)),"//","")</f>
        <v/>
      </c>
      <c r="R1708"/>
      <c r="S1708" s="43">
        <f t="shared" si="478"/>
        <v>247</v>
      </c>
      <c r="T1708" s="94"/>
      <c r="U1708" s="72"/>
      <c r="V1708" s="72"/>
      <c r="W1708" s="44" t="str">
        <f t="shared" si="479"/>
        <v/>
      </c>
      <c r="X1708" s="25" t="str">
        <f t="shared" si="480"/>
        <v/>
      </c>
      <c r="Y1708" s="1">
        <f t="shared" si="481"/>
        <v>1670</v>
      </c>
      <c r="Z1708" t="str">
        <f t="shared" si="482"/>
        <v>ITM_zetaX</v>
      </c>
      <c r="AA1708" s="177" t="str">
        <f>IF(ISNA(VLOOKUP(AC1708,Sheet2!J:J,1,0)),"//","")</f>
        <v/>
      </c>
      <c r="AC1708" s="113" t="str">
        <f t="shared" si="475"/>
        <v/>
      </c>
      <c r="AD1708" t="b">
        <f t="shared" si="486"/>
        <v>1</v>
      </c>
    </row>
    <row r="1709" spans="1:30">
      <c r="A1709" s="57">
        <f t="shared" si="476"/>
        <v>1709</v>
      </c>
      <c r="B1709" s="56">
        <f t="shared" si="477"/>
        <v>1671</v>
      </c>
      <c r="C1709" s="60" t="s">
        <v>4557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1630</v>
      </c>
      <c r="K1709" s="67" t="s">
        <v>4811</v>
      </c>
      <c r="L1709" s="68"/>
      <c r="M1709" s="64" t="s">
        <v>4049</v>
      </c>
      <c r="N1709" s="13"/>
      <c r="O1709"/>
      <c r="P1709" t="str">
        <f t="shared" si="474"/>
        <v/>
      </c>
      <c r="Q1709" t="str">
        <f>IF(ISNA(VLOOKUP(AC1709,#REF!,1)),"//","")</f>
        <v/>
      </c>
      <c r="R1709"/>
      <c r="S1709" s="43">
        <f t="shared" si="478"/>
        <v>247</v>
      </c>
      <c r="T1709" s="94"/>
      <c r="U1709" s="72"/>
      <c r="V1709" s="72"/>
      <c r="W1709" s="44" t="str">
        <f t="shared" si="479"/>
        <v/>
      </c>
      <c r="X1709" s="25" t="str">
        <f t="shared" si="480"/>
        <v/>
      </c>
      <c r="Y1709" s="1">
        <f t="shared" si="481"/>
        <v>1671</v>
      </c>
      <c r="Z1709" t="str">
        <f t="shared" si="482"/>
        <v>ITM_PIn</v>
      </c>
      <c r="AA1709" s="177" t="str">
        <f>IF(ISNA(VLOOKUP(AC1709,Sheet2!J:J,1,0)),"//","")</f>
        <v/>
      </c>
      <c r="AC1709" s="113" t="str">
        <f t="shared" si="475"/>
        <v/>
      </c>
      <c r="AD1709" t="b">
        <f t="shared" si="486"/>
        <v>1</v>
      </c>
    </row>
    <row r="1710" spans="1:30">
      <c r="A1710" s="57">
        <f t="shared" si="476"/>
        <v>1710</v>
      </c>
      <c r="B1710" s="56">
        <f t="shared" si="477"/>
        <v>1672</v>
      </c>
      <c r="C1710" s="60" t="s">
        <v>4557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1630</v>
      </c>
      <c r="K1710" s="67" t="s">
        <v>4811</v>
      </c>
      <c r="L1710" s="68"/>
      <c r="M1710" s="64" t="s">
        <v>4050</v>
      </c>
      <c r="N1710" s="13"/>
      <c r="O1710"/>
      <c r="P1710" t="str">
        <f t="shared" si="474"/>
        <v/>
      </c>
      <c r="Q1710" t="str">
        <f>IF(ISNA(VLOOKUP(AC1710,#REF!,1)),"//","")</f>
        <v/>
      </c>
      <c r="R1710"/>
      <c r="S1710" s="43">
        <f t="shared" si="478"/>
        <v>247</v>
      </c>
      <c r="T1710" s="94"/>
      <c r="U1710" s="72"/>
      <c r="V1710" s="72"/>
      <c r="W1710" s="44" t="str">
        <f t="shared" si="479"/>
        <v/>
      </c>
      <c r="X1710" s="25" t="str">
        <f t="shared" si="480"/>
        <v/>
      </c>
      <c r="Y1710" s="1">
        <f t="shared" si="481"/>
        <v>1672</v>
      </c>
      <c r="Z1710" t="str">
        <f t="shared" si="482"/>
        <v>ITM_SIGMAn</v>
      </c>
      <c r="AA1710" s="177" t="str">
        <f>IF(ISNA(VLOOKUP(AC1710,Sheet2!J:J,1,0)),"//","")</f>
        <v/>
      </c>
      <c r="AC1710" s="113" t="str">
        <f t="shared" si="475"/>
        <v/>
      </c>
      <c r="AD1710" t="b">
        <f t="shared" si="486"/>
        <v>1</v>
      </c>
    </row>
    <row r="1711" spans="1:30">
      <c r="A1711" s="57">
        <f t="shared" si="476"/>
        <v>1711</v>
      </c>
      <c r="B1711" s="56">
        <f t="shared" si="477"/>
        <v>1673</v>
      </c>
      <c r="C1711" s="60" t="s">
        <v>4460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1630</v>
      </c>
      <c r="K1711" s="67" t="s">
        <v>4811</v>
      </c>
      <c r="L1711" s="68"/>
      <c r="M1711" s="64" t="s">
        <v>4051</v>
      </c>
      <c r="N1711" s="13"/>
      <c r="O1711"/>
      <c r="P1711" t="str">
        <f t="shared" si="474"/>
        <v/>
      </c>
      <c r="Q1711" t="str">
        <f>IF(ISNA(VLOOKUP(AC1711,#REF!,1)),"//","")</f>
        <v/>
      </c>
      <c r="R1711"/>
      <c r="S1711" s="43">
        <f t="shared" si="478"/>
        <v>247</v>
      </c>
      <c r="T1711" s="94"/>
      <c r="U1711" s="72"/>
      <c r="V1711" s="72"/>
      <c r="W1711" s="44" t="str">
        <f t="shared" si="479"/>
        <v/>
      </c>
      <c r="X1711" s="25" t="str">
        <f t="shared" si="480"/>
        <v/>
      </c>
      <c r="Y1711" s="1">
        <f t="shared" si="481"/>
        <v>1673</v>
      </c>
      <c r="Z1711" t="str">
        <f t="shared" si="482"/>
        <v>ITM_STDDEV</v>
      </c>
      <c r="AA1711" s="177" t="str">
        <f>IF(ISNA(VLOOKUP(AC1711,Sheet2!J:J,1,0)),"//","")</f>
        <v/>
      </c>
      <c r="AC1711" s="113" t="str">
        <f t="shared" si="475"/>
        <v/>
      </c>
      <c r="AD1711" t="b">
        <f t="shared" si="486"/>
        <v>1</v>
      </c>
    </row>
    <row r="1712" spans="1:30">
      <c r="A1712" s="57">
        <f t="shared" si="476"/>
        <v>1712</v>
      </c>
      <c r="B1712" s="56">
        <f t="shared" si="477"/>
        <v>1674</v>
      </c>
      <c r="C1712" s="60" t="s">
        <v>4461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1630</v>
      </c>
      <c r="K1712" s="67" t="s">
        <v>4811</v>
      </c>
      <c r="L1712" s="68"/>
      <c r="M1712" s="64" t="s">
        <v>4052</v>
      </c>
      <c r="N1712" s="13"/>
      <c r="O1712"/>
      <c r="P1712" t="str">
        <f t="shared" si="474"/>
        <v/>
      </c>
      <c r="Q1712" t="str">
        <f>IF(ISNA(VLOOKUP(AC1712,#REF!,1)),"//","")</f>
        <v/>
      </c>
      <c r="R1712"/>
      <c r="S1712" s="43">
        <f t="shared" si="478"/>
        <v>247</v>
      </c>
      <c r="T1712" s="94"/>
      <c r="U1712" s="72"/>
      <c r="V1712" s="72"/>
      <c r="W1712" s="44" t="str">
        <f t="shared" si="479"/>
        <v/>
      </c>
      <c r="X1712" s="25" t="str">
        <f t="shared" si="480"/>
        <v/>
      </c>
      <c r="Y1712" s="1">
        <f t="shared" si="481"/>
        <v>1674</v>
      </c>
      <c r="Z1712" t="str">
        <f t="shared" si="482"/>
        <v>ITM_STDDEVPOP</v>
      </c>
      <c r="AA1712" s="177" t="str">
        <f>IF(ISNA(VLOOKUP(AC1712,Sheet2!J:J,1,0)),"//","")</f>
        <v/>
      </c>
      <c r="AC1712" s="113" t="str">
        <f t="shared" si="475"/>
        <v/>
      </c>
      <c r="AD1712" t="b">
        <f t="shared" si="486"/>
        <v>1</v>
      </c>
    </row>
    <row r="1713" spans="1:30">
      <c r="A1713" s="57">
        <f t="shared" si="476"/>
        <v>1713</v>
      </c>
      <c r="B1713" s="56">
        <f t="shared" si="477"/>
        <v>1675</v>
      </c>
      <c r="C1713" s="60" t="s">
        <v>4462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4811</v>
      </c>
      <c r="L1713" s="68"/>
      <c r="M1713" s="64" t="s">
        <v>2327</v>
      </c>
      <c r="N1713" s="13"/>
      <c r="O1713"/>
      <c r="P1713" t="str">
        <f t="shared" si="474"/>
        <v/>
      </c>
      <c r="Q1713" t="str">
        <f>IF(ISNA(VLOOKUP(AC1713,#REF!,1)),"//","")</f>
        <v/>
      </c>
      <c r="R1713"/>
      <c r="S1713" s="43">
        <f t="shared" si="478"/>
        <v>248</v>
      </c>
      <c r="T1713" s="94" t="s">
        <v>3068</v>
      </c>
      <c r="U1713" s="72" t="s">
        <v>2570</v>
      </c>
      <c r="V1713" s="72" t="s">
        <v>2570</v>
      </c>
      <c r="W1713" s="44" t="str">
        <f t="shared" si="479"/>
        <v>"RANI#"</v>
      </c>
      <c r="X1713" s="25" t="str">
        <f t="shared" si="480"/>
        <v>RANI#</v>
      </c>
      <c r="Y1713" s="1">
        <f t="shared" si="481"/>
        <v>1675</v>
      </c>
      <c r="Z1713" t="str">
        <f t="shared" si="482"/>
        <v>ITM_RANI</v>
      </c>
      <c r="AA1713" s="177" t="str">
        <f>IF(ISNA(VLOOKUP(AC1713,Sheet2!J:J,1,0)),"//","")</f>
        <v>//</v>
      </c>
      <c r="AC1713" s="113" t="str">
        <f t="shared" si="475"/>
        <v>RANI#</v>
      </c>
      <c r="AD1713" t="b">
        <f t="shared" si="486"/>
        <v>1</v>
      </c>
    </row>
    <row r="1714" spans="1:30">
      <c r="A1714" s="57">
        <f t="shared" si="476"/>
        <v>1714</v>
      </c>
      <c r="B1714" s="56">
        <f t="shared" si="477"/>
        <v>1676</v>
      </c>
      <c r="C1714" s="60" t="s">
        <v>4557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1630</v>
      </c>
      <c r="K1714" s="67" t="s">
        <v>4811</v>
      </c>
      <c r="L1714" s="68"/>
      <c r="M1714" s="64" t="s">
        <v>2617</v>
      </c>
      <c r="N1714" s="13"/>
      <c r="O1714"/>
      <c r="P1714" t="str">
        <f t="shared" ref="P1714:P1778" si="487">IF(E1714=F1714,"","NOT EQUAL")</f>
        <v/>
      </c>
      <c r="Q1714" t="str">
        <f>IF(ISNA(VLOOKUP(AC1714,#REF!,1)),"//","")</f>
        <v/>
      </c>
      <c r="R1714"/>
      <c r="S1714" s="43">
        <f t="shared" si="478"/>
        <v>248</v>
      </c>
      <c r="T1714" s="94" t="s">
        <v>2570</v>
      </c>
      <c r="U1714" s="72" t="s">
        <v>2570</v>
      </c>
      <c r="V1714" s="72" t="s">
        <v>2570</v>
      </c>
      <c r="W1714" s="44" t="str">
        <f t="shared" si="479"/>
        <v/>
      </c>
      <c r="X1714" s="25" t="str">
        <f t="shared" si="480"/>
        <v/>
      </c>
      <c r="Y1714" s="1">
        <f t="shared" si="481"/>
        <v>1676</v>
      </c>
      <c r="Z1714" t="str">
        <f t="shared" si="482"/>
        <v>ITM_PRINTERX</v>
      </c>
      <c r="AA1714" s="177" t="str">
        <f>IF(ISNA(VLOOKUP(AC1714,Sheet2!J:J,1,0)),"//","")</f>
        <v/>
      </c>
      <c r="AC1714" s="113" t="str">
        <f t="shared" ref="AC1714:AC1777" si="488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486"/>
        <v>1</v>
      </c>
    </row>
    <row r="1715" spans="1:30">
      <c r="A1715" s="57">
        <f t="shared" si="476"/>
        <v>1715</v>
      </c>
      <c r="B1715" s="56">
        <f t="shared" si="477"/>
        <v>1677</v>
      </c>
      <c r="C1715" s="60" t="s">
        <v>4463</v>
      </c>
      <c r="D1715" s="60" t="s">
        <v>7</v>
      </c>
      <c r="E1715" s="66" t="s">
        <v>2670</v>
      </c>
      <c r="F1715" s="66" t="s">
        <v>2670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4811</v>
      </c>
      <c r="L1715" s="68"/>
      <c r="M1715" s="64" t="s">
        <v>2672</v>
      </c>
      <c r="N1715" s="13"/>
      <c r="O1715"/>
      <c r="P1715" t="str">
        <f t="shared" si="487"/>
        <v/>
      </c>
      <c r="Q1715" t="str">
        <f>IF(ISNA(VLOOKUP(AC1715,#REF!,1)),"//","")</f>
        <v/>
      </c>
      <c r="R1715"/>
      <c r="S1715" s="43">
        <f t="shared" si="478"/>
        <v>249</v>
      </c>
      <c r="T1715" s="94" t="s">
        <v>3090</v>
      </c>
      <c r="U1715" s="72" t="s">
        <v>2570</v>
      </c>
      <c r="V1715" s="72" t="s">
        <v>2570</v>
      </c>
      <c r="W1715" s="44" t="str">
        <f t="shared" si="479"/>
        <v>"RANGE"</v>
      </c>
      <c r="X1715" s="25" t="str">
        <f t="shared" si="480"/>
        <v>RANGE</v>
      </c>
      <c r="Y1715" s="1">
        <f t="shared" si="481"/>
        <v>1677</v>
      </c>
      <c r="Z1715" t="str">
        <f t="shared" si="482"/>
        <v>ITM_RANGE</v>
      </c>
      <c r="AA1715" s="177" t="str">
        <f>IF(ISNA(VLOOKUP(AC1715,Sheet2!J:J,1,0)),"//","")</f>
        <v>//</v>
      </c>
      <c r="AC1715" s="113" t="str">
        <f t="shared" si="488"/>
        <v>RANGE</v>
      </c>
      <c r="AD1715" t="b">
        <f t="shared" si="486"/>
        <v>1</v>
      </c>
    </row>
    <row r="1716" spans="1:30">
      <c r="A1716" s="57">
        <f t="shared" si="476"/>
        <v>1716</v>
      </c>
      <c r="B1716" s="56">
        <f t="shared" si="477"/>
        <v>1678</v>
      </c>
      <c r="C1716" s="60" t="s">
        <v>4464</v>
      </c>
      <c r="D1716" s="60" t="s">
        <v>7</v>
      </c>
      <c r="E1716" s="66" t="s">
        <v>2671</v>
      </c>
      <c r="F1716" s="66" t="s">
        <v>2671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4811</v>
      </c>
      <c r="L1716" s="68"/>
      <c r="M1716" s="64" t="s">
        <v>2673</v>
      </c>
      <c r="N1716" s="18"/>
      <c r="O1716"/>
      <c r="P1716" t="str">
        <f t="shared" si="487"/>
        <v/>
      </c>
      <c r="Q1716" t="str">
        <f>IF(ISNA(VLOOKUP(AC1716,#REF!,1)),"//","")</f>
        <v/>
      </c>
      <c r="R1716"/>
      <c r="S1716" s="43">
        <f t="shared" si="478"/>
        <v>250</v>
      </c>
      <c r="T1716" s="94" t="s">
        <v>3090</v>
      </c>
      <c r="U1716" s="72" t="s">
        <v>2570</v>
      </c>
      <c r="V1716" s="72" t="s">
        <v>2570</v>
      </c>
      <c r="W1716" s="44" t="str">
        <f t="shared" si="479"/>
        <v>"RANGE?"</v>
      </c>
      <c r="X1716" s="25" t="str">
        <f t="shared" si="480"/>
        <v>RANGE?</v>
      </c>
      <c r="Y1716" s="1">
        <f t="shared" si="481"/>
        <v>1678</v>
      </c>
      <c r="Z1716" t="str">
        <f t="shared" si="482"/>
        <v>ITM_GETRANGE</v>
      </c>
      <c r="AA1716" s="177" t="str">
        <f>IF(ISNA(VLOOKUP(AC1716,Sheet2!J:J,1,0)),"//","")</f>
        <v>//</v>
      </c>
      <c r="AC1716" s="113" t="str">
        <f t="shared" si="488"/>
        <v>RANGE?</v>
      </c>
      <c r="AD1716" t="b">
        <f t="shared" si="486"/>
        <v>1</v>
      </c>
    </row>
    <row r="1717" spans="1:30">
      <c r="A1717" s="57">
        <f t="shared" si="476"/>
        <v>1717</v>
      </c>
      <c r="B1717" s="56">
        <f t="shared" si="477"/>
        <v>1679</v>
      </c>
      <c r="C1717" s="60" t="s">
        <v>4465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4811</v>
      </c>
      <c r="L1717" s="68"/>
      <c r="M1717" s="64" t="s">
        <v>2334</v>
      </c>
      <c r="N1717" s="18"/>
      <c r="O1717"/>
      <c r="P1717" t="str">
        <f t="shared" si="487"/>
        <v/>
      </c>
      <c r="Q1717" t="str">
        <f>IF(ISNA(VLOOKUP(AC1717,#REF!,1)),"//","")</f>
        <v/>
      </c>
      <c r="R1717"/>
      <c r="S1717" s="43">
        <f t="shared" si="478"/>
        <v>251</v>
      </c>
      <c r="T1717" s="94" t="s">
        <v>3068</v>
      </c>
      <c r="U1717" s="72" t="s">
        <v>2570</v>
      </c>
      <c r="V1717" s="72" t="s">
        <v>2570</v>
      </c>
      <c r="W1717" s="44" t="str">
        <f t="shared" si="479"/>
        <v>"(-1)" STD_SUP_X</v>
      </c>
      <c r="X1717" s="25" t="str">
        <f t="shared" si="480"/>
        <v>(-1)^X</v>
      </c>
      <c r="Y1717" s="1">
        <f t="shared" si="481"/>
        <v>1679</v>
      </c>
      <c r="Z1717" t="str">
        <f t="shared" si="482"/>
        <v>ITM_M1X</v>
      </c>
      <c r="AA1717" s="177" t="str">
        <f>IF(ISNA(VLOOKUP(AC1717,Sheet2!J:J,1,0)),"//","")</f>
        <v/>
      </c>
      <c r="AC1717" s="113" t="str">
        <f t="shared" si="488"/>
        <v>(-1)^X</v>
      </c>
      <c r="AD1717" t="b">
        <f t="shared" si="486"/>
        <v>1</v>
      </c>
    </row>
    <row r="1718" spans="1:30">
      <c r="A1718" s="57">
        <f t="shared" si="476"/>
        <v>1718</v>
      </c>
      <c r="B1718" s="56">
        <f t="shared" si="477"/>
        <v>1680</v>
      </c>
      <c r="C1718" s="60" t="s">
        <v>4557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1630</v>
      </c>
      <c r="K1718" s="67" t="s">
        <v>4811</v>
      </c>
      <c r="L1718" s="68"/>
      <c r="M1718" s="64" t="s">
        <v>2336</v>
      </c>
      <c r="N1718" s="13"/>
      <c r="O1718"/>
      <c r="P1718" t="str">
        <f t="shared" si="487"/>
        <v/>
      </c>
      <c r="Q1718" t="str">
        <f>IF(ISNA(VLOOKUP(AC1718,#REF!,1)),"//","")</f>
        <v/>
      </c>
      <c r="R1718"/>
      <c r="S1718" s="43">
        <f t="shared" si="478"/>
        <v>251</v>
      </c>
      <c r="T1718" s="94" t="s">
        <v>2570</v>
      </c>
      <c r="U1718" s="72" t="s">
        <v>2570</v>
      </c>
      <c r="V1718" s="72" t="s">
        <v>2570</v>
      </c>
      <c r="W1718" s="44" t="str">
        <f t="shared" si="479"/>
        <v/>
      </c>
      <c r="X1718" s="25" t="str">
        <f t="shared" si="480"/>
        <v/>
      </c>
      <c r="Y1718" s="1">
        <f t="shared" si="481"/>
        <v>1680</v>
      </c>
      <c r="Z1718" t="str">
        <f t="shared" si="482"/>
        <v>ITM_XMOD</v>
      </c>
      <c r="AA1718" s="177" t="str">
        <f>IF(ISNA(VLOOKUP(AC1718,Sheet2!J:J,1,0)),"//","")</f>
        <v/>
      </c>
      <c r="AC1718" s="113" t="str">
        <f t="shared" si="488"/>
        <v/>
      </c>
      <c r="AD1718" t="b">
        <f t="shared" si="486"/>
        <v>1</v>
      </c>
    </row>
    <row r="1719" spans="1:30">
      <c r="A1719" s="57">
        <f t="shared" si="476"/>
        <v>1719</v>
      </c>
      <c r="B1719" s="56">
        <f t="shared" si="477"/>
        <v>1681</v>
      </c>
      <c r="C1719" s="60" t="s">
        <v>5112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1629</v>
      </c>
      <c r="K1719" s="67" t="s">
        <v>4811</v>
      </c>
      <c r="L1719" s="68"/>
      <c r="M1719" s="64" t="s">
        <v>2338</v>
      </c>
      <c r="N1719" s="13"/>
      <c r="O1719"/>
      <c r="P1719" t="str">
        <f t="shared" si="487"/>
        <v/>
      </c>
      <c r="Q1719" t="str">
        <f>IF(ISNA(VLOOKUP(AC1719,#REF!,1)),"//","")</f>
        <v/>
      </c>
      <c r="R1719"/>
      <c r="S1719" s="43">
        <f t="shared" si="478"/>
        <v>252</v>
      </c>
      <c r="T1719" s="94" t="s">
        <v>2570</v>
      </c>
      <c r="U1719" s="72" t="s">
        <v>2570</v>
      </c>
      <c r="V1719" s="72" t="s">
        <v>2570</v>
      </c>
      <c r="W1719" s="44" t="str">
        <f t="shared" si="479"/>
        <v>STD_RIGHT_ARROW "DATE"</v>
      </c>
      <c r="X1719" s="25" t="str">
        <f t="shared" si="480"/>
        <v>&gt;DATE</v>
      </c>
      <c r="Y1719" s="1">
        <f t="shared" si="481"/>
        <v>1681</v>
      </c>
      <c r="Z1719" t="str">
        <f t="shared" si="482"/>
        <v>ITM_toDATE</v>
      </c>
      <c r="AA1719" s="177" t="str">
        <f>IF(ISNA(VLOOKUP(AC1719,Sheet2!J:J,1,0)),"//","")</f>
        <v>//</v>
      </c>
      <c r="AC1719" s="113" t="str">
        <f t="shared" si="488"/>
        <v>&gt;DATE</v>
      </c>
      <c r="AD1719" t="b">
        <f t="shared" si="486"/>
        <v>1</v>
      </c>
    </row>
    <row r="1720" spans="1:30" s="17" customFormat="1">
      <c r="A1720" s="113">
        <f t="shared" si="476"/>
        <v>1720</v>
      </c>
      <c r="B1720" s="114">
        <f t="shared" si="477"/>
        <v>1682</v>
      </c>
      <c r="C1720" s="115" t="s">
        <v>4557</v>
      </c>
      <c r="D1720" s="115" t="s">
        <v>7</v>
      </c>
      <c r="E1720" s="149" t="str">
        <f t="shared" ref="E1720:E1722" si="489">CHAR(34)&amp;IF(B1720&lt;10,"000",IF(B1720&lt;100,"00",IF(B1720&lt;1000,"0","")))&amp;$B1720&amp;CHAR(34)</f>
        <v>"1682"</v>
      </c>
      <c r="F1720" s="116" t="str">
        <f t="shared" ref="F1720:F1722" si="490">E1720</f>
        <v>"1682"</v>
      </c>
      <c r="G1720" s="124">
        <v>0</v>
      </c>
      <c r="H1720" s="124">
        <v>0</v>
      </c>
      <c r="I1720" s="117" t="s">
        <v>30</v>
      </c>
      <c r="J1720" s="117" t="s">
        <v>1630</v>
      </c>
      <c r="K1720" s="67" t="s">
        <v>4811</v>
      </c>
      <c r="M1720" s="150" t="str">
        <f t="shared" ref="M1720:M1722" si="491">"ITM_"&amp;IF(B1720&lt;10,"000",IF(B1720&lt;100,"00",IF(B1720&lt;1000,"0","")))&amp;$B1720</f>
        <v>ITM_1682</v>
      </c>
      <c r="N1720" s="16"/>
      <c r="P1720" s="17" t="str">
        <f t="shared" si="487"/>
        <v/>
      </c>
      <c r="Q1720" s="17" t="str">
        <f>IF(ISNA(VLOOKUP(AC1720,#REF!,1)),"//","")</f>
        <v/>
      </c>
      <c r="S1720" s="119">
        <f t="shared" si="478"/>
        <v>252</v>
      </c>
      <c r="T1720" s="113" t="s">
        <v>2570</v>
      </c>
      <c r="U1720" s="120" t="s">
        <v>2570</v>
      </c>
      <c r="V1720" s="120" t="s">
        <v>2570</v>
      </c>
      <c r="W1720" s="121" t="str">
        <f t="shared" si="479"/>
        <v/>
      </c>
      <c r="X1720" s="122" t="str">
        <f t="shared" si="480"/>
        <v/>
      </c>
      <c r="Y1720" s="123">
        <f t="shared" si="481"/>
        <v>1682</v>
      </c>
      <c r="Z1720" s="17" t="str">
        <f t="shared" si="482"/>
        <v>ITM_1682</v>
      </c>
      <c r="AA1720" s="177" t="str">
        <f>IF(ISNA(VLOOKUP(AC1720,Sheet2!J:J,1,0)),"//","")</f>
        <v/>
      </c>
      <c r="AC1720" s="113" t="str">
        <f t="shared" si="488"/>
        <v/>
      </c>
      <c r="AD1720" t="b">
        <f t="shared" si="486"/>
        <v>1</v>
      </c>
    </row>
    <row r="1721" spans="1:30" s="17" customFormat="1">
      <c r="A1721" s="113">
        <f t="shared" si="476"/>
        <v>1721</v>
      </c>
      <c r="B1721" s="114">
        <f t="shared" si="477"/>
        <v>1683</v>
      </c>
      <c r="C1721" s="115" t="s">
        <v>4557</v>
      </c>
      <c r="D1721" s="115" t="s">
        <v>7</v>
      </c>
      <c r="E1721" s="149" t="str">
        <f t="shared" si="489"/>
        <v>"1683"</v>
      </c>
      <c r="F1721" s="116" t="str">
        <f t="shared" si="490"/>
        <v>"1683"</v>
      </c>
      <c r="G1721" s="124">
        <v>0</v>
      </c>
      <c r="H1721" s="124">
        <v>0</v>
      </c>
      <c r="I1721" s="117" t="s">
        <v>30</v>
      </c>
      <c r="J1721" s="117" t="s">
        <v>1630</v>
      </c>
      <c r="K1721" s="67" t="s">
        <v>4811</v>
      </c>
      <c r="M1721" s="150" t="str">
        <f t="shared" si="491"/>
        <v>ITM_1683</v>
      </c>
      <c r="N1721" s="16"/>
      <c r="P1721" s="17" t="str">
        <f t="shared" si="487"/>
        <v/>
      </c>
      <c r="Q1721" s="17" t="str">
        <f>IF(ISNA(VLOOKUP(AC1721,#REF!,1)),"//","")</f>
        <v/>
      </c>
      <c r="S1721" s="119">
        <f t="shared" si="478"/>
        <v>252</v>
      </c>
      <c r="T1721" s="113" t="s">
        <v>2570</v>
      </c>
      <c r="U1721" s="120" t="s">
        <v>2570</v>
      </c>
      <c r="V1721" s="120" t="s">
        <v>2570</v>
      </c>
      <c r="W1721" s="121" t="str">
        <f t="shared" si="479"/>
        <v/>
      </c>
      <c r="X1721" s="122" t="str">
        <f t="shared" si="480"/>
        <v/>
      </c>
      <c r="Y1721" s="123">
        <f t="shared" si="481"/>
        <v>1683</v>
      </c>
      <c r="Z1721" s="17" t="str">
        <f t="shared" si="482"/>
        <v>ITM_1683</v>
      </c>
      <c r="AA1721" s="177" t="str">
        <f>IF(ISNA(VLOOKUP(AC1721,Sheet2!J:J,1,0)),"//","")</f>
        <v/>
      </c>
      <c r="AC1721" s="113" t="str">
        <f t="shared" si="488"/>
        <v/>
      </c>
      <c r="AD1721" t="b">
        <f t="shared" si="486"/>
        <v>1</v>
      </c>
    </row>
    <row r="1722" spans="1:30" s="17" customFormat="1">
      <c r="A1722" s="113">
        <f t="shared" si="476"/>
        <v>1722</v>
      </c>
      <c r="B1722" s="114">
        <f t="shared" si="477"/>
        <v>1684</v>
      </c>
      <c r="C1722" s="115" t="s">
        <v>4557</v>
      </c>
      <c r="D1722" s="115" t="s">
        <v>7</v>
      </c>
      <c r="E1722" s="149" t="str">
        <f t="shared" si="489"/>
        <v>"1684"</v>
      </c>
      <c r="F1722" s="116" t="str">
        <f t="shared" si="490"/>
        <v>"1684"</v>
      </c>
      <c r="G1722" s="124">
        <v>0</v>
      </c>
      <c r="H1722" s="124">
        <v>0</v>
      </c>
      <c r="I1722" s="117" t="s">
        <v>30</v>
      </c>
      <c r="J1722" s="117" t="s">
        <v>1630</v>
      </c>
      <c r="K1722" s="67" t="s">
        <v>4811</v>
      </c>
      <c r="M1722" s="150" t="str">
        <f t="shared" si="491"/>
        <v>ITM_1684</v>
      </c>
      <c r="N1722" s="16"/>
      <c r="P1722" s="17" t="str">
        <f t="shared" si="487"/>
        <v/>
      </c>
      <c r="Q1722" s="17" t="str">
        <f>IF(ISNA(VLOOKUP(AC1722,#REF!,1)),"//","")</f>
        <v/>
      </c>
      <c r="S1722" s="119">
        <f t="shared" si="478"/>
        <v>252</v>
      </c>
      <c r="T1722" s="113" t="s">
        <v>2570</v>
      </c>
      <c r="U1722" s="120" t="s">
        <v>2570</v>
      </c>
      <c r="V1722" s="120" t="s">
        <v>2570</v>
      </c>
      <c r="W1722" s="121" t="str">
        <f t="shared" si="479"/>
        <v/>
      </c>
      <c r="X1722" s="122" t="str">
        <f t="shared" si="480"/>
        <v/>
      </c>
      <c r="Y1722" s="123">
        <f t="shared" si="481"/>
        <v>1684</v>
      </c>
      <c r="Z1722" s="17" t="str">
        <f t="shared" si="482"/>
        <v>ITM_1684</v>
      </c>
      <c r="AA1722" s="177" t="str">
        <f>IF(ISNA(VLOOKUP(AC1722,Sheet2!J:J,1,0)),"//","")</f>
        <v/>
      </c>
      <c r="AC1722" s="113" t="str">
        <f t="shared" si="488"/>
        <v/>
      </c>
      <c r="AD1722" t="b">
        <f t="shared" si="486"/>
        <v>1</v>
      </c>
    </row>
    <row r="1723" spans="1:30">
      <c r="A1723" s="57">
        <f t="shared" si="476"/>
        <v>1723</v>
      </c>
      <c r="B1723" s="56">
        <f t="shared" si="477"/>
        <v>1685</v>
      </c>
      <c r="C1723" s="60" t="s">
        <v>5096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4811</v>
      </c>
      <c r="L1723" s="68"/>
      <c r="M1723" s="64" t="s">
        <v>2342</v>
      </c>
      <c r="N1723" s="13"/>
      <c r="O1723"/>
      <c r="P1723" t="str">
        <f t="shared" si="487"/>
        <v>NOT EQUAL</v>
      </c>
      <c r="Q1723" t="str">
        <f>IF(ISNA(VLOOKUP(AC1723,#REF!,1)),"//","")</f>
        <v/>
      </c>
      <c r="R1723"/>
      <c r="S1723" s="43">
        <f t="shared" si="478"/>
        <v>253</v>
      </c>
      <c r="T1723" s="94" t="s">
        <v>3067</v>
      </c>
      <c r="U1723" s="72" t="s">
        <v>2570</v>
      </c>
      <c r="V1723" s="72" t="s">
        <v>2570</v>
      </c>
      <c r="W1723" s="44" t="str">
        <f t="shared" si="479"/>
        <v>STD_RIGHT_ARROW "HR"</v>
      </c>
      <c r="X1723" s="25" t="str">
        <f t="shared" si="480"/>
        <v>&gt;HR</v>
      </c>
      <c r="Y1723" s="1">
        <f t="shared" si="481"/>
        <v>1685</v>
      </c>
      <c r="Z1723" t="str">
        <f t="shared" si="482"/>
        <v>ITM_toHR</v>
      </c>
      <c r="AA1723" s="177" t="str">
        <f>IF(ISNA(VLOOKUP(AC1723,Sheet2!J:J,1,0)),"//","")</f>
        <v>//</v>
      </c>
      <c r="AC1723" s="113" t="str">
        <f t="shared" si="488"/>
        <v>&gt;HR</v>
      </c>
      <c r="AD1723" t="b">
        <f t="shared" si="486"/>
        <v>1</v>
      </c>
    </row>
    <row r="1724" spans="1:30">
      <c r="A1724" s="57">
        <f t="shared" si="476"/>
        <v>1724</v>
      </c>
      <c r="B1724" s="56">
        <f t="shared" si="477"/>
        <v>1686</v>
      </c>
      <c r="C1724" s="60" t="s">
        <v>5097</v>
      </c>
      <c r="D1724" s="60" t="s">
        <v>3354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1629</v>
      </c>
      <c r="K1724" s="67" t="s">
        <v>4811</v>
      </c>
      <c r="L1724" s="68" t="s">
        <v>1053</v>
      </c>
      <c r="M1724" s="64" t="s">
        <v>2343</v>
      </c>
      <c r="N1724" s="13"/>
      <c r="O1724"/>
      <c r="P1724" t="str">
        <f t="shared" si="487"/>
        <v/>
      </c>
      <c r="Q1724" t="str">
        <f>IF(ISNA(VLOOKUP(AC1724,#REF!,1)),"//","")</f>
        <v/>
      </c>
      <c r="R1724"/>
      <c r="S1724" s="43">
        <f t="shared" si="478"/>
        <v>254</v>
      </c>
      <c r="T1724" s="94" t="s">
        <v>3067</v>
      </c>
      <c r="U1724" s="72" t="s">
        <v>3001</v>
      </c>
      <c r="V1724" s="72" t="s">
        <v>2570</v>
      </c>
      <c r="W1724" s="44" t="str">
        <f t="shared" si="479"/>
        <v>STD_RIGHT_ARROW "H.MS"</v>
      </c>
      <c r="X1724" s="25" t="str">
        <f t="shared" si="480"/>
        <v>&gt;H.MS</v>
      </c>
      <c r="Y1724" s="1">
        <f t="shared" si="481"/>
        <v>1686</v>
      </c>
      <c r="Z1724" t="str">
        <f t="shared" si="482"/>
        <v>ITM_toHMS</v>
      </c>
      <c r="AA1724" s="177" t="str">
        <f>IF(ISNA(VLOOKUP(AC1724,Sheet2!J:J,1,0)),"//","")</f>
        <v>//</v>
      </c>
      <c r="AC1724" s="113" t="str">
        <f t="shared" si="488"/>
        <v>&gt;H.MS</v>
      </c>
      <c r="AD1724" t="b">
        <f t="shared" si="486"/>
        <v>1</v>
      </c>
    </row>
    <row r="1725" spans="1:30">
      <c r="A1725" s="57">
        <f t="shared" si="476"/>
        <v>1725</v>
      </c>
      <c r="B1725" s="56">
        <f t="shared" si="477"/>
        <v>1687</v>
      </c>
      <c r="C1725" s="60" t="s">
        <v>4467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1630</v>
      </c>
      <c r="K1725" s="67" t="s">
        <v>4811</v>
      </c>
      <c r="L1725" s="60"/>
      <c r="M1725" s="64" t="s">
        <v>2344</v>
      </c>
      <c r="N1725" s="13"/>
      <c r="O1725"/>
      <c r="P1725" t="str">
        <f t="shared" si="487"/>
        <v>NOT EQUAL</v>
      </c>
      <c r="Q1725" t="str">
        <f>IF(ISNA(VLOOKUP(AC1725,#REF!,1)),"//","")</f>
        <v/>
      </c>
      <c r="R1725"/>
      <c r="S1725" s="43">
        <f t="shared" si="478"/>
        <v>255</v>
      </c>
      <c r="T1725" s="94" t="s">
        <v>3067</v>
      </c>
      <c r="U1725" s="72" t="s">
        <v>3001</v>
      </c>
      <c r="V1725" s="72" t="s">
        <v>2570</v>
      </c>
      <c r="W1725" s="44" t="str">
        <f t="shared" si="479"/>
        <v>STD_RIGHT_ARROW "INT"</v>
      </c>
      <c r="X1725" s="25" t="str">
        <f t="shared" si="480"/>
        <v>&gt;INT</v>
      </c>
      <c r="Y1725" s="1">
        <f t="shared" si="481"/>
        <v>1687</v>
      </c>
      <c r="Z1725" t="str">
        <f t="shared" si="482"/>
        <v>ITM_toINT</v>
      </c>
      <c r="AA1725" s="177" t="str">
        <f>IF(ISNA(VLOOKUP(AC1725,Sheet2!J:J,1,0)),"//","")</f>
        <v>//</v>
      </c>
      <c r="AC1725" s="113" t="str">
        <f t="shared" si="488"/>
        <v>&gt;INT</v>
      </c>
      <c r="AD1725" t="b">
        <f t="shared" si="486"/>
        <v>1</v>
      </c>
    </row>
    <row r="1726" spans="1:30" s="17" customFormat="1">
      <c r="A1726" s="113">
        <f t="shared" si="476"/>
        <v>1726</v>
      </c>
      <c r="B1726" s="114">
        <f t="shared" si="477"/>
        <v>1688</v>
      </c>
      <c r="C1726" s="115" t="s">
        <v>4557</v>
      </c>
      <c r="D1726" s="115" t="s">
        <v>7</v>
      </c>
      <c r="E1726" s="149" t="str">
        <f t="shared" ref="E1726" si="492">CHAR(34)&amp;IF(B1726&lt;10,"000",IF(B1726&lt;100,"00",IF(B1726&lt;1000,"0","")))&amp;$B1726&amp;CHAR(34)</f>
        <v>"1688"</v>
      </c>
      <c r="F1726" s="116" t="str">
        <f t="shared" ref="F1726" si="493">E1726</f>
        <v>"1688"</v>
      </c>
      <c r="G1726" s="124">
        <v>0</v>
      </c>
      <c r="H1726" s="124">
        <v>0</v>
      </c>
      <c r="I1726" s="117" t="s">
        <v>30</v>
      </c>
      <c r="J1726" s="117" t="s">
        <v>1630</v>
      </c>
      <c r="K1726" s="67" t="s">
        <v>4811</v>
      </c>
      <c r="M1726" s="150" t="str">
        <f t="shared" ref="M1726" si="494">"ITM_"&amp;IF(B1726&lt;10,"000",IF(B1726&lt;100,"00",IF(B1726&lt;1000,"0","")))&amp;$B1726</f>
        <v>ITM_1688</v>
      </c>
      <c r="N1726" s="16"/>
      <c r="P1726" s="17" t="str">
        <f t="shared" si="487"/>
        <v/>
      </c>
      <c r="Q1726" s="17" t="str">
        <f>IF(ISNA(VLOOKUP(AC1726,#REF!,1)),"//","")</f>
        <v/>
      </c>
      <c r="S1726" s="119">
        <f t="shared" si="478"/>
        <v>255</v>
      </c>
      <c r="T1726" s="113" t="s">
        <v>2570</v>
      </c>
      <c r="U1726" s="120" t="s">
        <v>2570</v>
      </c>
      <c r="V1726" s="120" t="s">
        <v>2570</v>
      </c>
      <c r="W1726" s="121" t="str">
        <f t="shared" si="479"/>
        <v/>
      </c>
      <c r="X1726" s="122" t="str">
        <f t="shared" si="480"/>
        <v/>
      </c>
      <c r="Y1726" s="123">
        <f t="shared" si="481"/>
        <v>1688</v>
      </c>
      <c r="Z1726" s="17" t="str">
        <f t="shared" si="482"/>
        <v>ITM_1688</v>
      </c>
      <c r="AA1726" s="177" t="str">
        <f>IF(ISNA(VLOOKUP(AC1726,Sheet2!J:J,1,0)),"//","")</f>
        <v/>
      </c>
      <c r="AC1726" s="113" t="str">
        <f t="shared" si="488"/>
        <v/>
      </c>
      <c r="AD1726" t="b">
        <f t="shared" si="486"/>
        <v>1</v>
      </c>
    </row>
    <row r="1727" spans="1:30">
      <c r="A1727" s="57">
        <f t="shared" si="476"/>
        <v>1727</v>
      </c>
      <c r="B1727" s="56">
        <f t="shared" si="477"/>
        <v>1689</v>
      </c>
      <c r="C1727" s="60" t="s">
        <v>4468</v>
      </c>
      <c r="D1727" s="60" t="s">
        <v>3354</v>
      </c>
      <c r="E1727" s="66" t="s">
        <v>3062</v>
      </c>
      <c r="F1727" s="66" t="s">
        <v>3064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4811</v>
      </c>
      <c r="L1727" s="68" t="s">
        <v>2580</v>
      </c>
      <c r="M1727" s="64" t="s">
        <v>2346</v>
      </c>
      <c r="N1727" s="13"/>
      <c r="O1727"/>
      <c r="P1727" t="str">
        <f t="shared" si="487"/>
        <v>NOT EQUAL</v>
      </c>
      <c r="Q1727" t="str">
        <f>IF(ISNA(VLOOKUP(AC1727,#REF!,1)),"//","")</f>
        <v/>
      </c>
      <c r="R1727"/>
      <c r="S1727" s="43">
        <f t="shared" si="478"/>
        <v>255</v>
      </c>
      <c r="T1727" s="94" t="s">
        <v>2570</v>
      </c>
      <c r="U1727" s="72" t="s">
        <v>2570</v>
      </c>
      <c r="V1727" s="72" t="s">
        <v>2570</v>
      </c>
      <c r="W1727" s="44" t="str">
        <f t="shared" si="479"/>
        <v/>
      </c>
      <c r="X1727" s="25" t="str">
        <f t="shared" si="480"/>
        <v/>
      </c>
      <c r="Y1727" s="1">
        <f t="shared" si="481"/>
        <v>1689</v>
      </c>
      <c r="Z1727" t="str">
        <f t="shared" si="482"/>
        <v>ITM_toPOL</v>
      </c>
      <c r="AA1727" s="177" t="str">
        <f>IF(ISNA(VLOOKUP(AC1727,Sheet2!J:J,1,0)),"//","")</f>
        <v/>
      </c>
      <c r="AC1727" s="113" t="str">
        <f t="shared" si="488"/>
        <v/>
      </c>
      <c r="AD1727" t="b">
        <f t="shared" si="486"/>
        <v>1</v>
      </c>
    </row>
    <row r="1728" spans="1:30" s="17" customFormat="1">
      <c r="A1728" s="113">
        <f t="shared" si="476"/>
        <v>1728</v>
      </c>
      <c r="B1728" s="114">
        <f t="shared" si="477"/>
        <v>1690</v>
      </c>
      <c r="C1728" s="115" t="s">
        <v>4557</v>
      </c>
      <c r="D1728" s="115" t="s">
        <v>7</v>
      </c>
      <c r="E1728" s="149" t="str">
        <f t="shared" ref="E1728" si="495">CHAR(34)&amp;IF(B1728&lt;10,"000",IF(B1728&lt;100,"00",IF(B1728&lt;1000,"0","")))&amp;$B1728&amp;CHAR(34)</f>
        <v>"1690"</v>
      </c>
      <c r="F1728" s="116" t="str">
        <f t="shared" ref="F1728" si="496">E1728</f>
        <v>"1690"</v>
      </c>
      <c r="G1728" s="124">
        <v>0</v>
      </c>
      <c r="H1728" s="124">
        <v>0</v>
      </c>
      <c r="I1728" s="117" t="s">
        <v>30</v>
      </c>
      <c r="J1728" s="117" t="s">
        <v>1630</v>
      </c>
      <c r="K1728" s="67" t="s">
        <v>4811</v>
      </c>
      <c r="M1728" s="150" t="str">
        <f t="shared" ref="M1728" si="497">"ITM_"&amp;IF(B1728&lt;10,"000",IF(B1728&lt;100,"00",IF(B1728&lt;1000,"0","")))&amp;$B1728</f>
        <v>ITM_1690</v>
      </c>
      <c r="N1728" s="16"/>
      <c r="P1728" s="17" t="str">
        <f t="shared" si="487"/>
        <v/>
      </c>
      <c r="Q1728" s="17" t="str">
        <f>IF(ISNA(VLOOKUP(AC1728,#REF!,1)),"//","")</f>
        <v/>
      </c>
      <c r="S1728" s="119">
        <f t="shared" si="478"/>
        <v>255</v>
      </c>
      <c r="T1728" s="113" t="s">
        <v>2570</v>
      </c>
      <c r="U1728" s="120" t="s">
        <v>2570</v>
      </c>
      <c r="V1728" s="120" t="s">
        <v>2570</v>
      </c>
      <c r="W1728" s="121" t="str">
        <f t="shared" si="479"/>
        <v/>
      </c>
      <c r="X1728" s="122" t="str">
        <f t="shared" si="480"/>
        <v/>
      </c>
      <c r="Y1728" s="123">
        <f t="shared" si="481"/>
        <v>1690</v>
      </c>
      <c r="Z1728" s="17" t="str">
        <f t="shared" si="482"/>
        <v>ITM_1690</v>
      </c>
      <c r="AA1728" s="177" t="str">
        <f>IF(ISNA(VLOOKUP(AC1728,Sheet2!J:J,1,0)),"//","")</f>
        <v/>
      </c>
      <c r="AC1728" s="113" t="str">
        <f t="shared" si="488"/>
        <v/>
      </c>
      <c r="AD1728" t="b">
        <f t="shared" si="486"/>
        <v>1</v>
      </c>
    </row>
    <row r="1729" spans="1:30">
      <c r="A1729" s="57">
        <f t="shared" si="476"/>
        <v>1729</v>
      </c>
      <c r="B1729" s="56">
        <f t="shared" si="477"/>
        <v>1691</v>
      </c>
      <c r="C1729" s="60" t="s">
        <v>4469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4811</v>
      </c>
      <c r="L1729" s="68"/>
      <c r="M1729" s="64" t="s">
        <v>2348</v>
      </c>
      <c r="N1729" s="13"/>
      <c r="O1729"/>
      <c r="P1729" t="str">
        <f t="shared" si="487"/>
        <v>NOT EQUAL</v>
      </c>
      <c r="Q1729" t="str">
        <f>IF(ISNA(VLOOKUP(AC1729,#REF!,1)),"//","")</f>
        <v/>
      </c>
      <c r="R1729"/>
      <c r="S1729" s="43">
        <f t="shared" si="478"/>
        <v>256</v>
      </c>
      <c r="T1729" s="97" t="s">
        <v>3092</v>
      </c>
      <c r="U1729" s="72" t="s">
        <v>2570</v>
      </c>
      <c r="V1729" s="72" t="s">
        <v>2570</v>
      </c>
      <c r="W1729" s="44" t="str">
        <f t="shared" si="479"/>
        <v>STD_RIGHT_ARROW "REAL"</v>
      </c>
      <c r="X1729" s="25" t="str">
        <f t="shared" si="480"/>
        <v>&gt;REAL</v>
      </c>
      <c r="Y1729" s="1">
        <f t="shared" si="481"/>
        <v>1691</v>
      </c>
      <c r="Z1729" t="str">
        <f t="shared" si="482"/>
        <v>ITM_toREAL</v>
      </c>
      <c r="AA1729" s="177" t="str">
        <f>IF(ISNA(VLOOKUP(AC1729,Sheet2!J:J,1,0)),"//","")</f>
        <v>//</v>
      </c>
      <c r="AC1729" s="113" t="str">
        <f t="shared" si="488"/>
        <v>&gt;REAL</v>
      </c>
      <c r="AD1729" t="b">
        <f t="shared" si="486"/>
        <v>1</v>
      </c>
    </row>
    <row r="1730" spans="1:30">
      <c r="A1730" s="57">
        <f t="shared" si="476"/>
        <v>1730</v>
      </c>
      <c r="B1730" s="56">
        <f t="shared" si="477"/>
        <v>1692</v>
      </c>
      <c r="C1730" s="60" t="s">
        <v>4470</v>
      </c>
      <c r="D1730" s="60" t="s">
        <v>3354</v>
      </c>
      <c r="E1730" s="66" t="s">
        <v>3063</v>
      </c>
      <c r="F1730" s="66" t="s">
        <v>3065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4811</v>
      </c>
      <c r="L1730" s="68" t="s">
        <v>2581</v>
      </c>
      <c r="M1730" s="64" t="s">
        <v>2349</v>
      </c>
      <c r="N1730" s="13"/>
      <c r="O1730"/>
      <c r="P1730" t="str">
        <f t="shared" si="487"/>
        <v>NOT EQUAL</v>
      </c>
      <c r="Q1730" t="str">
        <f>IF(ISNA(VLOOKUP(AC1730,#REF!,1)),"//","")</f>
        <v/>
      </c>
      <c r="R1730"/>
      <c r="S1730" s="43">
        <f t="shared" si="478"/>
        <v>256</v>
      </c>
      <c r="T1730" s="94" t="s">
        <v>2570</v>
      </c>
      <c r="U1730" s="72" t="s">
        <v>2570</v>
      </c>
      <c r="V1730" s="72" t="s">
        <v>2570</v>
      </c>
      <c r="W1730" s="44" t="str">
        <f t="shared" si="479"/>
        <v/>
      </c>
      <c r="X1730" s="25" t="str">
        <f t="shared" si="480"/>
        <v/>
      </c>
      <c r="Y1730" s="1">
        <f t="shared" si="481"/>
        <v>1692</v>
      </c>
      <c r="Z1730" t="str">
        <f t="shared" si="482"/>
        <v>ITM_toREC</v>
      </c>
      <c r="AA1730" s="177" t="str">
        <f>IF(ISNA(VLOOKUP(AC1730,Sheet2!J:J,1,0)),"//","")</f>
        <v/>
      </c>
      <c r="AC1730" s="113" t="str">
        <f t="shared" si="488"/>
        <v/>
      </c>
      <c r="AD1730" t="b">
        <f t="shared" si="486"/>
        <v>1</v>
      </c>
    </row>
    <row r="1731" spans="1:30">
      <c r="A1731" s="57">
        <f t="shared" si="476"/>
        <v>1731</v>
      </c>
      <c r="B1731" s="56">
        <f t="shared" si="477"/>
        <v>1693</v>
      </c>
      <c r="C1731" s="60" t="s">
        <v>4471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4811</v>
      </c>
      <c r="L1731" s="60"/>
      <c r="M1731" s="64" t="s">
        <v>2350</v>
      </c>
      <c r="N1731" s="13"/>
      <c r="O1731"/>
      <c r="P1731" t="str">
        <f t="shared" si="487"/>
        <v/>
      </c>
      <c r="Q1731" t="str">
        <f>IF(ISNA(VLOOKUP(AC1731,#REF!,1)),"//","")</f>
        <v/>
      </c>
      <c r="R1731"/>
      <c r="S1731" s="43">
        <f t="shared" si="478"/>
        <v>257</v>
      </c>
      <c r="T1731" s="94" t="s">
        <v>3067</v>
      </c>
      <c r="U1731" s="72" t="s">
        <v>2570</v>
      </c>
      <c r="V1731" s="72" t="s">
        <v>2570</v>
      </c>
      <c r="W1731" s="44" t="str">
        <f t="shared" si="479"/>
        <v>"D" STD_RIGHT_ARROW "D.MS"</v>
      </c>
      <c r="X1731" s="25" t="str">
        <f t="shared" si="480"/>
        <v>D&gt;D.MS</v>
      </c>
      <c r="Y1731" s="1">
        <f t="shared" si="481"/>
        <v>1693</v>
      </c>
      <c r="Z1731" t="str">
        <f t="shared" si="482"/>
        <v>ITM_DtoDMS</v>
      </c>
      <c r="AA1731" s="177" t="str">
        <f>IF(ISNA(VLOOKUP(AC1731,Sheet2!J:J,1,0)),"//","")</f>
        <v>//</v>
      </c>
      <c r="AC1731" s="113" t="str">
        <f t="shared" si="488"/>
        <v>D&gt;D.MS</v>
      </c>
      <c r="AD1731" t="b">
        <f t="shared" si="486"/>
        <v>1</v>
      </c>
    </row>
    <row r="1732" spans="1:30">
      <c r="A1732" s="57">
        <f t="shared" si="476"/>
        <v>1732</v>
      </c>
      <c r="B1732" s="56">
        <f t="shared" si="477"/>
        <v>1694</v>
      </c>
      <c r="C1732" s="60" t="s">
        <v>4472</v>
      </c>
      <c r="D1732" s="60" t="s">
        <v>2907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4811</v>
      </c>
      <c r="L1732" s="68"/>
      <c r="M1732" s="64" t="s">
        <v>4053</v>
      </c>
      <c r="N1732" s="13"/>
      <c r="O1732"/>
      <c r="P1732" t="str">
        <f t="shared" si="487"/>
        <v/>
      </c>
      <c r="Q1732" t="str">
        <f>IF(ISNA(VLOOKUP(AC1732,#REF!,1)),"//","")</f>
        <v/>
      </c>
      <c r="R1732"/>
      <c r="S1732" s="43">
        <f t="shared" si="478"/>
        <v>258</v>
      </c>
      <c r="T1732" s="97"/>
      <c r="U1732" s="72"/>
      <c r="V1732" s="72"/>
      <c r="W1732" s="44" t="str">
        <f t="shared" si="479"/>
        <v>STD_LEFT_RIGHT_ARROWS</v>
      </c>
      <c r="X1732" s="25" t="str">
        <f t="shared" si="480"/>
        <v>&lt;&gt;</v>
      </c>
      <c r="Y1732" s="1">
        <f t="shared" si="481"/>
        <v>1694</v>
      </c>
      <c r="Z1732" t="str">
        <f t="shared" si="482"/>
        <v>ITM_SHUFFLE</v>
      </c>
      <c r="AA1732" s="177" t="str">
        <f>IF(ISNA(VLOOKUP(AC1732,Sheet2!J:J,1,0)),"//","")</f>
        <v>//</v>
      </c>
      <c r="AC1732" s="113" t="str">
        <f t="shared" si="488"/>
        <v>&lt;&gt;</v>
      </c>
      <c r="AD1732" t="b">
        <f t="shared" si="486"/>
        <v>1</v>
      </c>
    </row>
    <row r="1733" spans="1:30">
      <c r="A1733" s="57">
        <f t="shared" si="476"/>
        <v>1733</v>
      </c>
      <c r="B1733" s="56">
        <f t="shared" si="477"/>
        <v>1695</v>
      </c>
      <c r="C1733" s="60" t="s">
        <v>4473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4811</v>
      </c>
      <c r="L1733" s="68"/>
      <c r="M1733" s="64" t="s">
        <v>2352</v>
      </c>
      <c r="N1733" s="13"/>
      <c r="O1733"/>
      <c r="P1733" t="str">
        <f t="shared" si="487"/>
        <v/>
      </c>
      <c r="Q1733" t="str">
        <f>IF(ISNA(VLOOKUP(AC1733,#REF!,1)),"//","")</f>
        <v/>
      </c>
      <c r="R1733"/>
      <c r="S1733" s="43">
        <f t="shared" si="478"/>
        <v>259</v>
      </c>
      <c r="T1733" s="94" t="s">
        <v>3094</v>
      </c>
      <c r="U1733" s="72" t="s">
        <v>2570</v>
      </c>
      <c r="V1733" s="72" t="s">
        <v>2570</v>
      </c>
      <c r="W1733" s="44" t="str">
        <f t="shared" si="479"/>
        <v>"%"</v>
      </c>
      <c r="X1733" s="25" t="str">
        <f t="shared" si="480"/>
        <v>%</v>
      </c>
      <c r="Y1733" s="1">
        <f t="shared" si="481"/>
        <v>1695</v>
      </c>
      <c r="Z1733" t="str">
        <f t="shared" si="482"/>
        <v>ITM_PC</v>
      </c>
      <c r="AA1733" s="177" t="str">
        <f>IF(ISNA(VLOOKUP(AC1733,Sheet2!J:J,1,0)),"//","")</f>
        <v>//</v>
      </c>
      <c r="AC1733" s="113" t="str">
        <f t="shared" si="488"/>
        <v>%</v>
      </c>
      <c r="AD1733" t="b">
        <f t="shared" si="486"/>
        <v>1</v>
      </c>
    </row>
    <row r="1734" spans="1:30">
      <c r="A1734" s="57">
        <f t="shared" si="476"/>
        <v>1734</v>
      </c>
      <c r="B1734" s="56">
        <f t="shared" si="477"/>
        <v>1696</v>
      </c>
      <c r="C1734" s="60" t="s">
        <v>4474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4811</v>
      </c>
      <c r="L1734" s="68"/>
      <c r="M1734" s="64" t="s">
        <v>2353</v>
      </c>
      <c r="N1734" s="13"/>
      <c r="O1734"/>
      <c r="P1734" t="str">
        <f t="shared" si="487"/>
        <v/>
      </c>
      <c r="Q1734" t="str">
        <f>IF(ISNA(VLOOKUP(AC1734,#REF!,1)),"//","")</f>
        <v/>
      </c>
      <c r="R1734"/>
      <c r="S1734" s="43">
        <f t="shared" si="478"/>
        <v>260</v>
      </c>
      <c r="T1734" s="94" t="s">
        <v>3094</v>
      </c>
      <c r="U1734" s="72" t="s">
        <v>2570</v>
      </c>
      <c r="V1734" s="72" t="s">
        <v>2570</v>
      </c>
      <c r="W1734" s="44" t="str">
        <f t="shared" si="479"/>
        <v>"%MRR"</v>
      </c>
      <c r="X1734" s="25" t="str">
        <f t="shared" si="480"/>
        <v>%MRR</v>
      </c>
      <c r="Y1734" s="1">
        <f t="shared" si="481"/>
        <v>1696</v>
      </c>
      <c r="Z1734" t="str">
        <f t="shared" si="482"/>
        <v>ITM_PCMRR</v>
      </c>
      <c r="AA1734" s="177" t="str">
        <f>IF(ISNA(VLOOKUP(AC1734,Sheet2!J:J,1,0)),"//","")</f>
        <v>//</v>
      </c>
      <c r="AC1734" s="113" t="str">
        <f t="shared" si="488"/>
        <v>%MRR</v>
      </c>
      <c r="AD1734" t="b">
        <f t="shared" si="486"/>
        <v>1</v>
      </c>
    </row>
    <row r="1735" spans="1:30">
      <c r="A1735" s="57">
        <f t="shared" si="476"/>
        <v>1735</v>
      </c>
      <c r="B1735" s="56">
        <f t="shared" si="477"/>
        <v>1697</v>
      </c>
      <c r="C1735" s="60" t="s">
        <v>4475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4811</v>
      </c>
      <c r="L1735" s="68"/>
      <c r="M1735" s="64" t="s">
        <v>2354</v>
      </c>
      <c r="N1735" s="13"/>
      <c r="O1735"/>
      <c r="P1735" t="str">
        <f t="shared" si="487"/>
        <v/>
      </c>
      <c r="Q1735" t="str">
        <f>IF(ISNA(VLOOKUP(AC1735,#REF!,1)),"//","")</f>
        <v/>
      </c>
      <c r="R1735"/>
      <c r="S1735" s="43">
        <f t="shared" si="478"/>
        <v>261</v>
      </c>
      <c r="T1735" s="94" t="s">
        <v>3094</v>
      </c>
      <c r="U1735" s="72" t="s">
        <v>2570</v>
      </c>
      <c r="V1735" s="72" t="s">
        <v>2570</v>
      </c>
      <c r="W1735" s="44" t="str">
        <f t="shared" si="479"/>
        <v>"%T"</v>
      </c>
      <c r="X1735" s="25" t="str">
        <f t="shared" si="480"/>
        <v>%T</v>
      </c>
      <c r="Y1735" s="1">
        <f t="shared" si="481"/>
        <v>1697</v>
      </c>
      <c r="Z1735" t="str">
        <f t="shared" si="482"/>
        <v>ITM_PCT</v>
      </c>
      <c r="AA1735" s="177" t="str">
        <f>IF(ISNA(VLOOKUP(AC1735,Sheet2!J:J,1,0)),"//","")</f>
        <v>//</v>
      </c>
      <c r="AC1735" s="113" t="str">
        <f t="shared" si="488"/>
        <v>%T</v>
      </c>
      <c r="AD1735" t="b">
        <f t="shared" si="486"/>
        <v>1</v>
      </c>
    </row>
    <row r="1736" spans="1:30">
      <c r="A1736" s="57">
        <f t="shared" si="476"/>
        <v>1736</v>
      </c>
      <c r="B1736" s="56">
        <f t="shared" si="477"/>
        <v>1698</v>
      </c>
      <c r="C1736" s="60" t="s">
        <v>4476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4811</v>
      </c>
      <c r="L1736" s="68"/>
      <c r="M1736" s="64" t="s">
        <v>2355</v>
      </c>
      <c r="N1736" s="13"/>
      <c r="O1736"/>
      <c r="P1736" t="str">
        <f t="shared" si="487"/>
        <v/>
      </c>
      <c r="Q1736" t="str">
        <f>IF(ISNA(VLOOKUP(AC1736,#REF!,1)),"//","")</f>
        <v/>
      </c>
      <c r="R1736"/>
      <c r="S1736" s="43">
        <f t="shared" si="478"/>
        <v>262</v>
      </c>
      <c r="T1736" s="94" t="s">
        <v>3095</v>
      </c>
      <c r="U1736" s="72" t="s">
        <v>2570</v>
      </c>
      <c r="V1736" s="72" t="s">
        <v>2570</v>
      </c>
      <c r="W1736" s="44" t="str">
        <f t="shared" si="479"/>
        <v>"%" STD_SIGMA</v>
      </c>
      <c r="X1736" s="25" t="str">
        <f t="shared" si="480"/>
        <v>%SUM</v>
      </c>
      <c r="Y1736" s="1">
        <f t="shared" si="481"/>
        <v>1698</v>
      </c>
      <c r="Z1736" t="str">
        <f t="shared" si="482"/>
        <v>ITM_PCSIGMA</v>
      </c>
      <c r="AA1736" s="177" t="str">
        <f>IF(ISNA(VLOOKUP(AC1736,Sheet2!J:J,1,0)),"//","")</f>
        <v>//</v>
      </c>
      <c r="AC1736" s="113" t="str">
        <f t="shared" si="488"/>
        <v>%SUM</v>
      </c>
      <c r="AD1736" t="b">
        <f t="shared" si="486"/>
        <v>1</v>
      </c>
    </row>
    <row r="1737" spans="1:30">
      <c r="A1737" s="57">
        <f t="shared" si="476"/>
        <v>1737</v>
      </c>
      <c r="B1737" s="56">
        <f t="shared" si="477"/>
        <v>1699</v>
      </c>
      <c r="C1737" s="60" t="s">
        <v>4477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4811</v>
      </c>
      <c r="L1737" s="68"/>
      <c r="M1737" s="64" t="s">
        <v>2356</v>
      </c>
      <c r="N1737" s="13"/>
      <c r="O1737"/>
      <c r="P1737" t="str">
        <f t="shared" si="487"/>
        <v/>
      </c>
      <c r="Q1737" t="str">
        <f>IF(ISNA(VLOOKUP(AC1737,#REF!,1)),"//","")</f>
        <v/>
      </c>
      <c r="R1737"/>
      <c r="S1737" s="43">
        <f t="shared" si="478"/>
        <v>263</v>
      </c>
      <c r="T1737" s="97" t="s">
        <v>3094</v>
      </c>
      <c r="U1737" s="72" t="s">
        <v>2570</v>
      </c>
      <c r="V1737" s="72" t="s">
        <v>2570</v>
      </c>
      <c r="W1737" s="44" t="str">
        <f t="shared" si="479"/>
        <v>"%+MG"</v>
      </c>
      <c r="X1737" s="25" t="str">
        <f t="shared" si="480"/>
        <v>%+MG</v>
      </c>
      <c r="Y1737" s="1">
        <f t="shared" si="481"/>
        <v>1699</v>
      </c>
      <c r="Z1737" t="str">
        <f t="shared" si="482"/>
        <v>ITM_PCPMG</v>
      </c>
      <c r="AA1737" s="177" t="str">
        <f>IF(ISNA(VLOOKUP(AC1737,Sheet2!J:J,1,0)),"//","")</f>
        <v>//</v>
      </c>
      <c r="AC1737" s="113" t="str">
        <f t="shared" si="488"/>
        <v>%+MG</v>
      </c>
      <c r="AD1737" t="b">
        <f t="shared" si="486"/>
        <v>1</v>
      </c>
    </row>
    <row r="1738" spans="1:30">
      <c r="A1738" s="57">
        <f t="shared" si="476"/>
        <v>1738</v>
      </c>
      <c r="B1738" s="56">
        <f t="shared" si="477"/>
        <v>1700</v>
      </c>
      <c r="C1738" s="60" t="s">
        <v>4557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1630</v>
      </c>
      <c r="K1738" s="67" t="s">
        <v>4811</v>
      </c>
      <c r="L1738" s="68"/>
      <c r="M1738" s="64" t="s">
        <v>2358</v>
      </c>
      <c r="N1738" s="13"/>
      <c r="O1738"/>
      <c r="P1738" t="str">
        <f t="shared" si="487"/>
        <v/>
      </c>
      <c r="Q1738" t="str">
        <f>IF(ISNA(VLOOKUP(AC1738,#REF!,1)),"//","")</f>
        <v/>
      </c>
      <c r="R1738"/>
      <c r="S1738" s="43">
        <f t="shared" si="478"/>
        <v>263</v>
      </c>
      <c r="T1738" s="94" t="s">
        <v>2570</v>
      </c>
      <c r="U1738" s="72" t="s">
        <v>2570</v>
      </c>
      <c r="V1738" s="72" t="s">
        <v>2570</v>
      </c>
      <c r="W1738" s="44" t="str">
        <f t="shared" si="479"/>
        <v/>
      </c>
      <c r="X1738" s="25" t="str">
        <f t="shared" si="480"/>
        <v/>
      </c>
      <c r="Y1738" s="1">
        <f t="shared" si="481"/>
        <v>1700</v>
      </c>
      <c r="Z1738" t="str">
        <f t="shared" si="482"/>
        <v>ITM_INTEGRAL</v>
      </c>
      <c r="AA1738" s="177" t="str">
        <f>IF(ISNA(VLOOKUP(AC1738,Sheet2!J:J,1,0)),"//","")</f>
        <v/>
      </c>
      <c r="AC1738" s="113" t="str">
        <f t="shared" si="488"/>
        <v/>
      </c>
      <c r="AD1738" t="b">
        <f t="shared" si="486"/>
        <v>1</v>
      </c>
    </row>
    <row r="1739" spans="1:30">
      <c r="A1739" s="57">
        <f t="shared" si="476"/>
        <v>1739</v>
      </c>
      <c r="B1739" s="56">
        <f t="shared" si="477"/>
        <v>1701</v>
      </c>
      <c r="C1739" s="60" t="s">
        <v>4557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1630</v>
      </c>
      <c r="K1739" s="67" t="s">
        <v>4811</v>
      </c>
      <c r="L1739" s="68"/>
      <c r="M1739" s="64" t="s">
        <v>2362</v>
      </c>
      <c r="N1739" s="13"/>
      <c r="O1739"/>
      <c r="P1739" t="str">
        <f t="shared" si="487"/>
        <v/>
      </c>
      <c r="Q1739" t="str">
        <f>IF(ISNA(VLOOKUP(AC1739,#REF!,1)),"//","")</f>
        <v/>
      </c>
      <c r="R1739"/>
      <c r="S1739" s="43">
        <f t="shared" si="478"/>
        <v>263</v>
      </c>
      <c r="T1739" s="94" t="s">
        <v>2570</v>
      </c>
      <c r="U1739" s="72" t="s">
        <v>2570</v>
      </c>
      <c r="V1739" s="72" t="s">
        <v>2570</v>
      </c>
      <c r="W1739" s="44" t="str">
        <f t="shared" si="479"/>
        <v/>
      </c>
      <c r="X1739" s="25" t="str">
        <f t="shared" si="480"/>
        <v/>
      </c>
      <c r="Y1739" s="1">
        <f t="shared" si="481"/>
        <v>1701</v>
      </c>
      <c r="Z1739" t="str">
        <f t="shared" si="482"/>
        <v>ITM_PMOD</v>
      </c>
      <c r="AA1739" s="177" t="str">
        <f>IF(ISNA(VLOOKUP(AC1739,Sheet2!J:J,1,0)),"//","")</f>
        <v/>
      </c>
      <c r="AC1739" s="113" t="str">
        <f t="shared" si="488"/>
        <v/>
      </c>
      <c r="AD1739" t="b">
        <f t="shared" si="486"/>
        <v>1</v>
      </c>
    </row>
    <row r="1740" spans="1:30">
      <c r="A1740" s="57">
        <f t="shared" si="476"/>
        <v>1740</v>
      </c>
      <c r="B1740" s="56">
        <f t="shared" si="477"/>
        <v>1702</v>
      </c>
      <c r="C1740" s="60" t="s">
        <v>4557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1630</v>
      </c>
      <c r="K1740" s="67" t="s">
        <v>4811</v>
      </c>
      <c r="L1740" s="68"/>
      <c r="M1740" s="64" t="s">
        <v>2363</v>
      </c>
      <c r="N1740" s="13"/>
      <c r="O1740"/>
      <c r="P1740" t="str">
        <f t="shared" si="487"/>
        <v/>
      </c>
      <c r="Q1740" t="str">
        <f>IF(ISNA(VLOOKUP(AC1740,#REF!,1)),"//","")</f>
        <v/>
      </c>
      <c r="R1740"/>
      <c r="S1740" s="43">
        <f t="shared" si="478"/>
        <v>263</v>
      </c>
      <c r="T1740" s="94" t="s">
        <v>2570</v>
      </c>
      <c r="U1740" s="72" t="s">
        <v>2570</v>
      </c>
      <c r="V1740" s="72" t="s">
        <v>2570</v>
      </c>
      <c r="W1740" s="44" t="str">
        <f t="shared" si="479"/>
        <v/>
      </c>
      <c r="X1740" s="25" t="str">
        <f t="shared" si="480"/>
        <v/>
      </c>
      <c r="Y1740" s="1">
        <f t="shared" si="481"/>
        <v>1702</v>
      </c>
      <c r="Z1740" t="str">
        <f t="shared" si="482"/>
        <v>ITM_M_DET</v>
      </c>
      <c r="AA1740" s="177" t="str">
        <f>IF(ISNA(VLOOKUP(AC1740,Sheet2!J:J,1,0)),"//","")</f>
        <v/>
      </c>
      <c r="AC1740" s="113" t="str">
        <f t="shared" si="488"/>
        <v/>
      </c>
      <c r="AD1740" t="b">
        <f t="shared" si="486"/>
        <v>1</v>
      </c>
    </row>
    <row r="1741" spans="1:30">
      <c r="A1741" s="57">
        <f t="shared" si="476"/>
        <v>1741</v>
      </c>
      <c r="B1741" s="56">
        <f t="shared" si="477"/>
        <v>1703</v>
      </c>
      <c r="C1741" s="60" t="s">
        <v>4478</v>
      </c>
      <c r="D1741" s="60" t="s">
        <v>3354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4811</v>
      </c>
      <c r="L1741" s="68" t="s">
        <v>20</v>
      </c>
      <c r="M1741" s="64" t="s">
        <v>2365</v>
      </c>
      <c r="N1741" s="13"/>
      <c r="O1741"/>
      <c r="P1741" t="str">
        <f t="shared" si="487"/>
        <v/>
      </c>
      <c r="Q1741" t="str">
        <f>IF(ISNA(VLOOKUP(AC1741,#REF!,1)),"//","")</f>
        <v/>
      </c>
      <c r="R1741"/>
      <c r="S1741" s="43">
        <f t="shared" si="478"/>
        <v>264</v>
      </c>
      <c r="T1741" s="94" t="s">
        <v>3093</v>
      </c>
      <c r="U1741" s="72" t="s">
        <v>2570</v>
      </c>
      <c r="V1741" s="72" t="s">
        <v>2996</v>
      </c>
      <c r="W1741" s="44" t="str">
        <f t="shared" si="479"/>
        <v>"|" STD_SPACE_3_PER_EM "|"</v>
      </c>
      <c r="X1741" s="25" t="str">
        <f t="shared" si="480"/>
        <v>PARL</v>
      </c>
      <c r="Y1741" s="1">
        <f t="shared" si="481"/>
        <v>1703</v>
      </c>
      <c r="Z1741" t="str">
        <f t="shared" si="482"/>
        <v>ITM_PARALLEL</v>
      </c>
      <c r="AA1741" s="177" t="str">
        <f>IF(ISNA(VLOOKUP(AC1741,Sheet2!J:J,1,0)),"//","")</f>
        <v>//</v>
      </c>
      <c r="AC1741" s="113" t="str">
        <f t="shared" si="488"/>
        <v>||</v>
      </c>
      <c r="AD1741" t="b">
        <f t="shared" si="486"/>
        <v>0</v>
      </c>
    </row>
    <row r="1742" spans="1:30">
      <c r="A1742" s="57">
        <f t="shared" si="476"/>
        <v>1742</v>
      </c>
      <c r="B1742" s="56">
        <f t="shared" si="477"/>
        <v>1704</v>
      </c>
      <c r="C1742" s="60" t="s">
        <v>4557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1630</v>
      </c>
      <c r="K1742" s="67" t="s">
        <v>4811</v>
      </c>
      <c r="L1742" s="60"/>
      <c r="M1742" s="64" t="s">
        <v>2366</v>
      </c>
      <c r="N1742" s="13"/>
      <c r="O1742"/>
      <c r="P1742" t="str">
        <f t="shared" si="487"/>
        <v/>
      </c>
      <c r="Q1742" t="str">
        <f>IF(ISNA(VLOOKUP(AC1742,#REF!,1)),"//","")</f>
        <v/>
      </c>
      <c r="R1742"/>
      <c r="S1742" s="43">
        <f t="shared" si="478"/>
        <v>264</v>
      </c>
      <c r="T1742" s="94" t="s">
        <v>2570</v>
      </c>
      <c r="U1742" s="72" t="s">
        <v>2570</v>
      </c>
      <c r="V1742" s="72" t="s">
        <v>2570</v>
      </c>
      <c r="W1742" s="44" t="str">
        <f t="shared" si="479"/>
        <v/>
      </c>
      <c r="X1742" s="25" t="str">
        <f t="shared" si="480"/>
        <v/>
      </c>
      <c r="Y1742" s="1">
        <f t="shared" si="481"/>
        <v>1704</v>
      </c>
      <c r="Z1742" t="str">
        <f t="shared" si="482"/>
        <v>ITM_M_TRANSP</v>
      </c>
      <c r="AA1742" s="177" t="str">
        <f>IF(ISNA(VLOOKUP(AC1742,Sheet2!J:J,1,0)),"//","")</f>
        <v/>
      </c>
      <c r="AC1742" s="113" t="str">
        <f t="shared" si="488"/>
        <v/>
      </c>
      <c r="AD1742" t="b">
        <f t="shared" si="486"/>
        <v>1</v>
      </c>
    </row>
    <row r="1743" spans="1:30">
      <c r="A1743" s="57">
        <f t="shared" si="476"/>
        <v>1743</v>
      </c>
      <c r="B1743" s="56">
        <f t="shared" si="477"/>
        <v>1705</v>
      </c>
      <c r="C1743" s="60" t="s">
        <v>4557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1630</v>
      </c>
      <c r="K1743" s="67" t="s">
        <v>4811</v>
      </c>
      <c r="L1743" s="68"/>
      <c r="M1743" s="64" t="s">
        <v>2367</v>
      </c>
      <c r="N1743" s="13"/>
      <c r="O1743"/>
      <c r="P1743" t="str">
        <f t="shared" si="487"/>
        <v/>
      </c>
      <c r="Q1743" t="str">
        <f>IF(ISNA(VLOOKUP(AC1743,#REF!,1)),"//","")</f>
        <v/>
      </c>
      <c r="R1743"/>
      <c r="S1743" s="43">
        <f t="shared" si="478"/>
        <v>264</v>
      </c>
      <c r="T1743" s="94" t="s">
        <v>2570</v>
      </c>
      <c r="U1743" s="72" t="s">
        <v>2570</v>
      </c>
      <c r="V1743" s="72" t="s">
        <v>2570</v>
      </c>
      <c r="W1743" s="44" t="str">
        <f t="shared" si="479"/>
        <v/>
      </c>
      <c r="X1743" s="25" t="str">
        <f t="shared" si="480"/>
        <v/>
      </c>
      <c r="Y1743" s="1">
        <f t="shared" si="481"/>
        <v>1705</v>
      </c>
      <c r="Z1743" t="str">
        <f t="shared" si="482"/>
        <v>ITM_M_INV</v>
      </c>
      <c r="AA1743" s="177" t="str">
        <f>IF(ISNA(VLOOKUP(AC1743,Sheet2!J:J,1,0)),"//","")</f>
        <v/>
      </c>
      <c r="AC1743" s="113" t="str">
        <f t="shared" si="488"/>
        <v/>
      </c>
      <c r="AD1743" t="b">
        <f t="shared" si="486"/>
        <v>1</v>
      </c>
    </row>
    <row r="1744" spans="1:30">
      <c r="A1744" s="57">
        <f t="shared" si="476"/>
        <v>1744</v>
      </c>
      <c r="B1744" s="56">
        <f t="shared" si="477"/>
        <v>1706</v>
      </c>
      <c r="C1744" s="60" t="s">
        <v>4479</v>
      </c>
      <c r="D1744" s="60" t="s">
        <v>3354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4811</v>
      </c>
      <c r="L1744" s="68"/>
      <c r="M1744" s="64" t="s">
        <v>2368</v>
      </c>
      <c r="N1744" s="13"/>
      <c r="O1744"/>
      <c r="P1744" t="str">
        <f t="shared" si="487"/>
        <v/>
      </c>
      <c r="Q1744" t="str">
        <f>IF(ISNA(VLOOKUP(AC1744,#REF!,1)),"//","")</f>
        <v/>
      </c>
      <c r="R1744"/>
      <c r="S1744" s="43">
        <f t="shared" si="478"/>
        <v>265</v>
      </c>
      <c r="T1744" s="94" t="s">
        <v>3072</v>
      </c>
      <c r="U1744" s="72" t="s">
        <v>2570</v>
      </c>
      <c r="V1744" s="72" t="s">
        <v>2998</v>
      </c>
      <c r="W1744" s="44" t="str">
        <f t="shared" si="479"/>
        <v>STD_MEASURED_ANGLE</v>
      </c>
      <c r="X1744" s="25" t="str">
        <f t="shared" si="480"/>
        <v>ARG</v>
      </c>
      <c r="Y1744" s="1">
        <f t="shared" si="481"/>
        <v>1706</v>
      </c>
      <c r="Z1744" t="str">
        <f t="shared" si="482"/>
        <v>ITM_ANGLE</v>
      </c>
      <c r="AA1744" s="177" t="str">
        <f>IF(ISNA(VLOOKUP(AC1744,Sheet2!J:J,1,0)),"//","")</f>
        <v>//</v>
      </c>
      <c r="AC1744" s="113" t="str">
        <f t="shared" si="488"/>
        <v>MEASURED_ANGLE</v>
      </c>
      <c r="AD1744" t="b">
        <f t="shared" si="486"/>
        <v>0</v>
      </c>
    </row>
    <row r="1745" spans="1:30">
      <c r="A1745" s="57">
        <f t="shared" ref="A1745:A1808" si="498">IF(B1745=INT(B1745),ROW(),"")</f>
        <v>1745</v>
      </c>
      <c r="B1745" s="56">
        <f t="shared" ref="B1745:B1802" si="499">IF(AND(MID(C1745,2,1)&lt;&gt;"/",MID(C1745,1,1)="/"),INT(B1744)+1,B1744+0.01)</f>
        <v>1707</v>
      </c>
      <c r="C1745" s="60" t="s">
        <v>4365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86" t="s">
        <v>1629</v>
      </c>
      <c r="K1745" s="67" t="s">
        <v>4811</v>
      </c>
      <c r="L1745" s="68"/>
      <c r="M1745" s="64" t="s">
        <v>2369</v>
      </c>
      <c r="N1745" s="13"/>
      <c r="O1745"/>
      <c r="P1745" t="str">
        <f t="shared" si="487"/>
        <v/>
      </c>
      <c r="Q1745" t="str">
        <f>IF(ISNA(VLOOKUP(AC1745,#REF!,1)),"//","")</f>
        <v/>
      </c>
      <c r="R1745"/>
      <c r="S1745" s="43">
        <f t="shared" ref="S1745:S1799" si="500">IF(X1745&lt;&gt;"",S1744+1,S1744)</f>
        <v>266</v>
      </c>
      <c r="T1745" s="94" t="s">
        <v>3068</v>
      </c>
      <c r="U1745" s="72" t="s">
        <v>2570</v>
      </c>
      <c r="V1745" s="72" t="s">
        <v>2570</v>
      </c>
      <c r="W1745" s="44" t="str">
        <f t="shared" ref="W1745:W1799" si="501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02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03">B1745</f>
        <v>1707</v>
      </c>
      <c r="Z1745" t="str">
        <f t="shared" ref="Z1745:Z1799" si="504">M1745</f>
        <v>ITM_MULPIto</v>
      </c>
      <c r="AA1745" s="177" t="str">
        <f>IF(ISNA(VLOOKUP(AC1745,Sheet2!J:J,1,0)),"//","")</f>
        <v>//</v>
      </c>
      <c r="AC1745" s="113" t="str">
        <f t="shared" si="488"/>
        <v>MULPI&gt;</v>
      </c>
      <c r="AD1745" t="b">
        <f t="shared" si="486"/>
        <v>1</v>
      </c>
    </row>
    <row r="1746" spans="1:30">
      <c r="A1746" s="57">
        <f t="shared" si="498"/>
        <v>1746</v>
      </c>
      <c r="B1746" s="56">
        <f t="shared" si="499"/>
        <v>1708</v>
      </c>
      <c r="C1746" s="60" t="s">
        <v>4557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1630</v>
      </c>
      <c r="K1746" s="67" t="s">
        <v>4811</v>
      </c>
      <c r="L1746" s="68"/>
      <c r="M1746" s="64" t="s">
        <v>2371</v>
      </c>
      <c r="N1746" s="13"/>
      <c r="O1746"/>
      <c r="P1746" t="str">
        <f t="shared" si="487"/>
        <v/>
      </c>
      <c r="Q1746" t="str">
        <f>IF(ISNA(VLOOKUP(AC1746,#REF!,1)),"//","")</f>
        <v/>
      </c>
      <c r="R1746"/>
      <c r="S1746" s="43">
        <f t="shared" si="500"/>
        <v>266</v>
      </c>
      <c r="T1746" s="94" t="s">
        <v>2570</v>
      </c>
      <c r="U1746" s="72" t="s">
        <v>2570</v>
      </c>
      <c r="V1746" s="72" t="s">
        <v>2570</v>
      </c>
      <c r="W1746" s="44" t="str">
        <f t="shared" si="501"/>
        <v/>
      </c>
      <c r="X1746" s="25" t="str">
        <f t="shared" si="502"/>
        <v/>
      </c>
      <c r="Y1746" s="1">
        <f t="shared" si="503"/>
        <v>1708</v>
      </c>
      <c r="Z1746" t="str">
        <f t="shared" si="504"/>
        <v>ITM_PRINTERADV</v>
      </c>
      <c r="AA1746" s="177" t="str">
        <f>IF(ISNA(VLOOKUP(AC1746,Sheet2!J:J,1,0)),"//","")</f>
        <v/>
      </c>
      <c r="AC1746" s="113" t="str">
        <f t="shared" si="488"/>
        <v/>
      </c>
      <c r="AD1746" t="b">
        <f t="shared" si="486"/>
        <v>1</v>
      </c>
    </row>
    <row r="1747" spans="1:30">
      <c r="A1747" s="57">
        <f t="shared" si="498"/>
        <v>1747</v>
      </c>
      <c r="B1747" s="56">
        <f t="shared" si="499"/>
        <v>1709</v>
      </c>
      <c r="C1747" s="60" t="s">
        <v>4557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1630</v>
      </c>
      <c r="K1747" s="67" t="s">
        <v>4811</v>
      </c>
      <c r="L1747" s="68"/>
      <c r="M1747" s="64" t="s">
        <v>2372</v>
      </c>
      <c r="N1747" s="13"/>
      <c r="O1747"/>
      <c r="P1747" t="str">
        <f t="shared" si="487"/>
        <v/>
      </c>
      <c r="Q1747" t="str">
        <f>IF(ISNA(VLOOKUP(AC1747,#REF!,1)),"//","")</f>
        <v/>
      </c>
      <c r="R1747"/>
      <c r="S1747" s="43">
        <f t="shared" si="500"/>
        <v>266</v>
      </c>
      <c r="T1747" s="94" t="s">
        <v>2570</v>
      </c>
      <c r="U1747" s="72" t="s">
        <v>2570</v>
      </c>
      <c r="V1747" s="72" t="s">
        <v>2570</v>
      </c>
      <c r="W1747" s="44" t="str">
        <f t="shared" si="501"/>
        <v/>
      </c>
      <c r="X1747" s="25" t="str">
        <f t="shared" si="502"/>
        <v/>
      </c>
      <c r="Y1747" s="1">
        <f t="shared" si="503"/>
        <v>1709</v>
      </c>
      <c r="Z1747" t="str">
        <f t="shared" si="504"/>
        <v>ITM_PRINTERCHAR</v>
      </c>
      <c r="AA1747" s="177" t="str">
        <f>IF(ISNA(VLOOKUP(AC1747,Sheet2!J:J,1,0)),"//","")</f>
        <v/>
      </c>
      <c r="AC1747" s="113" t="str">
        <f t="shared" si="488"/>
        <v/>
      </c>
      <c r="AD1747" t="b">
        <f t="shared" si="486"/>
        <v>1</v>
      </c>
    </row>
    <row r="1748" spans="1:30">
      <c r="A1748" s="57">
        <f t="shared" si="498"/>
        <v>1748</v>
      </c>
      <c r="B1748" s="56">
        <f t="shared" si="499"/>
        <v>1710</v>
      </c>
      <c r="C1748" s="60" t="s">
        <v>4557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1630</v>
      </c>
      <c r="K1748" s="67" t="s">
        <v>4811</v>
      </c>
      <c r="L1748" s="68"/>
      <c r="M1748" s="64" t="s">
        <v>2373</v>
      </c>
      <c r="N1748" s="13"/>
      <c r="O1748"/>
      <c r="P1748" t="str">
        <f t="shared" si="487"/>
        <v/>
      </c>
      <c r="Q1748" t="str">
        <f>IF(ISNA(VLOOKUP(AC1748,#REF!,1)),"//","")</f>
        <v/>
      </c>
      <c r="R1748"/>
      <c r="S1748" s="43">
        <f t="shared" si="500"/>
        <v>266</v>
      </c>
      <c r="T1748" s="94" t="s">
        <v>2570</v>
      </c>
      <c r="U1748" s="72" t="s">
        <v>2570</v>
      </c>
      <c r="V1748" s="72" t="s">
        <v>2570</v>
      </c>
      <c r="W1748" s="44" t="str">
        <f t="shared" si="501"/>
        <v/>
      </c>
      <c r="X1748" s="25" t="str">
        <f t="shared" si="502"/>
        <v/>
      </c>
      <c r="Y1748" s="1">
        <f t="shared" si="503"/>
        <v>1710</v>
      </c>
      <c r="Z1748" t="str">
        <f t="shared" si="504"/>
        <v>ITM_PRINTERDLAY</v>
      </c>
      <c r="AA1748" s="177" t="str">
        <f>IF(ISNA(VLOOKUP(AC1748,Sheet2!J:J,1,0)),"//","")</f>
        <v/>
      </c>
      <c r="AC1748" s="113" t="str">
        <f t="shared" si="488"/>
        <v/>
      </c>
      <c r="AD1748" t="b">
        <f t="shared" si="486"/>
        <v>1</v>
      </c>
    </row>
    <row r="1749" spans="1:30">
      <c r="A1749" s="57">
        <f t="shared" si="498"/>
        <v>1749</v>
      </c>
      <c r="B1749" s="56">
        <f t="shared" si="499"/>
        <v>1711</v>
      </c>
      <c r="C1749" s="60" t="s">
        <v>4557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1630</v>
      </c>
      <c r="K1749" s="67" t="s">
        <v>4811</v>
      </c>
      <c r="L1749" s="68"/>
      <c r="M1749" s="64" t="s">
        <v>2374</v>
      </c>
      <c r="N1749" s="13"/>
      <c r="O1749"/>
      <c r="P1749" t="str">
        <f t="shared" si="487"/>
        <v/>
      </c>
      <c r="Q1749" t="str">
        <f>IF(ISNA(VLOOKUP(AC1749,#REF!,1)),"//","")</f>
        <v/>
      </c>
      <c r="R1749"/>
      <c r="S1749" s="43">
        <f t="shared" si="500"/>
        <v>266</v>
      </c>
      <c r="T1749" s="94" t="s">
        <v>2570</v>
      </c>
      <c r="U1749" s="72" t="s">
        <v>2570</v>
      </c>
      <c r="V1749" s="72" t="s">
        <v>2570</v>
      </c>
      <c r="W1749" s="44" t="str">
        <f t="shared" si="501"/>
        <v/>
      </c>
      <c r="X1749" s="25" t="str">
        <f t="shared" si="502"/>
        <v/>
      </c>
      <c r="Y1749" s="1">
        <f t="shared" si="503"/>
        <v>1711</v>
      </c>
      <c r="Z1749" t="str">
        <f t="shared" si="504"/>
        <v>ITM_PRINTERLCD</v>
      </c>
      <c r="AA1749" s="177" t="str">
        <f>IF(ISNA(VLOOKUP(AC1749,Sheet2!J:J,1,0)),"//","")</f>
        <v/>
      </c>
      <c r="AC1749" s="113" t="str">
        <f t="shared" si="488"/>
        <v/>
      </c>
      <c r="AD1749" t="b">
        <f t="shared" si="486"/>
        <v>1</v>
      </c>
    </row>
    <row r="1750" spans="1:30">
      <c r="A1750" s="57">
        <f t="shared" si="498"/>
        <v>1750</v>
      </c>
      <c r="B1750" s="56">
        <f t="shared" si="499"/>
        <v>1712</v>
      </c>
      <c r="C1750" s="60" t="s">
        <v>4557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1630</v>
      </c>
      <c r="K1750" s="67" t="s">
        <v>4811</v>
      </c>
      <c r="L1750" s="68"/>
      <c r="M1750" s="64" t="s">
        <v>2375</v>
      </c>
      <c r="N1750" s="13"/>
      <c r="O1750"/>
      <c r="P1750" t="str">
        <f t="shared" si="487"/>
        <v/>
      </c>
      <c r="Q1750" t="str">
        <f>IF(ISNA(VLOOKUP(AC1750,#REF!,1)),"//","")</f>
        <v/>
      </c>
      <c r="R1750"/>
      <c r="S1750" s="43">
        <f t="shared" si="500"/>
        <v>266</v>
      </c>
      <c r="T1750" s="94" t="s">
        <v>2570</v>
      </c>
      <c r="U1750" s="72" t="s">
        <v>2570</v>
      </c>
      <c r="V1750" s="72" t="s">
        <v>2570</v>
      </c>
      <c r="W1750" s="44" t="str">
        <f t="shared" si="501"/>
        <v/>
      </c>
      <c r="X1750" s="25" t="str">
        <f t="shared" si="502"/>
        <v/>
      </c>
      <c r="Y1750" s="1">
        <f t="shared" si="503"/>
        <v>1712</v>
      </c>
      <c r="Z1750" t="str">
        <f t="shared" si="504"/>
        <v>ITM_PRINTERMODE</v>
      </c>
      <c r="AA1750" s="177" t="str">
        <f>IF(ISNA(VLOOKUP(AC1750,Sheet2!J:J,1,0)),"//","")</f>
        <v/>
      </c>
      <c r="AC1750" s="113" t="str">
        <f t="shared" si="488"/>
        <v/>
      </c>
      <c r="AD1750" t="b">
        <f t="shared" si="486"/>
        <v>1</v>
      </c>
    </row>
    <row r="1751" spans="1:30">
      <c r="A1751" s="57">
        <f t="shared" si="498"/>
        <v>1751</v>
      </c>
      <c r="B1751" s="56">
        <f t="shared" si="499"/>
        <v>1713</v>
      </c>
      <c r="C1751" s="60" t="s">
        <v>4557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1630</v>
      </c>
      <c r="K1751" s="67" t="s">
        <v>4811</v>
      </c>
      <c r="L1751" s="68"/>
      <c r="M1751" s="64" t="s">
        <v>2376</v>
      </c>
      <c r="N1751" s="13"/>
      <c r="O1751"/>
      <c r="P1751" t="str">
        <f t="shared" si="487"/>
        <v/>
      </c>
      <c r="Q1751" t="str">
        <f>IF(ISNA(VLOOKUP(AC1751,#REF!,1)),"//","")</f>
        <v/>
      </c>
      <c r="R1751"/>
      <c r="S1751" s="43">
        <f t="shared" si="500"/>
        <v>266</v>
      </c>
      <c r="T1751" s="94" t="s">
        <v>2570</v>
      </c>
      <c r="U1751" s="72" t="s">
        <v>2570</v>
      </c>
      <c r="V1751" s="72" t="s">
        <v>2570</v>
      </c>
      <c r="W1751" s="44" t="str">
        <f t="shared" si="501"/>
        <v/>
      </c>
      <c r="X1751" s="25" t="str">
        <f t="shared" si="502"/>
        <v/>
      </c>
      <c r="Y1751" s="1">
        <f t="shared" si="503"/>
        <v>1713</v>
      </c>
      <c r="Z1751" t="str">
        <f t="shared" si="504"/>
        <v>ITM_PRINTERPROG</v>
      </c>
      <c r="AA1751" s="177" t="str">
        <f>IF(ISNA(VLOOKUP(AC1751,Sheet2!J:J,1,0)),"//","")</f>
        <v/>
      </c>
      <c r="AC1751" s="113" t="str">
        <f t="shared" si="488"/>
        <v/>
      </c>
      <c r="AD1751" t="b">
        <f t="shared" si="486"/>
        <v>1</v>
      </c>
    </row>
    <row r="1752" spans="1:30">
      <c r="A1752" s="57">
        <f t="shared" si="498"/>
        <v>1752</v>
      </c>
      <c r="B1752" s="56">
        <f t="shared" si="499"/>
        <v>1714</v>
      </c>
      <c r="C1752" s="60" t="s">
        <v>4557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1630</v>
      </c>
      <c r="K1752" s="67" t="s">
        <v>4811</v>
      </c>
      <c r="L1752" s="68"/>
      <c r="M1752" s="64" t="s">
        <v>2377</v>
      </c>
      <c r="N1752" s="13"/>
      <c r="O1752"/>
      <c r="P1752" t="str">
        <f t="shared" si="487"/>
        <v/>
      </c>
      <c r="Q1752" t="str">
        <f>IF(ISNA(VLOOKUP(AC1752,#REF!,1)),"//","")</f>
        <v/>
      </c>
      <c r="R1752"/>
      <c r="S1752" s="43">
        <f t="shared" si="500"/>
        <v>266</v>
      </c>
      <c r="T1752" s="94" t="s">
        <v>2570</v>
      </c>
      <c r="U1752" s="72" t="s">
        <v>2570</v>
      </c>
      <c r="V1752" s="72" t="s">
        <v>2570</v>
      </c>
      <c r="W1752" s="44" t="str">
        <f t="shared" si="501"/>
        <v/>
      </c>
      <c r="X1752" s="25" t="str">
        <f t="shared" si="502"/>
        <v/>
      </c>
      <c r="Y1752" s="1">
        <f t="shared" si="503"/>
        <v>1714</v>
      </c>
      <c r="Z1752" t="str">
        <f t="shared" si="504"/>
        <v>ITM_PRINTERR</v>
      </c>
      <c r="AA1752" s="177" t="str">
        <f>IF(ISNA(VLOOKUP(AC1752,Sheet2!J:J,1,0)),"//","")</f>
        <v/>
      </c>
      <c r="AC1752" s="113" t="str">
        <f t="shared" si="488"/>
        <v/>
      </c>
      <c r="AD1752" t="b">
        <f t="shared" si="486"/>
        <v>1</v>
      </c>
    </row>
    <row r="1753" spans="1:30">
      <c r="A1753" s="57">
        <f t="shared" si="498"/>
        <v>1753</v>
      </c>
      <c r="B1753" s="56">
        <f t="shared" si="499"/>
        <v>1715</v>
      </c>
      <c r="C1753" s="60" t="s">
        <v>4557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1630</v>
      </c>
      <c r="K1753" s="67" t="s">
        <v>4811</v>
      </c>
      <c r="L1753" s="68"/>
      <c r="M1753" s="64" t="s">
        <v>2378</v>
      </c>
      <c r="N1753" s="13"/>
      <c r="O1753"/>
      <c r="P1753" t="str">
        <f t="shared" si="487"/>
        <v/>
      </c>
      <c r="Q1753" t="str">
        <f>IF(ISNA(VLOOKUP(AC1753,#REF!,1)),"//","")</f>
        <v/>
      </c>
      <c r="R1753"/>
      <c r="S1753" s="43">
        <f t="shared" si="500"/>
        <v>266</v>
      </c>
      <c r="T1753" s="94" t="s">
        <v>2570</v>
      </c>
      <c r="U1753" s="72" t="s">
        <v>2570</v>
      </c>
      <c r="V1753" s="72" t="s">
        <v>2570</v>
      </c>
      <c r="W1753" s="44" t="str">
        <f t="shared" si="501"/>
        <v/>
      </c>
      <c r="X1753" s="25" t="str">
        <f t="shared" si="502"/>
        <v/>
      </c>
      <c r="Y1753" s="1">
        <f t="shared" si="503"/>
        <v>1715</v>
      </c>
      <c r="Z1753" t="str">
        <f t="shared" si="504"/>
        <v>ITM_PRINTERREGS</v>
      </c>
      <c r="AA1753" s="177" t="str">
        <f>IF(ISNA(VLOOKUP(AC1753,Sheet2!J:J,1,0)),"//","")</f>
        <v/>
      </c>
      <c r="AC1753" s="113" t="str">
        <f t="shared" si="488"/>
        <v/>
      </c>
      <c r="AD1753" t="b">
        <f t="shared" si="486"/>
        <v>1</v>
      </c>
    </row>
    <row r="1754" spans="1:30">
      <c r="A1754" s="57">
        <f t="shared" si="498"/>
        <v>1754</v>
      </c>
      <c r="B1754" s="56">
        <f t="shared" si="499"/>
        <v>1716</v>
      </c>
      <c r="C1754" s="60" t="s">
        <v>4480</v>
      </c>
      <c r="D1754" s="60" t="s">
        <v>3750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1630</v>
      </c>
      <c r="K1754" s="67" t="s">
        <v>4811</v>
      </c>
      <c r="L1754" s="65"/>
      <c r="M1754" s="64" t="s">
        <v>2379</v>
      </c>
      <c r="N1754" s="13"/>
      <c r="O1754"/>
      <c r="P1754" t="str">
        <f t="shared" si="487"/>
        <v/>
      </c>
      <c r="Q1754" t="str">
        <f>IF(ISNA(VLOOKUP(AC1754,#REF!,1)),"//","")</f>
        <v/>
      </c>
      <c r="R1754"/>
      <c r="S1754" s="43">
        <f t="shared" si="500"/>
        <v>266</v>
      </c>
      <c r="T1754" s="94" t="s">
        <v>2570</v>
      </c>
      <c r="U1754" s="72" t="s">
        <v>2570</v>
      </c>
      <c r="V1754" s="72" t="s">
        <v>2570</v>
      </c>
      <c r="W1754" s="44" t="str">
        <f t="shared" si="501"/>
        <v/>
      </c>
      <c r="X1754" s="25" t="str">
        <f t="shared" si="502"/>
        <v/>
      </c>
      <c r="Y1754" s="1">
        <f t="shared" si="503"/>
        <v>1716</v>
      </c>
      <c r="Z1754" t="str">
        <f t="shared" si="504"/>
        <v>ITM_PRINTERSTK</v>
      </c>
      <c r="AA1754" s="177" t="str">
        <f>IF(ISNA(VLOOKUP(AC1754,Sheet2!J:J,1,0)),"//","")</f>
        <v/>
      </c>
      <c r="AC1754" s="113" t="str">
        <f t="shared" si="488"/>
        <v/>
      </c>
      <c r="AD1754" t="b">
        <f t="shared" si="486"/>
        <v>1</v>
      </c>
    </row>
    <row r="1755" spans="1:30">
      <c r="A1755" s="57">
        <f t="shared" si="498"/>
        <v>1755</v>
      </c>
      <c r="B1755" s="56">
        <f t="shared" si="499"/>
        <v>1717</v>
      </c>
      <c r="C1755" s="60" t="s">
        <v>4557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1630</v>
      </c>
      <c r="K1755" s="67" t="s">
        <v>4811</v>
      </c>
      <c r="L1755" s="68"/>
      <c r="M1755" s="64" t="s">
        <v>2380</v>
      </c>
      <c r="N1755" s="13"/>
      <c r="O1755"/>
      <c r="P1755" t="str">
        <f t="shared" si="487"/>
        <v/>
      </c>
      <c r="Q1755" t="str">
        <f>IF(ISNA(VLOOKUP(AC1755,#REF!,1)),"//","")</f>
        <v/>
      </c>
      <c r="R1755"/>
      <c r="S1755" s="43">
        <f t="shared" si="500"/>
        <v>266</v>
      </c>
      <c r="T1755" s="94" t="s">
        <v>2570</v>
      </c>
      <c r="U1755" s="72" t="s">
        <v>2570</v>
      </c>
      <c r="V1755" s="72" t="s">
        <v>2570</v>
      </c>
      <c r="W1755" s="44" t="str">
        <f t="shared" si="501"/>
        <v/>
      </c>
      <c r="X1755" s="25" t="str">
        <f t="shared" si="502"/>
        <v/>
      </c>
      <c r="Y1755" s="1">
        <f t="shared" si="503"/>
        <v>1717</v>
      </c>
      <c r="Z1755" t="str">
        <f t="shared" si="504"/>
        <v>ITM_PRINTERTAB</v>
      </c>
      <c r="AA1755" s="177" t="str">
        <f>IF(ISNA(VLOOKUP(AC1755,Sheet2!J:J,1,0)),"//","")</f>
        <v/>
      </c>
      <c r="AC1755" s="113" t="str">
        <f t="shared" si="488"/>
        <v/>
      </c>
      <c r="AD1755" t="b">
        <f t="shared" si="486"/>
        <v>1</v>
      </c>
    </row>
    <row r="1756" spans="1:30">
      <c r="A1756" s="57">
        <f t="shared" si="498"/>
        <v>1756</v>
      </c>
      <c r="B1756" s="56">
        <f t="shared" si="499"/>
        <v>1718</v>
      </c>
      <c r="C1756" s="60" t="s">
        <v>4557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1630</v>
      </c>
      <c r="K1756" s="67" t="s">
        <v>4811</v>
      </c>
      <c r="L1756" s="68"/>
      <c r="M1756" s="64" t="s">
        <v>2381</v>
      </c>
      <c r="N1756" s="13"/>
      <c r="O1756"/>
      <c r="P1756" t="str">
        <f t="shared" si="487"/>
        <v/>
      </c>
      <c r="Q1756" t="str">
        <f>IF(ISNA(VLOOKUP(AC1756,#REF!,1)),"//","")</f>
        <v/>
      </c>
      <c r="R1756"/>
      <c r="S1756" s="43">
        <f t="shared" si="500"/>
        <v>266</v>
      </c>
      <c r="T1756" s="94" t="s">
        <v>2570</v>
      </c>
      <c r="U1756" s="72" t="s">
        <v>2570</v>
      </c>
      <c r="V1756" s="72" t="s">
        <v>2570</v>
      </c>
      <c r="W1756" s="44" t="str">
        <f t="shared" si="501"/>
        <v/>
      </c>
      <c r="X1756" s="25" t="str">
        <f t="shared" si="502"/>
        <v/>
      </c>
      <c r="Y1756" s="1">
        <f t="shared" si="503"/>
        <v>1718</v>
      </c>
      <c r="Z1756" t="str">
        <f t="shared" si="504"/>
        <v>ITM_PRINTERUSER</v>
      </c>
      <c r="AA1756" s="177" t="str">
        <f>IF(ISNA(VLOOKUP(AC1756,Sheet2!J:J,1,0)),"//","")</f>
        <v/>
      </c>
      <c r="AC1756" s="113" t="str">
        <f t="shared" si="488"/>
        <v/>
      </c>
      <c r="AD1756" t="b">
        <f t="shared" si="486"/>
        <v>1</v>
      </c>
    </row>
    <row r="1757" spans="1:30">
      <c r="A1757" s="57">
        <f t="shared" si="498"/>
        <v>1757</v>
      </c>
      <c r="B1757" s="56">
        <f t="shared" si="499"/>
        <v>1719</v>
      </c>
      <c r="C1757" s="60" t="s">
        <v>4557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1630</v>
      </c>
      <c r="K1757" s="67" t="s">
        <v>4811</v>
      </c>
      <c r="L1757" s="65"/>
      <c r="M1757" s="64" t="s">
        <v>2382</v>
      </c>
      <c r="N1757" s="13"/>
      <c r="O1757"/>
      <c r="P1757" t="str">
        <f t="shared" si="487"/>
        <v/>
      </c>
      <c r="Q1757" t="str">
        <f>IF(ISNA(VLOOKUP(AC1757,#REF!,1)),"//","")</f>
        <v/>
      </c>
      <c r="R1757"/>
      <c r="S1757" s="43">
        <f t="shared" si="500"/>
        <v>266</v>
      </c>
      <c r="T1757" s="94" t="s">
        <v>2570</v>
      </c>
      <c r="U1757" s="72" t="s">
        <v>2570</v>
      </c>
      <c r="V1757" s="72" t="s">
        <v>2570</v>
      </c>
      <c r="W1757" s="44" t="str">
        <f t="shared" si="501"/>
        <v/>
      </c>
      <c r="X1757" s="25" t="str">
        <f t="shared" si="502"/>
        <v/>
      </c>
      <c r="Y1757" s="1">
        <f t="shared" si="503"/>
        <v>1719</v>
      </c>
      <c r="Z1757" t="str">
        <f t="shared" si="504"/>
        <v>ITM_PRINTERWIDTH</v>
      </c>
      <c r="AA1757" s="177" t="str">
        <f>IF(ISNA(VLOOKUP(AC1757,Sheet2!J:J,1,0)),"//","")</f>
        <v/>
      </c>
      <c r="AC1757" s="113" t="str">
        <f t="shared" si="488"/>
        <v/>
      </c>
      <c r="AD1757" t="b">
        <f t="shared" si="486"/>
        <v>1</v>
      </c>
    </row>
    <row r="1758" spans="1:30">
      <c r="A1758" s="57">
        <f t="shared" si="498"/>
        <v>1758</v>
      </c>
      <c r="B1758" s="56">
        <f t="shared" si="499"/>
        <v>1720</v>
      </c>
      <c r="C1758" s="60" t="s">
        <v>4557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1630</v>
      </c>
      <c r="K1758" s="67" t="s">
        <v>4811</v>
      </c>
      <c r="L1758" s="68"/>
      <c r="M1758" s="64" t="s">
        <v>2383</v>
      </c>
      <c r="N1758" s="13"/>
      <c r="O1758"/>
      <c r="P1758" t="str">
        <f t="shared" si="487"/>
        <v/>
      </c>
      <c r="Q1758" t="str">
        <f>IF(ISNA(VLOOKUP(AC1758,#REF!,1)),"//","")</f>
        <v/>
      </c>
      <c r="R1758"/>
      <c r="S1758" s="43">
        <f t="shared" si="500"/>
        <v>266</v>
      </c>
      <c r="T1758" s="94" t="s">
        <v>2570</v>
      </c>
      <c r="U1758" s="72" t="s">
        <v>2570</v>
      </c>
      <c r="V1758" s="72" t="s">
        <v>2570</v>
      </c>
      <c r="W1758" s="44" t="str">
        <f t="shared" si="501"/>
        <v/>
      </c>
      <c r="X1758" s="25" t="str">
        <f t="shared" si="502"/>
        <v/>
      </c>
      <c r="Y1758" s="1">
        <f t="shared" si="503"/>
        <v>1720</v>
      </c>
      <c r="Z1758" t="str">
        <f t="shared" si="504"/>
        <v>ITM_PRINTERSIGMA</v>
      </c>
      <c r="AA1758" s="177" t="str">
        <f>IF(ISNA(VLOOKUP(AC1758,Sheet2!J:J,1,0)),"//","")</f>
        <v/>
      </c>
      <c r="AC1758" s="113" t="str">
        <f t="shared" si="488"/>
        <v/>
      </c>
      <c r="AD1758" t="b">
        <f t="shared" si="486"/>
        <v>1</v>
      </c>
    </row>
    <row r="1759" spans="1:30">
      <c r="A1759" s="57">
        <f t="shared" si="498"/>
        <v>1759</v>
      </c>
      <c r="B1759" s="56">
        <f t="shared" si="499"/>
        <v>1721</v>
      </c>
      <c r="C1759" s="60" t="s">
        <v>4557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1630</v>
      </c>
      <c r="K1759" s="67" t="s">
        <v>4811</v>
      </c>
      <c r="L1759" s="68"/>
      <c r="M1759" s="64" t="s">
        <v>2384</v>
      </c>
      <c r="N1759" s="13"/>
      <c r="O1759"/>
      <c r="P1759" t="str">
        <f t="shared" si="487"/>
        <v/>
      </c>
      <c r="Q1759" t="str">
        <f>IF(ISNA(VLOOKUP(AC1759,#REF!,1)),"//","")</f>
        <v/>
      </c>
      <c r="R1759"/>
      <c r="S1759" s="43">
        <f t="shared" si="500"/>
        <v>266</v>
      </c>
      <c r="T1759" s="94"/>
      <c r="U1759" s="72"/>
      <c r="V1759" s="72"/>
      <c r="W1759" s="44" t="str">
        <f t="shared" si="501"/>
        <v/>
      </c>
      <c r="X1759" s="25" t="str">
        <f t="shared" si="502"/>
        <v/>
      </c>
      <c r="Y1759" s="1">
        <f t="shared" si="503"/>
        <v>1721</v>
      </c>
      <c r="Z1759" t="str">
        <f t="shared" si="504"/>
        <v>ITM_PRINTERHASH</v>
      </c>
      <c r="AA1759" s="177" t="str">
        <f>IF(ISNA(VLOOKUP(AC1759,Sheet2!J:J,1,0)),"//","")</f>
        <v/>
      </c>
      <c r="AC1759" s="113" t="str">
        <f t="shared" si="488"/>
        <v/>
      </c>
      <c r="AD1759" t="b">
        <f t="shared" si="486"/>
        <v>1</v>
      </c>
    </row>
    <row r="1760" spans="1:30">
      <c r="A1760" s="57" t="str">
        <f t="shared" si="498"/>
        <v/>
      </c>
      <c r="B1760" s="56">
        <f t="shared" si="499"/>
        <v>1721.01</v>
      </c>
      <c r="C1760" s="60" t="s">
        <v>2570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2570</v>
      </c>
      <c r="N1760" s="13"/>
      <c r="O1760"/>
      <c r="P1760" t="str">
        <f t="shared" si="487"/>
        <v/>
      </c>
      <c r="Q1760" t="str">
        <f>IF(ISNA(VLOOKUP(AC1760,#REF!,1)),"//","")</f>
        <v/>
      </c>
      <c r="R1760"/>
      <c r="S1760" s="43">
        <f t="shared" si="500"/>
        <v>266</v>
      </c>
      <c r="T1760" s="94"/>
      <c r="U1760" s="72"/>
      <c r="V1760" s="72"/>
      <c r="W1760" s="44" t="str">
        <f t="shared" si="501"/>
        <v/>
      </c>
      <c r="X1760" s="25" t="str">
        <f t="shared" si="502"/>
        <v/>
      </c>
      <c r="Y1760" s="1">
        <f t="shared" si="503"/>
        <v>1721.01</v>
      </c>
      <c r="Z1760" t="str">
        <f t="shared" si="504"/>
        <v/>
      </c>
      <c r="AA1760" s="177" t="str">
        <f>IF(ISNA(VLOOKUP(AC1760,Sheet2!J:J,1,0)),"//","")</f>
        <v/>
      </c>
      <c r="AC1760" s="113" t="str">
        <f t="shared" si="488"/>
        <v/>
      </c>
      <c r="AD1760" t="b">
        <f t="shared" si="486"/>
        <v>1</v>
      </c>
    </row>
    <row r="1761" spans="1:30">
      <c r="A1761" s="57">
        <f t="shared" si="498"/>
        <v>1761</v>
      </c>
      <c r="B1761" s="56">
        <f t="shared" si="499"/>
        <v>1722</v>
      </c>
      <c r="C1761" s="60" t="s">
        <v>4562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1630</v>
      </c>
      <c r="K1761" s="67" t="s">
        <v>4646</v>
      </c>
      <c r="L1761" s="68" t="s">
        <v>3751</v>
      </c>
      <c r="M1761" s="64" t="s">
        <v>2421</v>
      </c>
      <c r="N1761" s="13"/>
      <c r="O1761"/>
      <c r="P1761"/>
      <c r="Q1761" t="str">
        <f>IF(ISNA(VLOOKUP(AC1761,#REF!,1)),"//","")</f>
        <v/>
      </c>
      <c r="R1761"/>
      <c r="S1761" s="43">
        <f t="shared" si="500"/>
        <v>266</v>
      </c>
      <c r="T1761" s="94"/>
      <c r="U1761" s="72"/>
      <c r="V1761" s="72"/>
      <c r="W1761" s="44" t="str">
        <f t="shared" si="501"/>
        <v/>
      </c>
      <c r="X1761" s="25" t="str">
        <f t="shared" si="502"/>
        <v/>
      </c>
      <c r="Y1761" s="1">
        <f t="shared" si="503"/>
        <v>1722</v>
      </c>
      <c r="Z1761" t="str">
        <f t="shared" si="504"/>
        <v>ITM_FBR</v>
      </c>
      <c r="AA1761" s="177" t="str">
        <f>IF(ISNA(VLOOKUP(AC1761,Sheet2!J:J,1,0)),"//","")</f>
        <v/>
      </c>
      <c r="AC1761" s="113" t="str">
        <f t="shared" si="488"/>
        <v/>
      </c>
      <c r="AD1761" t="b">
        <f t="shared" si="486"/>
        <v>1</v>
      </c>
    </row>
    <row r="1762" spans="1:30">
      <c r="A1762" s="57" t="str">
        <f t="shared" si="498"/>
        <v/>
      </c>
      <c r="B1762" s="56">
        <f t="shared" si="499"/>
        <v>1722.01</v>
      </c>
      <c r="C1762" s="60" t="s">
        <v>2570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2570</v>
      </c>
      <c r="N1762" s="13"/>
      <c r="O1762"/>
      <c r="P1762" t="str">
        <f t="shared" si="487"/>
        <v/>
      </c>
      <c r="Q1762" t="str">
        <f>IF(ISNA(VLOOKUP(AC1762,#REF!,1)),"//","")</f>
        <v/>
      </c>
      <c r="R1762"/>
      <c r="S1762" s="43">
        <f t="shared" si="500"/>
        <v>266</v>
      </c>
      <c r="T1762" s="94"/>
      <c r="U1762" s="72"/>
      <c r="V1762" s="72"/>
      <c r="W1762" s="44" t="str">
        <f t="shared" si="501"/>
        <v/>
      </c>
      <c r="X1762" s="25" t="str">
        <f t="shared" si="502"/>
        <v/>
      </c>
      <c r="Y1762" s="1">
        <f t="shared" si="503"/>
        <v>1722.01</v>
      </c>
      <c r="Z1762" t="str">
        <f t="shared" si="504"/>
        <v/>
      </c>
      <c r="AA1762" s="177" t="str">
        <f>IF(ISNA(VLOOKUP(AC1762,Sheet2!J:J,1,0)),"//","")</f>
        <v/>
      </c>
      <c r="AC1762" s="113" t="str">
        <f t="shared" si="488"/>
        <v/>
      </c>
      <c r="AD1762" t="b">
        <f t="shared" si="486"/>
        <v>1</v>
      </c>
    </row>
    <row r="1763" spans="1:30">
      <c r="A1763" s="57">
        <f t="shared" si="498"/>
        <v>1763</v>
      </c>
      <c r="B1763" s="56">
        <f t="shared" si="499"/>
        <v>1723</v>
      </c>
      <c r="C1763" s="60" t="s">
        <v>4481</v>
      </c>
      <c r="D1763" s="60" t="s">
        <v>7</v>
      </c>
      <c r="E1763" s="66" t="s">
        <v>2727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1630</v>
      </c>
      <c r="K1763" s="67" t="s">
        <v>4646</v>
      </c>
      <c r="L1763" s="60"/>
      <c r="M1763" s="64" t="s">
        <v>4054</v>
      </c>
      <c r="N1763" s="13"/>
      <c r="O1763"/>
      <c r="P1763"/>
      <c r="Q1763" t="str">
        <f>IF(ISNA(VLOOKUP(AC1763,#REF!,1)),"//","")</f>
        <v/>
      </c>
      <c r="R1763"/>
      <c r="S1763" s="43">
        <f t="shared" si="500"/>
        <v>266</v>
      </c>
      <c r="T1763" s="94"/>
      <c r="U1763" s="72"/>
      <c r="V1763" s="72"/>
      <c r="W1763" s="44" t="str">
        <f t="shared" si="501"/>
        <v/>
      </c>
      <c r="X1763" s="25" t="str">
        <f t="shared" si="502"/>
        <v/>
      </c>
      <c r="Y1763" s="1">
        <f t="shared" si="503"/>
        <v>1723</v>
      </c>
      <c r="Z1763" t="str">
        <f t="shared" si="504"/>
        <v>ITM_UNDO</v>
      </c>
      <c r="AA1763" s="177" t="str">
        <f>IF(ISNA(VLOOKUP(AC1763,Sheet2!J:J,1,0)),"//","")</f>
        <v/>
      </c>
      <c r="AC1763" s="113" t="str">
        <f t="shared" si="488"/>
        <v/>
      </c>
      <c r="AD1763" t="b">
        <f t="shared" si="486"/>
        <v>1</v>
      </c>
    </row>
    <row r="1764" spans="1:30">
      <c r="A1764" s="57">
        <f t="shared" si="498"/>
        <v>1764</v>
      </c>
      <c r="B1764" s="56">
        <f t="shared" si="499"/>
        <v>1724</v>
      </c>
      <c r="C1764" s="63" t="s">
        <v>4482</v>
      </c>
      <c r="D1764" s="60" t="s">
        <v>3354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1630</v>
      </c>
      <c r="K1764" s="67" t="s">
        <v>4812</v>
      </c>
      <c r="L1764" s="68" t="s">
        <v>1041</v>
      </c>
      <c r="M1764" s="64" t="s">
        <v>1229</v>
      </c>
      <c r="N1764" s="13"/>
      <c r="O1764"/>
      <c r="P1764" t="str">
        <f t="shared" si="487"/>
        <v/>
      </c>
      <c r="Q1764" t="str">
        <f>IF(ISNA(VLOOKUP(AC1764,#REF!,1)),"//","")</f>
        <v/>
      </c>
      <c r="R1764"/>
      <c r="S1764" s="43">
        <f t="shared" si="500"/>
        <v>266</v>
      </c>
      <c r="T1764" s="94"/>
      <c r="U1764" s="72"/>
      <c r="V1764" s="72"/>
      <c r="W1764" s="44" t="str">
        <f t="shared" si="501"/>
        <v/>
      </c>
      <c r="X1764" s="25" t="str">
        <f t="shared" si="502"/>
        <v/>
      </c>
      <c r="Y1764" s="1">
        <f t="shared" si="503"/>
        <v>1724</v>
      </c>
      <c r="Z1764" t="str">
        <f t="shared" si="504"/>
        <v>ITM_PR</v>
      </c>
      <c r="AA1764" s="177" t="str">
        <f>IF(ISNA(VLOOKUP(AC1764,Sheet2!J:J,1,0)),"//","")</f>
        <v/>
      </c>
      <c r="AC1764" s="113" t="str">
        <f t="shared" si="488"/>
        <v/>
      </c>
      <c r="AD1764" t="b">
        <f t="shared" si="486"/>
        <v>1</v>
      </c>
    </row>
    <row r="1765" spans="1:30">
      <c r="A1765" s="57">
        <f t="shared" si="498"/>
        <v>1765</v>
      </c>
      <c r="B1765" s="56">
        <f t="shared" si="499"/>
        <v>1725</v>
      </c>
      <c r="C1765" s="60" t="s">
        <v>4557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1630</v>
      </c>
      <c r="K1765" s="67" t="s">
        <v>4646</v>
      </c>
      <c r="L1765" s="60"/>
      <c r="M1765" s="64" t="s">
        <v>2438</v>
      </c>
      <c r="N1765" s="13"/>
      <c r="O1765"/>
      <c r="P1765" t="str">
        <f t="shared" si="487"/>
        <v/>
      </c>
      <c r="Q1765" t="str">
        <f>IF(ISNA(VLOOKUP(AC1765,#REF!,1)),"//","")</f>
        <v/>
      </c>
      <c r="R1765"/>
      <c r="S1765" s="43">
        <f t="shared" si="500"/>
        <v>266</v>
      </c>
      <c r="T1765" s="94"/>
      <c r="U1765" s="72"/>
      <c r="V1765" s="72"/>
      <c r="W1765" s="44" t="str">
        <f t="shared" si="501"/>
        <v/>
      </c>
      <c r="X1765" s="25" t="str">
        <f t="shared" si="502"/>
        <v/>
      </c>
      <c r="Y1765" s="1">
        <f t="shared" si="503"/>
        <v>1725</v>
      </c>
      <c r="Z1765" t="str">
        <f t="shared" si="504"/>
        <v>ITM_RS</v>
      </c>
      <c r="AA1765" s="177" t="str">
        <f>IF(ISNA(VLOOKUP(AC1765,Sheet2!J:J,1,0)),"//","")</f>
        <v/>
      </c>
      <c r="AC1765" s="113" t="str">
        <f t="shared" si="488"/>
        <v/>
      </c>
      <c r="AD1765" t="b">
        <f t="shared" si="486"/>
        <v>1</v>
      </c>
    </row>
    <row r="1766" spans="1:30" s="17" customFormat="1">
      <c r="A1766" s="113">
        <f t="shared" si="498"/>
        <v>1766</v>
      </c>
      <c r="B1766" s="114">
        <f t="shared" si="499"/>
        <v>1726</v>
      </c>
      <c r="C1766" s="115" t="s">
        <v>4557</v>
      </c>
      <c r="D1766" s="115" t="s">
        <v>7</v>
      </c>
      <c r="E1766" s="149" t="str">
        <f t="shared" ref="E1766:E1768" si="505">CHAR(34)&amp;IF(B1766&lt;10,"000",IF(B1766&lt;100,"00",IF(B1766&lt;1000,"0","")))&amp;$B1766&amp;CHAR(34)</f>
        <v>"1726"</v>
      </c>
      <c r="F1766" s="116" t="str">
        <f t="shared" ref="F1766:F1768" si="506">E1766</f>
        <v>"1726"</v>
      </c>
      <c r="G1766" s="124">
        <v>0</v>
      </c>
      <c r="H1766" s="124">
        <v>0</v>
      </c>
      <c r="I1766" s="117" t="s">
        <v>30</v>
      </c>
      <c r="J1766" s="117" t="s">
        <v>1630</v>
      </c>
      <c r="K1766" s="118" t="s">
        <v>4646</v>
      </c>
      <c r="M1766" s="150" t="str">
        <f t="shared" ref="M1766:M1768" si="507">"ITM_"&amp;IF(B1766&lt;10,"000",IF(B1766&lt;100,"00",IF(B1766&lt;1000,"0","")))&amp;$B1766</f>
        <v>ITM_1726</v>
      </c>
      <c r="N1766" s="16"/>
      <c r="P1766" s="17" t="str">
        <f t="shared" si="487"/>
        <v/>
      </c>
      <c r="Q1766" s="17" t="str">
        <f>IF(ISNA(VLOOKUP(AC1766,#REF!,1)),"//","")</f>
        <v/>
      </c>
      <c r="S1766" s="119">
        <f t="shared" si="500"/>
        <v>266</v>
      </c>
      <c r="T1766" s="113" t="s">
        <v>2570</v>
      </c>
      <c r="U1766" s="120" t="s">
        <v>2570</v>
      </c>
      <c r="V1766" s="120" t="s">
        <v>2570</v>
      </c>
      <c r="W1766" s="121" t="str">
        <f t="shared" si="501"/>
        <v/>
      </c>
      <c r="X1766" s="122" t="str">
        <f t="shared" si="502"/>
        <v/>
      </c>
      <c r="Y1766" s="123">
        <f t="shared" si="503"/>
        <v>1726</v>
      </c>
      <c r="Z1766" s="17" t="str">
        <f t="shared" si="504"/>
        <v>ITM_1726</v>
      </c>
      <c r="AA1766" s="177" t="str">
        <f>IF(ISNA(VLOOKUP(AC1766,Sheet2!J:J,1,0)),"//","")</f>
        <v/>
      </c>
      <c r="AC1766" s="113" t="str">
        <f t="shared" si="488"/>
        <v/>
      </c>
      <c r="AD1766" t="b">
        <f t="shared" si="486"/>
        <v>1</v>
      </c>
    </row>
    <row r="1767" spans="1:30" s="17" customFormat="1">
      <c r="A1767" s="113">
        <f t="shared" si="498"/>
        <v>1767</v>
      </c>
      <c r="B1767" s="114">
        <f t="shared" si="499"/>
        <v>1727</v>
      </c>
      <c r="C1767" s="115" t="s">
        <v>4557</v>
      </c>
      <c r="D1767" s="115" t="s">
        <v>7</v>
      </c>
      <c r="E1767" s="149" t="str">
        <f t="shared" si="505"/>
        <v>"1727"</v>
      </c>
      <c r="F1767" s="116" t="str">
        <f t="shared" si="506"/>
        <v>"1727"</v>
      </c>
      <c r="G1767" s="124">
        <v>0</v>
      </c>
      <c r="H1767" s="124">
        <v>0</v>
      </c>
      <c r="I1767" s="117" t="s">
        <v>30</v>
      </c>
      <c r="J1767" s="117" t="s">
        <v>1630</v>
      </c>
      <c r="K1767" s="118" t="s">
        <v>4646</v>
      </c>
      <c r="M1767" s="150" t="str">
        <f t="shared" si="507"/>
        <v>ITM_1727</v>
      </c>
      <c r="N1767" s="16"/>
      <c r="P1767" s="17" t="str">
        <f t="shared" si="487"/>
        <v/>
      </c>
      <c r="Q1767" s="17" t="str">
        <f>IF(ISNA(VLOOKUP(AC1767,#REF!,1)),"//","")</f>
        <v/>
      </c>
      <c r="S1767" s="119">
        <f t="shared" si="500"/>
        <v>266</v>
      </c>
      <c r="T1767" s="113" t="s">
        <v>2570</v>
      </c>
      <c r="U1767" s="120" t="s">
        <v>2570</v>
      </c>
      <c r="V1767" s="120" t="s">
        <v>2570</v>
      </c>
      <c r="W1767" s="121" t="str">
        <f t="shared" si="501"/>
        <v/>
      </c>
      <c r="X1767" s="122" t="str">
        <f t="shared" si="502"/>
        <v/>
      </c>
      <c r="Y1767" s="123">
        <f t="shared" si="503"/>
        <v>1727</v>
      </c>
      <c r="Z1767" s="17" t="str">
        <f t="shared" si="504"/>
        <v>ITM_1727</v>
      </c>
      <c r="AA1767" s="177" t="str">
        <f>IF(ISNA(VLOOKUP(AC1767,Sheet2!J:J,1,0)),"//","")</f>
        <v/>
      </c>
      <c r="AC1767" s="113" t="str">
        <f t="shared" si="488"/>
        <v/>
      </c>
      <c r="AD1767" t="b">
        <f t="shared" si="486"/>
        <v>1</v>
      </c>
    </row>
    <row r="1768" spans="1:30" s="17" customFormat="1">
      <c r="A1768" s="113">
        <f t="shared" si="498"/>
        <v>1768</v>
      </c>
      <c r="B1768" s="114">
        <f t="shared" si="499"/>
        <v>1728</v>
      </c>
      <c r="C1768" s="115" t="s">
        <v>4557</v>
      </c>
      <c r="D1768" s="115" t="s">
        <v>7</v>
      </c>
      <c r="E1768" s="149" t="str">
        <f t="shared" si="505"/>
        <v>"1728"</v>
      </c>
      <c r="F1768" s="116" t="str">
        <f t="shared" si="506"/>
        <v>"1728"</v>
      </c>
      <c r="G1768" s="124">
        <v>0</v>
      </c>
      <c r="H1768" s="124">
        <v>0</v>
      </c>
      <c r="I1768" s="117" t="s">
        <v>30</v>
      </c>
      <c r="J1768" s="117" t="s">
        <v>1630</v>
      </c>
      <c r="K1768" s="118" t="s">
        <v>4646</v>
      </c>
      <c r="M1768" s="150" t="str">
        <f t="shared" si="507"/>
        <v>ITM_1728</v>
      </c>
      <c r="N1768" s="16"/>
      <c r="P1768" s="17" t="str">
        <f t="shared" si="487"/>
        <v/>
      </c>
      <c r="Q1768" s="17" t="str">
        <f>IF(ISNA(VLOOKUP(AC1768,#REF!,1)),"//","")</f>
        <v/>
      </c>
      <c r="S1768" s="119">
        <f t="shared" si="500"/>
        <v>266</v>
      </c>
      <c r="T1768" s="113" t="s">
        <v>2570</v>
      </c>
      <c r="U1768" s="120" t="s">
        <v>2570</v>
      </c>
      <c r="V1768" s="120" t="s">
        <v>2570</v>
      </c>
      <c r="W1768" s="121" t="str">
        <f t="shared" si="501"/>
        <v/>
      </c>
      <c r="X1768" s="122" t="str">
        <f t="shared" si="502"/>
        <v/>
      </c>
      <c r="Y1768" s="123">
        <f t="shared" si="503"/>
        <v>1728</v>
      </c>
      <c r="Z1768" s="17" t="str">
        <f t="shared" si="504"/>
        <v>ITM_1728</v>
      </c>
      <c r="AA1768" s="177" t="str">
        <f>IF(ISNA(VLOOKUP(AC1768,Sheet2!J:J,1,0)),"//","")</f>
        <v/>
      </c>
      <c r="AC1768" s="113" t="str">
        <f t="shared" si="488"/>
        <v/>
      </c>
      <c r="AD1768" t="b">
        <f t="shared" si="486"/>
        <v>1</v>
      </c>
    </row>
    <row r="1769" spans="1:30">
      <c r="A1769" s="57">
        <f t="shared" si="498"/>
        <v>1769</v>
      </c>
      <c r="B1769" s="56">
        <f t="shared" si="499"/>
        <v>1729</v>
      </c>
      <c r="C1769" s="60" t="s">
        <v>4257</v>
      </c>
      <c r="D1769" s="60" t="s">
        <v>2741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1630</v>
      </c>
      <c r="K1769" s="67" t="s">
        <v>4646</v>
      </c>
      <c r="L1769" s="68"/>
      <c r="M1769" s="64" t="s">
        <v>3760</v>
      </c>
      <c r="N1769" s="13"/>
      <c r="O1769"/>
      <c r="P1769" t="str">
        <f t="shared" si="487"/>
        <v/>
      </c>
      <c r="Q1769" t="str">
        <f>IF(ISNA(VLOOKUP(AC1769,#REF!,1)),"//","")</f>
        <v/>
      </c>
      <c r="R1769"/>
      <c r="S1769" s="43">
        <f t="shared" si="500"/>
        <v>266</v>
      </c>
      <c r="T1769" s="94"/>
      <c r="U1769" s="72"/>
      <c r="V1769" s="72"/>
      <c r="W1769" s="44" t="str">
        <f t="shared" si="501"/>
        <v/>
      </c>
      <c r="X1769" s="25" t="str">
        <f t="shared" si="502"/>
        <v/>
      </c>
      <c r="Y1769" s="1">
        <f t="shared" si="503"/>
        <v>1729</v>
      </c>
      <c r="Z1769" t="str">
        <f t="shared" si="504"/>
        <v>ITM_USERMODE</v>
      </c>
      <c r="AA1769" s="177" t="str">
        <f>IF(ISNA(VLOOKUP(AC1769,Sheet2!J:J,1,0)),"//","")</f>
        <v/>
      </c>
      <c r="AC1769" s="113" t="str">
        <f t="shared" si="488"/>
        <v/>
      </c>
      <c r="AD1769" t="b">
        <f t="shared" si="486"/>
        <v>1</v>
      </c>
    </row>
    <row r="1770" spans="1:30">
      <c r="A1770" s="57">
        <f t="shared" si="498"/>
        <v>1770</v>
      </c>
      <c r="B1770" s="56">
        <f t="shared" si="499"/>
        <v>1730</v>
      </c>
      <c r="C1770" s="60" t="s">
        <v>4483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1630</v>
      </c>
      <c r="K1770" s="67" t="s">
        <v>4646</v>
      </c>
      <c r="L1770" s="68"/>
      <c r="M1770" s="64" t="s">
        <v>3761</v>
      </c>
      <c r="N1770" s="13"/>
      <c r="O1770"/>
      <c r="P1770" t="str">
        <f t="shared" si="487"/>
        <v/>
      </c>
      <c r="Q1770" t="str">
        <f>IF(ISNA(VLOOKUP(AC1770,#REF!,1)),"//","")</f>
        <v/>
      </c>
      <c r="R1770"/>
      <c r="S1770" s="43">
        <f t="shared" si="500"/>
        <v>266</v>
      </c>
      <c r="T1770" s="94"/>
      <c r="U1770" s="72"/>
      <c r="V1770" s="72"/>
      <c r="W1770" s="44" t="str">
        <f t="shared" si="501"/>
        <v/>
      </c>
      <c r="X1770" s="25" t="str">
        <f t="shared" si="502"/>
        <v/>
      </c>
      <c r="Y1770" s="1">
        <f t="shared" si="503"/>
        <v>1730</v>
      </c>
      <c r="Z1770" t="str">
        <f t="shared" si="504"/>
        <v>ITM_CC</v>
      </c>
      <c r="AA1770" s="177" t="str">
        <f>IF(ISNA(VLOOKUP(AC1770,Sheet2!J:J,1,0)),"//","")</f>
        <v/>
      </c>
      <c r="AC1770" s="113" t="str">
        <f t="shared" si="488"/>
        <v/>
      </c>
      <c r="AD1770" t="b">
        <f t="shared" ref="AD1770:AD1833" si="508">X1770=AC1770</f>
        <v>1</v>
      </c>
    </row>
    <row r="1771" spans="1:30">
      <c r="A1771" s="57">
        <f t="shared" si="498"/>
        <v>1771</v>
      </c>
      <c r="B1771" s="56">
        <f t="shared" si="499"/>
        <v>1731</v>
      </c>
      <c r="C1771" s="63" t="s">
        <v>4557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1630</v>
      </c>
      <c r="K1771" s="67" t="s">
        <v>4646</v>
      </c>
      <c r="L1771" s="60"/>
      <c r="M1771" s="64" t="s">
        <v>4055</v>
      </c>
      <c r="N1771" s="13"/>
      <c r="O1771"/>
      <c r="P1771" t="str">
        <f t="shared" si="487"/>
        <v>NOT EQUAL</v>
      </c>
      <c r="Q1771" t="str">
        <f>IF(ISNA(VLOOKUP(AC1771,#REF!,1)),"//","")</f>
        <v/>
      </c>
      <c r="R1771"/>
      <c r="S1771" s="43">
        <f t="shared" si="500"/>
        <v>266</v>
      </c>
      <c r="T1771" s="94"/>
      <c r="U1771" s="72"/>
      <c r="V1771" s="72"/>
      <c r="W1771" s="44" t="str">
        <f t="shared" si="501"/>
        <v/>
      </c>
      <c r="X1771" s="25" t="str">
        <f t="shared" si="502"/>
        <v/>
      </c>
      <c r="Y1771" s="1">
        <f t="shared" si="503"/>
        <v>1731</v>
      </c>
      <c r="Z1771" t="str">
        <f t="shared" si="504"/>
        <v>ITM_SHIFTf</v>
      </c>
      <c r="AA1771" s="177" t="str">
        <f>IF(ISNA(VLOOKUP(AC1771,Sheet2!J:J,1,0)),"//","")</f>
        <v/>
      </c>
      <c r="AC1771" s="113" t="str">
        <f t="shared" si="488"/>
        <v/>
      </c>
      <c r="AD1771" t="b">
        <f t="shared" si="508"/>
        <v>1</v>
      </c>
    </row>
    <row r="1772" spans="1:30">
      <c r="A1772" s="57">
        <f t="shared" si="498"/>
        <v>1772</v>
      </c>
      <c r="B1772" s="56">
        <f t="shared" si="499"/>
        <v>1732</v>
      </c>
      <c r="C1772" s="60" t="s">
        <v>4557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1630</v>
      </c>
      <c r="K1772" s="67" t="s">
        <v>4646</v>
      </c>
      <c r="L1772" s="68"/>
      <c r="M1772" s="64" t="s">
        <v>4056</v>
      </c>
      <c r="N1772" s="13"/>
      <c r="O1772"/>
      <c r="P1772" t="str">
        <f t="shared" si="487"/>
        <v>NOT EQUAL</v>
      </c>
      <c r="Q1772" t="str">
        <f>IF(ISNA(VLOOKUP(AC1772,#REF!,1)),"//","")</f>
        <v/>
      </c>
      <c r="R1772"/>
      <c r="S1772" s="43">
        <f t="shared" si="500"/>
        <v>266</v>
      </c>
      <c r="T1772" s="94"/>
      <c r="U1772" s="72"/>
      <c r="V1772" s="72"/>
      <c r="W1772" s="44" t="str">
        <f t="shared" si="501"/>
        <v/>
      </c>
      <c r="X1772" s="25" t="str">
        <f t="shared" si="502"/>
        <v/>
      </c>
      <c r="Y1772" s="1">
        <f t="shared" si="503"/>
        <v>1732</v>
      </c>
      <c r="Z1772" t="str">
        <f t="shared" si="504"/>
        <v>ITM_SHIFTg</v>
      </c>
      <c r="AA1772" s="177" t="str">
        <f>IF(ISNA(VLOOKUP(AC1772,Sheet2!J:J,1,0)),"//","")</f>
        <v/>
      </c>
      <c r="AC1772" s="113" t="str">
        <f t="shared" si="488"/>
        <v/>
      </c>
      <c r="AD1772" t="b">
        <f t="shared" si="508"/>
        <v>1</v>
      </c>
    </row>
    <row r="1773" spans="1:30">
      <c r="A1773" s="57">
        <f t="shared" si="498"/>
        <v>1773</v>
      </c>
      <c r="B1773" s="56">
        <f t="shared" si="499"/>
        <v>1733</v>
      </c>
      <c r="C1773" s="60" t="s">
        <v>4484</v>
      </c>
      <c r="D1773" s="60" t="s">
        <v>7</v>
      </c>
      <c r="E1773" s="66" t="s">
        <v>2722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1630</v>
      </c>
      <c r="K1773" s="67" t="s">
        <v>4646</v>
      </c>
      <c r="L1773" s="68"/>
      <c r="M1773" s="64" t="s">
        <v>4057</v>
      </c>
      <c r="N1773" s="13"/>
      <c r="O1773"/>
      <c r="P1773" t="str">
        <f t="shared" si="487"/>
        <v>NOT EQUAL</v>
      </c>
      <c r="Q1773" t="str">
        <f>IF(ISNA(VLOOKUP(AC1773,#REF!,1)),"//","")</f>
        <v/>
      </c>
      <c r="R1773"/>
      <c r="S1773" s="43">
        <f t="shared" si="500"/>
        <v>266</v>
      </c>
      <c r="T1773" s="94"/>
      <c r="U1773" s="72"/>
      <c r="V1773" s="72"/>
      <c r="W1773" s="44" t="str">
        <f t="shared" si="501"/>
        <v/>
      </c>
      <c r="X1773" s="25" t="str">
        <f t="shared" si="502"/>
        <v/>
      </c>
      <c r="Y1773" s="1">
        <f t="shared" si="503"/>
        <v>1733</v>
      </c>
      <c r="Z1773" t="str">
        <f t="shared" si="504"/>
        <v>ITM_UP1</v>
      </c>
      <c r="AA1773" s="177" t="str">
        <f>IF(ISNA(VLOOKUP(AC1773,Sheet2!J:J,1,0)),"//","")</f>
        <v/>
      </c>
      <c r="AC1773" s="113" t="str">
        <f t="shared" si="488"/>
        <v/>
      </c>
      <c r="AD1773" t="b">
        <f t="shared" si="508"/>
        <v>1</v>
      </c>
    </row>
    <row r="1774" spans="1:30">
      <c r="A1774" s="57">
        <f t="shared" si="498"/>
        <v>1774</v>
      </c>
      <c r="B1774" s="56">
        <f t="shared" si="499"/>
        <v>1734</v>
      </c>
      <c r="C1774" s="60" t="s">
        <v>4557</v>
      </c>
      <c r="D1774" s="60" t="s">
        <v>7</v>
      </c>
      <c r="E1774" s="66" t="s">
        <v>2730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1630</v>
      </c>
      <c r="K1774" s="67" t="s">
        <v>4646</v>
      </c>
      <c r="L1774" s="68"/>
      <c r="M1774" s="64" t="s">
        <v>4058</v>
      </c>
      <c r="N1774" s="13"/>
      <c r="O1774"/>
      <c r="P1774" t="str">
        <f t="shared" si="487"/>
        <v>NOT EQUAL</v>
      </c>
      <c r="Q1774" t="str">
        <f>IF(ISNA(VLOOKUP(AC1774,#REF!,1)),"//","")</f>
        <v/>
      </c>
      <c r="R1774"/>
      <c r="S1774" s="43">
        <f t="shared" si="500"/>
        <v>266</v>
      </c>
      <c r="T1774" s="94"/>
      <c r="U1774" s="72"/>
      <c r="V1774" s="72"/>
      <c r="W1774" s="44" t="str">
        <f t="shared" si="501"/>
        <v/>
      </c>
      <c r="X1774" s="25" t="str">
        <f t="shared" si="502"/>
        <v/>
      </c>
      <c r="Y1774" s="1">
        <f t="shared" si="503"/>
        <v>1734</v>
      </c>
      <c r="Z1774" t="str">
        <f t="shared" si="504"/>
        <v>ITM_BST</v>
      </c>
      <c r="AA1774" s="177" t="str">
        <f>IF(ISNA(VLOOKUP(AC1774,Sheet2!J:J,1,0)),"//","")</f>
        <v/>
      </c>
      <c r="AC1774" s="113" t="str">
        <f t="shared" si="488"/>
        <v/>
      </c>
      <c r="AD1774" t="b">
        <f t="shared" si="508"/>
        <v>1</v>
      </c>
    </row>
    <row r="1775" spans="1:30">
      <c r="A1775" s="57">
        <f t="shared" si="498"/>
        <v>1775</v>
      </c>
      <c r="B1775" s="56">
        <f t="shared" si="499"/>
        <v>1735</v>
      </c>
      <c r="C1775" s="60" t="s">
        <v>4485</v>
      </c>
      <c r="D1775" s="60" t="s">
        <v>7</v>
      </c>
      <c r="E1775" s="66" t="s">
        <v>2723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1630</v>
      </c>
      <c r="K1775" s="67" t="s">
        <v>4646</v>
      </c>
      <c r="L1775" s="68"/>
      <c r="M1775" s="64" t="s">
        <v>4059</v>
      </c>
      <c r="N1775" s="13"/>
      <c r="O1775"/>
      <c r="P1775" t="str">
        <f t="shared" si="487"/>
        <v>NOT EQUAL</v>
      </c>
      <c r="Q1775" t="str">
        <f>IF(ISNA(VLOOKUP(AC1775,#REF!,1)),"//","")</f>
        <v/>
      </c>
      <c r="R1775"/>
      <c r="S1775" s="43">
        <f t="shared" si="500"/>
        <v>266</v>
      </c>
      <c r="T1775" s="94"/>
      <c r="U1775" s="72"/>
      <c r="V1775" s="72"/>
      <c r="W1775" s="44" t="str">
        <f t="shared" si="501"/>
        <v/>
      </c>
      <c r="X1775" s="25" t="str">
        <f t="shared" si="502"/>
        <v/>
      </c>
      <c r="Y1775" s="1">
        <f t="shared" si="503"/>
        <v>1735</v>
      </c>
      <c r="Z1775" t="str">
        <f t="shared" si="504"/>
        <v>ITM_DOWN1</v>
      </c>
      <c r="AA1775" s="177" t="str">
        <f>IF(ISNA(VLOOKUP(AC1775,Sheet2!J:J,1,0)),"//","")</f>
        <v/>
      </c>
      <c r="AC1775" s="113" t="str">
        <f t="shared" si="488"/>
        <v/>
      </c>
      <c r="AD1775" t="b">
        <f t="shared" si="508"/>
        <v>1</v>
      </c>
    </row>
    <row r="1776" spans="1:30">
      <c r="A1776" s="57">
        <f t="shared" si="498"/>
        <v>1776</v>
      </c>
      <c r="B1776" s="56">
        <f t="shared" si="499"/>
        <v>1736</v>
      </c>
      <c r="C1776" s="60" t="s">
        <v>4557</v>
      </c>
      <c r="D1776" s="60" t="s">
        <v>7</v>
      </c>
      <c r="E1776" s="66" t="s">
        <v>2731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1630</v>
      </c>
      <c r="K1776" s="67" t="s">
        <v>4646</v>
      </c>
      <c r="L1776" s="68"/>
      <c r="M1776" s="64" t="s">
        <v>4060</v>
      </c>
      <c r="N1776" s="13"/>
      <c r="O1776"/>
      <c r="P1776" t="str">
        <f t="shared" si="487"/>
        <v>NOT EQUAL</v>
      </c>
      <c r="Q1776" t="str">
        <f>IF(ISNA(VLOOKUP(AC1776,#REF!,1)),"//","")</f>
        <v/>
      </c>
      <c r="R1776"/>
      <c r="S1776" s="43">
        <f t="shared" si="500"/>
        <v>266</v>
      </c>
      <c r="T1776" s="94"/>
      <c r="U1776" s="72"/>
      <c r="V1776" s="72"/>
      <c r="W1776" s="44" t="str">
        <f t="shared" si="501"/>
        <v/>
      </c>
      <c r="X1776" s="25" t="str">
        <f t="shared" si="502"/>
        <v/>
      </c>
      <c r="Y1776" s="1">
        <f t="shared" si="503"/>
        <v>1736</v>
      </c>
      <c r="Z1776" t="str">
        <f t="shared" si="504"/>
        <v>ITM_SST</v>
      </c>
      <c r="AA1776" s="177" t="str">
        <f>IF(ISNA(VLOOKUP(AC1776,Sheet2!J:J,1,0)),"//","")</f>
        <v/>
      </c>
      <c r="AC1776" s="113" t="str">
        <f t="shared" si="488"/>
        <v/>
      </c>
      <c r="AD1776" t="b">
        <f t="shared" si="508"/>
        <v>1</v>
      </c>
    </row>
    <row r="1777" spans="1:30">
      <c r="A1777" s="57">
        <f t="shared" si="498"/>
        <v>1777</v>
      </c>
      <c r="B1777" s="56">
        <f t="shared" si="499"/>
        <v>1737</v>
      </c>
      <c r="C1777" s="60" t="s">
        <v>4486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1630</v>
      </c>
      <c r="K1777" s="67" t="s">
        <v>4646</v>
      </c>
      <c r="L1777" s="68"/>
      <c r="M1777" s="64" t="s">
        <v>4061</v>
      </c>
      <c r="N1777" s="13"/>
      <c r="O1777"/>
      <c r="P1777" t="str">
        <f t="shared" si="487"/>
        <v/>
      </c>
      <c r="Q1777" t="str">
        <f>IF(ISNA(VLOOKUP(AC1777,#REF!,1)),"//","")</f>
        <v/>
      </c>
      <c r="R1777"/>
      <c r="S1777" s="43">
        <f t="shared" si="500"/>
        <v>267</v>
      </c>
      <c r="T1777" s="94"/>
      <c r="U1777" s="72" t="s">
        <v>3001</v>
      </c>
      <c r="V1777" s="72"/>
      <c r="W1777" s="44" t="str">
        <f t="shared" si="501"/>
        <v>"EXIT"</v>
      </c>
      <c r="X1777" s="25" t="str">
        <f t="shared" si="502"/>
        <v>EXIT</v>
      </c>
      <c r="Y1777" s="1">
        <f t="shared" si="503"/>
        <v>1737</v>
      </c>
      <c r="Z1777" t="str">
        <f t="shared" si="504"/>
        <v>ITM_EXIT1</v>
      </c>
      <c r="AA1777" s="177" t="str">
        <f>IF(ISNA(VLOOKUP(AC1777,Sheet2!J:J,1,0)),"//","")</f>
        <v/>
      </c>
      <c r="AC1777" s="113" t="str">
        <f t="shared" si="488"/>
        <v>EXIT</v>
      </c>
      <c r="AD1777" t="b">
        <f t="shared" si="508"/>
        <v>1</v>
      </c>
    </row>
    <row r="1778" spans="1:30">
      <c r="A1778" s="57">
        <f t="shared" si="498"/>
        <v>1778</v>
      </c>
      <c r="B1778" s="56">
        <f t="shared" si="499"/>
        <v>1738</v>
      </c>
      <c r="C1778" s="60" t="s">
        <v>4487</v>
      </c>
      <c r="D1778" s="60" t="s">
        <v>7</v>
      </c>
      <c r="E1778" s="66" t="s">
        <v>2724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1630</v>
      </c>
      <c r="K1778" s="67" t="s">
        <v>4646</v>
      </c>
      <c r="L1778" s="68"/>
      <c r="M1778" s="64" t="s">
        <v>4062</v>
      </c>
      <c r="N1778" s="13"/>
      <c r="O1778"/>
      <c r="P1778" t="str">
        <f t="shared" si="487"/>
        <v>NOT EQUAL</v>
      </c>
      <c r="Q1778" t="str">
        <f>IF(ISNA(VLOOKUP(AC1778,#REF!,1)),"//","")</f>
        <v/>
      </c>
      <c r="R1778"/>
      <c r="S1778" s="43">
        <f t="shared" si="500"/>
        <v>267</v>
      </c>
      <c r="T1778" s="94"/>
      <c r="U1778" s="95"/>
      <c r="V1778" s="96"/>
      <c r="W1778" s="44" t="str">
        <f t="shared" si="501"/>
        <v/>
      </c>
      <c r="X1778" s="25" t="str">
        <f t="shared" si="502"/>
        <v/>
      </c>
      <c r="Y1778" s="1">
        <f t="shared" si="503"/>
        <v>1738</v>
      </c>
      <c r="Z1778" t="str">
        <f t="shared" si="504"/>
        <v>ITM_BACKSPACE</v>
      </c>
      <c r="AA1778" s="177" t="str">
        <f>IF(ISNA(VLOOKUP(AC1778,Sheet2!J:J,1,0)),"//","")</f>
        <v/>
      </c>
      <c r="AC1778" s="113" t="str">
        <f t="shared" ref="AC1778:AC1841" si="509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08"/>
        <v>1</v>
      </c>
    </row>
    <row r="1779" spans="1:30" s="17" customFormat="1">
      <c r="A1779" s="113">
        <f t="shared" ref="A1779" si="510">IF(B1779=INT(B1779),ROW(),"")</f>
        <v>1779</v>
      </c>
      <c r="B1779" s="114">
        <f t="shared" ref="B1779" si="511">IF(AND(MID(C1779,2,1)&lt;&gt;"/",MID(C1779,1,1)="/"),INT(B1778)+1,B1778+0.01)</f>
        <v>1739</v>
      </c>
      <c r="C1779" s="115" t="s">
        <v>4557</v>
      </c>
      <c r="D1779" s="115" t="s">
        <v>7</v>
      </c>
      <c r="E1779" s="149" t="str">
        <f t="shared" ref="E1779" si="512">CHAR(34)&amp;IF(B1779&lt;10,"000",IF(B1779&lt;100,"00",IF(B1779&lt;1000,"0","")))&amp;$B1779&amp;CHAR(34)</f>
        <v>"1739"</v>
      </c>
      <c r="F1779" s="116" t="str">
        <f t="shared" ref="F1779" si="513">E1779</f>
        <v>"1739"</v>
      </c>
      <c r="G1779" s="124">
        <v>0</v>
      </c>
      <c r="H1779" s="124">
        <v>0</v>
      </c>
      <c r="I1779" s="117" t="s">
        <v>30</v>
      </c>
      <c r="J1779" s="117" t="s">
        <v>1630</v>
      </c>
      <c r="K1779" s="67" t="s">
        <v>4811</v>
      </c>
      <c r="M1779" s="150" t="str">
        <f t="shared" ref="M1779" si="514">"ITM_"&amp;IF(B1779&lt;10,"000",IF(B1779&lt;100,"00",IF(B1779&lt;1000,"0","")))&amp;$B1779</f>
        <v>ITM_1739</v>
      </c>
      <c r="N1779" s="16"/>
      <c r="P1779" s="17" t="str">
        <f t="shared" ref="P1779" si="515">IF(E1779=F1779,"","NOT EQUAL")</f>
        <v/>
      </c>
      <c r="Q1779" s="17" t="str">
        <f>IF(ISNA(VLOOKUP(AC1779,#REF!,1)),"//","")</f>
        <v/>
      </c>
      <c r="S1779" s="119">
        <f t="shared" ref="S1779" si="516">IF(X1779&lt;&gt;"",S1778+1,S1778)</f>
        <v>267</v>
      </c>
      <c r="T1779" s="113" t="s">
        <v>2570</v>
      </c>
      <c r="U1779" s="120" t="s">
        <v>2570</v>
      </c>
      <c r="V1779" s="120" t="s">
        <v>2570</v>
      </c>
      <c r="W1779" s="121" t="str">
        <f t="shared" ref="W1779" si="517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18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19">B1779</f>
        <v>1739</v>
      </c>
      <c r="Z1779" s="17" t="str">
        <f t="shared" ref="Z1779" si="520">M1779</f>
        <v>ITM_1739</v>
      </c>
      <c r="AA1779" s="177" t="str">
        <f>IF(ISNA(VLOOKUP(AC1779,Sheet2!J:J,1,0)),"//","")</f>
        <v/>
      </c>
      <c r="AC1779" s="113" t="str">
        <f t="shared" si="509"/>
        <v/>
      </c>
      <c r="AD1779" t="b">
        <f t="shared" si="508"/>
        <v>1</v>
      </c>
    </row>
    <row r="1780" spans="1:30">
      <c r="A1780" s="57">
        <f t="shared" si="498"/>
        <v>1780</v>
      </c>
      <c r="B1780" s="56">
        <f t="shared" si="499"/>
        <v>1740</v>
      </c>
      <c r="C1780" s="60" t="s">
        <v>4488</v>
      </c>
      <c r="D1780" s="60" t="s">
        <v>3354</v>
      </c>
      <c r="E1780" s="66" t="s">
        <v>2732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1630</v>
      </c>
      <c r="K1780" s="67" t="s">
        <v>4811</v>
      </c>
      <c r="L1780" s="68" t="s">
        <v>20</v>
      </c>
      <c r="M1780" s="64" t="s">
        <v>1230</v>
      </c>
      <c r="N1780" s="13"/>
      <c r="O1780"/>
      <c r="P1780" t="str">
        <f t="shared" ref="P1780:P1796" si="521">IF(E1780=F1780,"","NOT EQUAL")</f>
        <v>NOT EQUAL</v>
      </c>
      <c r="Q1780" t="str">
        <f>IF(ISNA(VLOOKUP(AC1780,#REF!,1)),"//","")</f>
        <v/>
      </c>
      <c r="R1780"/>
      <c r="S1780" s="43">
        <f t="shared" si="500"/>
        <v>268</v>
      </c>
      <c r="T1780" s="94" t="s">
        <v>2570</v>
      </c>
      <c r="U1780" s="72" t="s">
        <v>2570</v>
      </c>
      <c r="V1780" s="72" t="s">
        <v>3125</v>
      </c>
      <c r="W1780" s="44" t="str">
        <f t="shared" si="501"/>
        <v/>
      </c>
      <c r="X1780" s="25" t="str">
        <f t="shared" si="502"/>
        <v>ALPHA</v>
      </c>
      <c r="Y1780" s="1">
        <f t="shared" si="503"/>
        <v>1740</v>
      </c>
      <c r="Z1780" t="str">
        <f t="shared" si="504"/>
        <v>ITM_AIM</v>
      </c>
      <c r="AA1780" s="177" t="str">
        <f>IF(ISNA(VLOOKUP(AC1780,Sheet2!J:J,1,0)),"//","")</f>
        <v/>
      </c>
      <c r="AC1780" s="113" t="str">
        <f t="shared" si="509"/>
        <v/>
      </c>
      <c r="AD1780" t="b">
        <f t="shared" si="508"/>
        <v>0</v>
      </c>
    </row>
    <row r="1781" spans="1:30">
      <c r="A1781" s="57">
        <f t="shared" si="498"/>
        <v>1781</v>
      </c>
      <c r="B1781" s="56">
        <f t="shared" si="499"/>
        <v>1741</v>
      </c>
      <c r="C1781" s="60" t="s">
        <v>4489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72" t="s">
        <v>1630</v>
      </c>
      <c r="K1781" s="67" t="s">
        <v>4646</v>
      </c>
      <c r="L1781" s="68"/>
      <c r="M1781" s="64" t="s">
        <v>4063</v>
      </c>
      <c r="N1781" s="13"/>
      <c r="O1781"/>
      <c r="P1781" t="str">
        <f t="shared" si="521"/>
        <v/>
      </c>
      <c r="Q1781" t="str">
        <f>IF(ISNA(VLOOKUP(AC1781,#REF!,1)),"//","")</f>
        <v/>
      </c>
      <c r="R1781"/>
      <c r="S1781" s="43">
        <f t="shared" si="500"/>
        <v>269</v>
      </c>
      <c r="T1781" s="94"/>
      <c r="U1781" s="72" t="s">
        <v>3001</v>
      </c>
      <c r="V1781" s="72" t="s">
        <v>4808</v>
      </c>
      <c r="W1781" s="44" t="str">
        <f t="shared" si="501"/>
        <v>".D"</v>
      </c>
      <c r="X1781" s="25" t="str">
        <f t="shared" si="502"/>
        <v>DOTD</v>
      </c>
      <c r="Y1781" s="1">
        <f t="shared" si="503"/>
        <v>1741</v>
      </c>
      <c r="Z1781" t="str">
        <f t="shared" si="504"/>
        <v>ITM_dotD</v>
      </c>
      <c r="AA1781" s="177" t="str">
        <f>IF(ISNA(VLOOKUP(AC1781,Sheet2!J:J,1,0)),"//","")</f>
        <v>//</v>
      </c>
      <c r="AC1781" s="113" t="str">
        <f t="shared" si="509"/>
        <v>.D</v>
      </c>
      <c r="AD1781" t="b">
        <f t="shared" si="508"/>
        <v>0</v>
      </c>
    </row>
    <row r="1782" spans="1:30">
      <c r="A1782" s="57">
        <f t="shared" si="498"/>
        <v>1782</v>
      </c>
      <c r="B1782" s="56">
        <f t="shared" si="499"/>
        <v>1742</v>
      </c>
      <c r="C1782" s="60" t="s">
        <v>4490</v>
      </c>
      <c r="D1782" s="60" t="s">
        <v>3354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4811</v>
      </c>
      <c r="L1782" s="60"/>
      <c r="M1782" s="64" t="s">
        <v>2444</v>
      </c>
      <c r="N1782" s="13"/>
      <c r="O1782"/>
      <c r="P1782" t="str">
        <f t="shared" si="521"/>
        <v/>
      </c>
      <c r="Q1782" t="str">
        <f>IF(ISNA(VLOOKUP(AC1782,#REF!,1)),"//","")</f>
        <v/>
      </c>
      <c r="R1782"/>
      <c r="S1782" s="43">
        <f t="shared" si="500"/>
        <v>269</v>
      </c>
      <c r="T1782" s="94" t="s">
        <v>2570</v>
      </c>
      <c r="U1782" s="72" t="s">
        <v>2570</v>
      </c>
      <c r="V1782" s="72" t="s">
        <v>2570</v>
      </c>
      <c r="W1782" s="44" t="str">
        <f t="shared" si="501"/>
        <v/>
      </c>
      <c r="X1782" s="25" t="str">
        <f t="shared" si="502"/>
        <v/>
      </c>
      <c r="Y1782" s="1">
        <f t="shared" si="503"/>
        <v>1742</v>
      </c>
      <c r="Z1782" t="str">
        <f t="shared" si="504"/>
        <v>ITM_SHOW</v>
      </c>
      <c r="AA1782" s="177" t="str">
        <f>IF(ISNA(VLOOKUP(AC1782,Sheet2!J:J,1,0)),"//","")</f>
        <v/>
      </c>
      <c r="AC1782" s="113" t="str">
        <f t="shared" si="509"/>
        <v/>
      </c>
      <c r="AD1782" t="b">
        <f t="shared" si="508"/>
        <v>1</v>
      </c>
    </row>
    <row r="1783" spans="1:30">
      <c r="A1783" s="57">
        <f t="shared" si="498"/>
        <v>1783</v>
      </c>
      <c r="B1783" s="56">
        <f t="shared" si="499"/>
        <v>1743</v>
      </c>
      <c r="C1783" s="60" t="s">
        <v>4563</v>
      </c>
      <c r="D1783" s="85" t="s">
        <v>7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4646</v>
      </c>
      <c r="L1783" s="68"/>
      <c r="M1783" s="64" t="s">
        <v>2445</v>
      </c>
      <c r="N1783" s="13"/>
      <c r="O1783"/>
      <c r="P1783" t="str">
        <f t="shared" si="521"/>
        <v/>
      </c>
      <c r="Q1783" t="str">
        <f>IF(ISNA(VLOOKUP(AC1783,#REF!,1)),"//","")</f>
        <v/>
      </c>
      <c r="R1783"/>
      <c r="S1783" s="43">
        <f t="shared" si="500"/>
        <v>269</v>
      </c>
      <c r="T1783" s="94" t="s">
        <v>2570</v>
      </c>
      <c r="U1783" s="72" t="s">
        <v>2570</v>
      </c>
      <c r="V1783" s="72" t="s">
        <v>2570</v>
      </c>
      <c r="W1783" s="44" t="str">
        <f t="shared" si="501"/>
        <v/>
      </c>
      <c r="X1783" s="25" t="str">
        <f t="shared" si="502"/>
        <v/>
      </c>
      <c r="Y1783" s="1">
        <f t="shared" si="503"/>
        <v>1743</v>
      </c>
      <c r="Z1783" t="str">
        <f t="shared" si="504"/>
        <v>ITM_SYSTEM</v>
      </c>
      <c r="AA1783" s="177" t="str">
        <f>IF(ISNA(VLOOKUP(AC1783,Sheet2!J:J,1,0)),"//","")</f>
        <v/>
      </c>
      <c r="AC1783" s="113" t="str">
        <f t="shared" si="509"/>
        <v/>
      </c>
      <c r="AD1783" t="b">
        <f t="shared" si="508"/>
        <v>1</v>
      </c>
    </row>
    <row r="1784" spans="1:30">
      <c r="A1784" s="57">
        <f t="shared" si="498"/>
        <v>1784</v>
      </c>
      <c r="B1784" s="56">
        <f t="shared" si="499"/>
        <v>1744</v>
      </c>
      <c r="C1784" s="60" t="s">
        <v>4491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4811</v>
      </c>
      <c r="L1784" s="68"/>
      <c r="M1784" s="64" t="s">
        <v>2446</v>
      </c>
      <c r="N1784" s="13"/>
      <c r="O1784"/>
      <c r="P1784" t="str">
        <f t="shared" si="521"/>
        <v/>
      </c>
      <c r="Q1784" t="str">
        <f>IF(ISNA(VLOOKUP(AC1784,#REF!,1)),"//","")</f>
        <v/>
      </c>
      <c r="R1784"/>
      <c r="S1784" s="43">
        <f t="shared" si="500"/>
        <v>270</v>
      </c>
      <c r="T1784" s="94" t="s">
        <v>3067</v>
      </c>
      <c r="U1784" s="72" t="s">
        <v>2570</v>
      </c>
      <c r="V1784" s="72" t="s">
        <v>2570</v>
      </c>
      <c r="W1784" s="44" t="str">
        <f t="shared" si="501"/>
        <v>"D.MS" STD_RIGHT_ARROW "D"</v>
      </c>
      <c r="X1784" s="25" t="str">
        <f t="shared" si="502"/>
        <v>D.MS&gt;D</v>
      </c>
      <c r="Y1784" s="1">
        <f t="shared" si="503"/>
        <v>1744</v>
      </c>
      <c r="Z1784" t="str">
        <f t="shared" si="504"/>
        <v>ITM_DMStoD</v>
      </c>
      <c r="AA1784" s="177" t="str">
        <f>IF(ISNA(VLOOKUP(AC1784,Sheet2!J:J,1,0)),"//","")</f>
        <v>//</v>
      </c>
      <c r="AC1784" s="113" t="str">
        <f t="shared" si="509"/>
        <v>D.MS&gt;D</v>
      </c>
      <c r="AD1784" t="b">
        <f t="shared" si="508"/>
        <v>1</v>
      </c>
    </row>
    <row r="1785" spans="1:30">
      <c r="A1785" s="57">
        <f t="shared" si="498"/>
        <v>1785</v>
      </c>
      <c r="B1785" s="56">
        <f t="shared" si="499"/>
        <v>1745</v>
      </c>
      <c r="C1785" s="60" t="s">
        <v>4557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4811</v>
      </c>
      <c r="L1785" s="68"/>
      <c r="M1785" s="64" t="s">
        <v>2447</v>
      </c>
      <c r="N1785" s="13"/>
      <c r="O1785"/>
      <c r="P1785" t="str">
        <f t="shared" si="521"/>
        <v>NOT EQUAL</v>
      </c>
      <c r="Q1785" t="str">
        <f>IF(ISNA(VLOOKUP(AC1785,#REF!,1)),"//","")</f>
        <v/>
      </c>
      <c r="R1785"/>
      <c r="S1785" s="43">
        <f t="shared" si="500"/>
        <v>270</v>
      </c>
      <c r="T1785" s="94" t="s">
        <v>2570</v>
      </c>
      <c r="U1785" s="72" t="s">
        <v>2994</v>
      </c>
      <c r="V1785" s="72" t="s">
        <v>2570</v>
      </c>
      <c r="W1785" s="44" t="str">
        <f t="shared" si="501"/>
        <v/>
      </c>
      <c r="X1785" s="25" t="str">
        <f t="shared" si="502"/>
        <v/>
      </c>
      <c r="Y1785" s="1">
        <f t="shared" si="503"/>
        <v>1745</v>
      </c>
      <c r="Z1785" t="str">
        <f t="shared" si="504"/>
        <v>ITM_VANGLE</v>
      </c>
      <c r="AA1785" s="177" t="str">
        <f>IF(ISNA(VLOOKUP(AC1785,Sheet2!J:J,1,0)),"//","")</f>
        <v/>
      </c>
      <c r="AC1785" s="113" t="str">
        <f t="shared" si="509"/>
        <v/>
      </c>
      <c r="AD1785" t="b">
        <f t="shared" si="508"/>
        <v>1</v>
      </c>
    </row>
    <row r="1786" spans="1:30">
      <c r="A1786" s="57">
        <f t="shared" si="498"/>
        <v>1786</v>
      </c>
      <c r="B1786" s="56">
        <f t="shared" si="499"/>
        <v>1746</v>
      </c>
      <c r="C1786" s="60" t="s">
        <v>4492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4811</v>
      </c>
      <c r="L1786" s="68"/>
      <c r="M1786" s="64" t="s">
        <v>2472</v>
      </c>
      <c r="N1786" s="13"/>
      <c r="O1786"/>
      <c r="P1786" t="str">
        <f t="shared" si="521"/>
        <v/>
      </c>
      <c r="Q1786" t="str">
        <f>IF(ISNA(VLOOKUP(AC1786,#REF!,1)),"//","")</f>
        <v/>
      </c>
      <c r="R1786"/>
      <c r="S1786" s="43">
        <f t="shared" si="500"/>
        <v>271</v>
      </c>
      <c r="T1786" s="94" t="s">
        <v>3073</v>
      </c>
      <c r="U1786" s="72" t="s">
        <v>2570</v>
      </c>
      <c r="V1786" s="72" t="s">
        <v>3005</v>
      </c>
      <c r="W1786" s="44" t="str">
        <f t="shared" si="501"/>
        <v>STD_X_BAR STD_SUB_H</v>
      </c>
      <c r="X1786" s="25" t="str">
        <f t="shared" si="502"/>
        <v>X_HARM</v>
      </c>
      <c r="Y1786" s="1">
        <f t="shared" si="503"/>
        <v>1746</v>
      </c>
      <c r="Z1786" t="str">
        <f t="shared" si="504"/>
        <v>ITM_XH</v>
      </c>
      <c r="AA1786" s="177" t="str">
        <f>IF(ISNA(VLOOKUP(AC1786,Sheet2!J:J,1,0)),"//","")</f>
        <v>//</v>
      </c>
      <c r="AC1786" s="113" t="str">
        <f t="shared" si="509"/>
        <v>X_H</v>
      </c>
      <c r="AD1786" t="b">
        <f t="shared" si="508"/>
        <v>0</v>
      </c>
    </row>
    <row r="1787" spans="1:30">
      <c r="A1787" s="57">
        <f t="shared" si="498"/>
        <v>1787</v>
      </c>
      <c r="B1787" s="56">
        <f t="shared" si="499"/>
        <v>1747</v>
      </c>
      <c r="C1787" s="60" t="s">
        <v>4493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4811</v>
      </c>
      <c r="L1787" s="68"/>
      <c r="M1787" s="64" t="s">
        <v>2473</v>
      </c>
      <c r="N1787" s="13"/>
      <c r="O1787"/>
      <c r="P1787" t="str">
        <f t="shared" si="521"/>
        <v/>
      </c>
      <c r="Q1787" t="str">
        <f>IF(ISNA(VLOOKUP(AC1787,#REF!,1)),"//","")</f>
        <v/>
      </c>
      <c r="R1787"/>
      <c r="S1787" s="43">
        <f t="shared" si="500"/>
        <v>272</v>
      </c>
      <c r="T1787" s="94" t="s">
        <v>3073</v>
      </c>
      <c r="U1787" s="72" t="s">
        <v>2570</v>
      </c>
      <c r="V1787" s="72" t="s">
        <v>3006</v>
      </c>
      <c r="W1787" s="44" t="str">
        <f t="shared" si="501"/>
        <v>STD_X_BAR STD_SUB_R STD_SUB_M STD_SUB_S</v>
      </c>
      <c r="X1787" s="25" t="str">
        <f t="shared" si="502"/>
        <v>X_RMS</v>
      </c>
      <c r="Y1787" s="1">
        <f t="shared" si="503"/>
        <v>1747</v>
      </c>
      <c r="Z1787" t="str">
        <f t="shared" si="504"/>
        <v>ITM_XRMS</v>
      </c>
      <c r="AA1787" s="177" t="str">
        <f>IF(ISNA(VLOOKUP(AC1787,Sheet2!J:J,1,0)),"//","")</f>
        <v>//</v>
      </c>
      <c r="AC1787" s="113" t="str">
        <f t="shared" si="509"/>
        <v>X_RMS</v>
      </c>
      <c r="AD1787" t="b">
        <f t="shared" si="508"/>
        <v>1</v>
      </c>
    </row>
    <row r="1788" spans="1:30">
      <c r="A1788" s="57">
        <f t="shared" si="498"/>
        <v>1788</v>
      </c>
      <c r="B1788" s="56">
        <f t="shared" si="499"/>
        <v>1748</v>
      </c>
      <c r="C1788" s="60" t="s">
        <v>4226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4811</v>
      </c>
      <c r="L1788" s="68"/>
      <c r="M1788" s="64" t="s">
        <v>2491</v>
      </c>
      <c r="N1788" s="13"/>
      <c r="O1788"/>
      <c r="P1788" t="str">
        <f t="shared" si="521"/>
        <v/>
      </c>
      <c r="Q1788" t="str">
        <f>IF(ISNA(VLOOKUP(AC1788,#REF!,1)),"//","")</f>
        <v/>
      </c>
      <c r="R1788"/>
      <c r="S1788" s="43">
        <f t="shared" si="500"/>
        <v>272</v>
      </c>
      <c r="T1788" s="94" t="s">
        <v>2570</v>
      </c>
      <c r="U1788" s="72" t="s">
        <v>2994</v>
      </c>
      <c r="V1788" s="72" t="s">
        <v>2570</v>
      </c>
      <c r="W1788" s="44" t="str">
        <f t="shared" si="501"/>
        <v/>
      </c>
      <c r="X1788" s="25" t="str">
        <f t="shared" si="502"/>
        <v/>
      </c>
      <c r="Y1788" s="1">
        <f t="shared" si="503"/>
        <v>1748</v>
      </c>
      <c r="Z1788" t="str">
        <f t="shared" si="504"/>
        <v>ITM_ACOS</v>
      </c>
      <c r="AA1788" s="177" t="str">
        <f>IF(ISNA(VLOOKUP(AC1788,Sheet2!J:J,1,0)),"//","")</f>
        <v/>
      </c>
      <c r="AC1788" s="113" t="str">
        <f t="shared" si="509"/>
        <v/>
      </c>
      <c r="AD1788" t="b">
        <f t="shared" si="508"/>
        <v>1</v>
      </c>
    </row>
    <row r="1789" spans="1:30">
      <c r="A1789" s="57">
        <f t="shared" si="498"/>
        <v>1789</v>
      </c>
      <c r="B1789" s="56">
        <f t="shared" si="499"/>
        <v>1749</v>
      </c>
      <c r="C1789" s="60" t="s">
        <v>4228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4811</v>
      </c>
      <c r="L1789" s="68"/>
      <c r="M1789" s="64" t="s">
        <v>2492</v>
      </c>
      <c r="N1789" s="13"/>
      <c r="O1789"/>
      <c r="P1789" t="str">
        <f t="shared" si="521"/>
        <v/>
      </c>
      <c r="Q1789" t="str">
        <f>IF(ISNA(VLOOKUP(AC1789,#REF!,1)),"//","")</f>
        <v/>
      </c>
      <c r="R1789"/>
      <c r="S1789" s="43">
        <f t="shared" si="500"/>
        <v>272</v>
      </c>
      <c r="T1789" s="94" t="s">
        <v>2570</v>
      </c>
      <c r="U1789" s="72" t="s">
        <v>2994</v>
      </c>
      <c r="V1789" s="72" t="s">
        <v>2570</v>
      </c>
      <c r="W1789" s="44" t="str">
        <f t="shared" si="501"/>
        <v/>
      </c>
      <c r="X1789" s="25" t="str">
        <f t="shared" si="502"/>
        <v/>
      </c>
      <c r="Y1789" s="1">
        <f t="shared" si="503"/>
        <v>1749</v>
      </c>
      <c r="Z1789" t="str">
        <f t="shared" si="504"/>
        <v>ITM_ASIN</v>
      </c>
      <c r="AA1789" s="177" t="str">
        <f>IF(ISNA(VLOOKUP(AC1789,Sheet2!J:J,1,0)),"//","")</f>
        <v/>
      </c>
      <c r="AC1789" s="113" t="str">
        <f t="shared" si="509"/>
        <v/>
      </c>
      <c r="AD1789" t="b">
        <f t="shared" si="508"/>
        <v>1</v>
      </c>
    </row>
    <row r="1790" spans="1:30">
      <c r="A1790" s="57">
        <f t="shared" si="498"/>
        <v>1790</v>
      </c>
      <c r="B1790" s="56">
        <f t="shared" si="499"/>
        <v>1750</v>
      </c>
      <c r="C1790" s="60" t="s">
        <v>4230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4811</v>
      </c>
      <c r="L1790" s="68"/>
      <c r="M1790" s="64" t="s">
        <v>2493</v>
      </c>
      <c r="N1790" s="13"/>
      <c r="O1790"/>
      <c r="P1790" t="str">
        <f t="shared" si="521"/>
        <v/>
      </c>
      <c r="Q1790" t="str">
        <f>IF(ISNA(VLOOKUP(AC1790,#REF!,1)),"//","")</f>
        <v/>
      </c>
      <c r="R1790"/>
      <c r="S1790" s="43">
        <f t="shared" si="500"/>
        <v>272</v>
      </c>
      <c r="T1790" s="94" t="s">
        <v>2570</v>
      </c>
      <c r="U1790" s="72" t="s">
        <v>2994</v>
      </c>
      <c r="V1790" s="72" t="s">
        <v>2570</v>
      </c>
      <c r="W1790" s="44" t="str">
        <f t="shared" si="501"/>
        <v/>
      </c>
      <c r="X1790" s="25" t="str">
        <f t="shared" si="502"/>
        <v/>
      </c>
      <c r="Y1790" s="1">
        <f t="shared" si="503"/>
        <v>1750</v>
      </c>
      <c r="Z1790" t="str">
        <f t="shared" si="504"/>
        <v>ITM_ATAN</v>
      </c>
      <c r="AA1790" s="177" t="str">
        <f>IF(ISNA(VLOOKUP(AC1790,Sheet2!J:J,1,0)),"//","")</f>
        <v/>
      </c>
      <c r="AC1790" s="113" t="str">
        <f t="shared" si="509"/>
        <v/>
      </c>
      <c r="AD1790" t="b">
        <f t="shared" si="508"/>
        <v>1</v>
      </c>
    </row>
    <row r="1791" spans="1:30">
      <c r="A1791" s="57">
        <f t="shared" si="498"/>
        <v>1791</v>
      </c>
      <c r="B1791" s="56">
        <f t="shared" si="499"/>
        <v>1751</v>
      </c>
      <c r="C1791" s="60" t="s">
        <v>4557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4811</v>
      </c>
      <c r="L1791" s="68"/>
      <c r="M1791" s="64" t="s">
        <v>2494</v>
      </c>
      <c r="N1791" s="13"/>
      <c r="O1791"/>
      <c r="P1791" t="str">
        <f t="shared" si="521"/>
        <v/>
      </c>
      <c r="Q1791" t="str">
        <f>IF(ISNA(VLOOKUP(AC1791,#REF!,1)),"//","")</f>
        <v/>
      </c>
      <c r="R1791"/>
      <c r="S1791" s="43">
        <f t="shared" si="500"/>
        <v>273</v>
      </c>
      <c r="T1791" s="94" t="s">
        <v>3068</v>
      </c>
      <c r="U1791" s="72" t="s">
        <v>2570</v>
      </c>
      <c r="V1791" s="72" t="s">
        <v>2570</v>
      </c>
      <c r="W1791" s="44" t="str">
        <f t="shared" si="501"/>
        <v>"DET"</v>
      </c>
      <c r="X1791" s="25" t="str">
        <f t="shared" si="502"/>
        <v>DET</v>
      </c>
      <c r="Y1791" s="1">
        <f t="shared" si="503"/>
        <v>1751</v>
      </c>
      <c r="Z1791" t="str">
        <f t="shared" si="504"/>
        <v>ITM_DET</v>
      </c>
      <c r="AA1791" s="177" t="str">
        <f>IF(ISNA(VLOOKUP(AC1791,Sheet2!J:J,1,0)),"//","")</f>
        <v>//</v>
      </c>
      <c r="AC1791" s="113" t="str">
        <f t="shared" si="509"/>
        <v>DET</v>
      </c>
      <c r="AD1791" t="b">
        <f t="shared" si="508"/>
        <v>1</v>
      </c>
    </row>
    <row r="1792" spans="1:30">
      <c r="A1792" s="57">
        <f t="shared" si="498"/>
        <v>1792</v>
      </c>
      <c r="B1792" s="56">
        <f t="shared" si="499"/>
        <v>1752</v>
      </c>
      <c r="C1792" s="60" t="s">
        <v>4557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4811</v>
      </c>
      <c r="L1792" s="68"/>
      <c r="M1792" s="64" t="s">
        <v>2495</v>
      </c>
      <c r="N1792" s="13"/>
      <c r="O1792"/>
      <c r="P1792" t="str">
        <f t="shared" si="521"/>
        <v/>
      </c>
      <c r="Q1792" t="str">
        <f>IF(ISNA(VLOOKUP(AC1792,#REF!,1)),"//","")</f>
        <v/>
      </c>
      <c r="R1792"/>
      <c r="S1792" s="43">
        <f t="shared" si="500"/>
        <v>274</v>
      </c>
      <c r="T1792" s="94" t="s">
        <v>3068</v>
      </c>
      <c r="U1792" s="72" t="s">
        <v>2570</v>
      </c>
      <c r="V1792" s="72" t="s">
        <v>2570</v>
      </c>
      <c r="W1792" s="44" t="str">
        <f t="shared" si="501"/>
        <v>"INVRT"</v>
      </c>
      <c r="X1792" s="25" t="str">
        <f t="shared" si="502"/>
        <v>INVRT</v>
      </c>
      <c r="Y1792" s="1">
        <f t="shared" si="503"/>
        <v>1752</v>
      </c>
      <c r="Z1792" t="str">
        <f t="shared" si="504"/>
        <v>ITM_INVRT</v>
      </c>
      <c r="AA1792" s="177" t="str">
        <f>IF(ISNA(VLOOKUP(AC1792,Sheet2!J:J,1,0)),"//","")</f>
        <v>//</v>
      </c>
      <c r="AC1792" s="113" t="str">
        <f t="shared" si="509"/>
        <v>INVRT</v>
      </c>
      <c r="AD1792" t="b">
        <f t="shared" si="508"/>
        <v>1</v>
      </c>
    </row>
    <row r="1793" spans="1:30">
      <c r="A1793" s="57">
        <f t="shared" si="498"/>
        <v>1793</v>
      </c>
      <c r="B1793" s="56">
        <f t="shared" si="499"/>
        <v>1753</v>
      </c>
      <c r="C1793" s="60" t="s">
        <v>4557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4811</v>
      </c>
      <c r="L1793" s="68"/>
      <c r="M1793" s="64" t="s">
        <v>2496</v>
      </c>
      <c r="N1793" s="13"/>
      <c r="O1793"/>
      <c r="P1793" t="str">
        <f t="shared" si="521"/>
        <v/>
      </c>
      <c r="Q1793" t="str">
        <f>IF(ISNA(VLOOKUP(AC1793,#REF!,1)),"//","")</f>
        <v/>
      </c>
      <c r="R1793"/>
      <c r="S1793" s="43">
        <f t="shared" si="500"/>
        <v>275</v>
      </c>
      <c r="T1793" s="94" t="s">
        <v>3068</v>
      </c>
      <c r="U1793" s="72" t="s">
        <v>2570</v>
      </c>
      <c r="V1793" s="72" t="s">
        <v>2570</v>
      </c>
      <c r="W1793" s="44" t="str">
        <f t="shared" si="501"/>
        <v>"TRANS"</v>
      </c>
      <c r="X1793" s="25" t="str">
        <f t="shared" si="502"/>
        <v>TRANS</v>
      </c>
      <c r="Y1793" s="1">
        <f t="shared" si="503"/>
        <v>1753</v>
      </c>
      <c r="Z1793" t="str">
        <f t="shared" si="504"/>
        <v>ITM_TRANS</v>
      </c>
      <c r="AA1793" s="177" t="str">
        <f>IF(ISNA(VLOOKUP(AC1793,Sheet2!J:J,1,0)),"//","")</f>
        <v>//</v>
      </c>
      <c r="AC1793" s="113" t="str">
        <f t="shared" si="509"/>
        <v>TRANS</v>
      </c>
      <c r="AD1793" t="b">
        <f t="shared" si="508"/>
        <v>1</v>
      </c>
    </row>
    <row r="1794" spans="1:30">
      <c r="A1794" s="57">
        <f t="shared" si="498"/>
        <v>1794</v>
      </c>
      <c r="B1794" s="56">
        <f t="shared" si="499"/>
        <v>1754</v>
      </c>
      <c r="C1794" s="60" t="s">
        <v>4557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4811</v>
      </c>
      <c r="L1794" s="68"/>
      <c r="M1794" s="64" t="s">
        <v>2497</v>
      </c>
      <c r="N1794" s="13"/>
      <c r="O1794"/>
      <c r="P1794" t="str">
        <f t="shared" si="521"/>
        <v/>
      </c>
      <c r="Q1794" t="str">
        <f>IF(ISNA(VLOOKUP(AC1794,#REF!,1)),"//","")</f>
        <v/>
      </c>
      <c r="R1794"/>
      <c r="S1794" s="43">
        <f t="shared" si="500"/>
        <v>275</v>
      </c>
      <c r="T1794" s="94" t="s">
        <v>2570</v>
      </c>
      <c r="U1794" s="72" t="s">
        <v>2994</v>
      </c>
      <c r="V1794" s="72" t="s">
        <v>2570</v>
      </c>
      <c r="W1794" s="44" t="str">
        <f t="shared" si="501"/>
        <v/>
      </c>
      <c r="X1794" s="25" t="str">
        <f t="shared" si="502"/>
        <v/>
      </c>
      <c r="Y1794" s="1">
        <f t="shared" si="503"/>
        <v>1754</v>
      </c>
      <c r="Z1794" t="str">
        <f t="shared" si="504"/>
        <v>ITM_XIN</v>
      </c>
      <c r="AA1794" s="177" t="str">
        <f>IF(ISNA(VLOOKUP(AC1794,Sheet2!J:J,1,0)),"//","")</f>
        <v/>
      </c>
      <c r="AC1794" s="113" t="str">
        <f t="shared" si="509"/>
        <v/>
      </c>
      <c r="AD1794" t="b">
        <f t="shared" si="508"/>
        <v>1</v>
      </c>
    </row>
    <row r="1795" spans="1:30">
      <c r="A1795" s="57">
        <f t="shared" si="498"/>
        <v>1795</v>
      </c>
      <c r="B1795" s="56">
        <f t="shared" si="499"/>
        <v>1755</v>
      </c>
      <c r="C1795" s="60" t="s">
        <v>4557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4811</v>
      </c>
      <c r="L1795" s="68"/>
      <c r="M1795" s="64" t="s">
        <v>2498</v>
      </c>
      <c r="N1795" s="13"/>
      <c r="O1795"/>
      <c r="P1795" t="str">
        <f t="shared" si="521"/>
        <v/>
      </c>
      <c r="Q1795" t="str">
        <f>IF(ISNA(VLOOKUP(AC1795,#REF!,1)),"//","")</f>
        <v/>
      </c>
      <c r="R1795"/>
      <c r="S1795" s="43">
        <f t="shared" si="500"/>
        <v>276</v>
      </c>
      <c r="T1795" s="94"/>
      <c r="U1795" s="72"/>
      <c r="V1795" s="72"/>
      <c r="W1795" s="44" t="str">
        <f t="shared" si="501"/>
        <v>"XOUT"</v>
      </c>
      <c r="X1795" s="25" t="str">
        <f t="shared" si="502"/>
        <v>XOUT</v>
      </c>
      <c r="Y1795" s="1">
        <f t="shared" si="503"/>
        <v>1755</v>
      </c>
      <c r="Z1795" t="str">
        <f t="shared" si="504"/>
        <v>ITM_XOUT</v>
      </c>
      <c r="AA1795" s="177" t="str">
        <f>IF(ISNA(VLOOKUP(AC1795,Sheet2!J:J,1,0)),"//","")</f>
        <v>//</v>
      </c>
      <c r="AC1795" s="113" t="str">
        <f t="shared" si="509"/>
        <v>XOUT</v>
      </c>
      <c r="AD1795" t="b">
        <f t="shared" si="508"/>
        <v>1</v>
      </c>
    </row>
    <row r="1796" spans="1:30">
      <c r="A1796" s="57" t="str">
        <f t="shared" si="498"/>
        <v/>
      </c>
      <c r="B1796" s="175">
        <f t="shared" ref="B1796:B1801" si="522">B1795+0.1</f>
        <v>1755.1</v>
      </c>
      <c r="C1796" s="60"/>
      <c r="D1796" s="60"/>
      <c r="E1796" s="66"/>
      <c r="F1796" s="66"/>
      <c r="G1796" s="75"/>
      <c r="H1796" s="75"/>
      <c r="I1796" s="66"/>
      <c r="J1796" s="66"/>
      <c r="K1796" s="67"/>
      <c r="L1796" s="68"/>
      <c r="M1796" s="64" t="s">
        <v>2570</v>
      </c>
      <c r="N1796" s="13"/>
      <c r="O1796"/>
      <c r="P1796" t="str">
        <f t="shared" si="521"/>
        <v/>
      </c>
      <c r="Q1796" t="str">
        <f>IF(ISNA(VLOOKUP(AC1796,#REF!,1)),"//","")</f>
        <v/>
      </c>
      <c r="R1796"/>
      <c r="S1796" s="43">
        <f t="shared" si="500"/>
        <v>276</v>
      </c>
      <c r="T1796" s="94" t="s">
        <v>2570</v>
      </c>
      <c r="U1796" s="72" t="s">
        <v>2570</v>
      </c>
      <c r="V1796" s="72" t="s">
        <v>2570</v>
      </c>
      <c r="W1796" s="44" t="str">
        <f t="shared" si="501"/>
        <v/>
      </c>
      <c r="X1796" s="25" t="str">
        <f t="shared" si="502"/>
        <v/>
      </c>
      <c r="Y1796" s="1">
        <f t="shared" si="503"/>
        <v>1755.1</v>
      </c>
      <c r="Z1796" t="str">
        <f t="shared" si="504"/>
        <v/>
      </c>
      <c r="AA1796" s="177" t="str">
        <f>IF(ISNA(VLOOKUP(AC1796,Sheet2!J:J,1,0)),"//","")</f>
        <v/>
      </c>
      <c r="AC1796" s="113" t="str">
        <f t="shared" si="509"/>
        <v/>
      </c>
      <c r="AD1796" t="b">
        <f t="shared" si="508"/>
        <v>1</v>
      </c>
    </row>
    <row r="1797" spans="1:30" s="49" customFormat="1">
      <c r="A1797" s="57" t="str">
        <f t="shared" si="498"/>
        <v/>
      </c>
      <c r="B1797" s="175">
        <f t="shared" si="522"/>
        <v>1755.1999999999998</v>
      </c>
      <c r="C1797" s="60" t="s">
        <v>2570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2570</v>
      </c>
      <c r="N1797" s="48"/>
      <c r="Q1797" s="49" t="str">
        <f>IF(ISNA(VLOOKUP(AC1797,#REF!,1)),"//","")</f>
        <v/>
      </c>
      <c r="S1797" s="43">
        <f t="shared" si="500"/>
        <v>276</v>
      </c>
      <c r="T1797" s="94" t="s">
        <v>2570</v>
      </c>
      <c r="U1797" s="72" t="s">
        <v>2570</v>
      </c>
      <c r="V1797" s="72" t="s">
        <v>2570</v>
      </c>
      <c r="W1797" s="44" t="str">
        <f t="shared" si="501"/>
        <v/>
      </c>
      <c r="X1797" s="25" t="str">
        <f t="shared" si="502"/>
        <v/>
      </c>
      <c r="Y1797" s="1">
        <f t="shared" si="503"/>
        <v>1755.1999999999998</v>
      </c>
      <c r="Z1797" t="str">
        <f t="shared" si="504"/>
        <v/>
      </c>
      <c r="AA1797" s="177" t="str">
        <f>IF(ISNA(VLOOKUP(AC1797,Sheet2!J:J,1,0)),"//","")</f>
        <v/>
      </c>
      <c r="AC1797" s="113" t="str">
        <f t="shared" si="509"/>
        <v/>
      </c>
      <c r="AD1797" t="b">
        <f t="shared" si="508"/>
        <v>1</v>
      </c>
    </row>
    <row r="1798" spans="1:30" s="49" customFormat="1">
      <c r="A1798" s="57" t="str">
        <f t="shared" si="498"/>
        <v/>
      </c>
      <c r="B1798" s="175">
        <f t="shared" si="522"/>
        <v>1755.2999999999997</v>
      </c>
      <c r="C1798" s="60" t="s">
        <v>2570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2570</v>
      </c>
      <c r="N1798" s="48"/>
      <c r="Q1798" s="49" t="str">
        <f>IF(ISNA(VLOOKUP(AC1798,#REF!,1)),"//","")</f>
        <v/>
      </c>
      <c r="S1798" s="43">
        <f t="shared" si="500"/>
        <v>276</v>
      </c>
      <c r="T1798" s="94" t="s">
        <v>2570</v>
      </c>
      <c r="U1798" s="72" t="s">
        <v>2570</v>
      </c>
      <c r="V1798" s="72" t="s">
        <v>2570</v>
      </c>
      <c r="W1798" s="44" t="str">
        <f t="shared" si="501"/>
        <v/>
      </c>
      <c r="X1798" s="25" t="str">
        <f t="shared" si="502"/>
        <v/>
      </c>
      <c r="Y1798" s="1">
        <f t="shared" si="503"/>
        <v>1755.2999999999997</v>
      </c>
      <c r="Z1798" t="str">
        <f t="shared" si="504"/>
        <v/>
      </c>
      <c r="AA1798" s="177" t="str">
        <f>IF(ISNA(VLOOKUP(AC1798,Sheet2!J:J,1,0)),"//","")</f>
        <v/>
      </c>
      <c r="AC1798" s="113" t="str">
        <f t="shared" si="509"/>
        <v/>
      </c>
      <c r="AD1798" t="b">
        <f t="shared" si="508"/>
        <v>1</v>
      </c>
    </row>
    <row r="1799" spans="1:30" s="49" customFormat="1">
      <c r="A1799" s="57" t="str">
        <f t="shared" si="498"/>
        <v/>
      </c>
      <c r="B1799" s="175">
        <f t="shared" si="522"/>
        <v>1755.3999999999996</v>
      </c>
      <c r="C1799" s="60" t="s">
        <v>2570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2570</v>
      </c>
      <c r="N1799" s="48"/>
      <c r="Q1799" s="49" t="str">
        <f>IF(ISNA(VLOOKUP(AC1799,#REF!,1)),"//","")</f>
        <v/>
      </c>
      <c r="S1799" s="43">
        <f t="shared" si="500"/>
        <v>276</v>
      </c>
      <c r="T1799" s="94" t="s">
        <v>2570</v>
      </c>
      <c r="U1799" s="72" t="s">
        <v>2570</v>
      </c>
      <c r="V1799" s="72" t="s">
        <v>2570</v>
      </c>
      <c r="W1799" s="44" t="str">
        <f t="shared" si="501"/>
        <v/>
      </c>
      <c r="X1799" s="25" t="str">
        <f t="shared" si="502"/>
        <v/>
      </c>
      <c r="Y1799" s="1">
        <f t="shared" si="503"/>
        <v>1755.3999999999996</v>
      </c>
      <c r="Z1799" t="str">
        <f t="shared" si="504"/>
        <v/>
      </c>
      <c r="AA1799" s="177" t="str">
        <f>IF(ISNA(VLOOKUP(AC1799,Sheet2!J:J,1,0)),"//","")</f>
        <v/>
      </c>
      <c r="AC1799" s="113" t="str">
        <f t="shared" si="509"/>
        <v/>
      </c>
      <c r="AD1799" t="b">
        <f t="shared" si="508"/>
        <v>1</v>
      </c>
    </row>
    <row r="1800" spans="1:30" s="49" customFormat="1">
      <c r="A1800" s="57" t="str">
        <f t="shared" si="498"/>
        <v/>
      </c>
      <c r="B1800" s="175">
        <f t="shared" si="522"/>
        <v>1755.4999999999995</v>
      </c>
      <c r="C1800" s="60" t="s">
        <v>2570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2570</v>
      </c>
      <c r="N1800" s="48"/>
      <c r="Q1800" s="49" t="str">
        <f>IF(ISNA(VLOOKUP(AC1800,#REF!,1)),"//","")</f>
        <v/>
      </c>
      <c r="S1800" s="43">
        <f t="shared" ref="S1800:S1802" si="523">IF(X1800&lt;&gt;"",S1799+1,S1799)</f>
        <v>276</v>
      </c>
      <c r="T1800" s="94" t="s">
        <v>2570</v>
      </c>
      <c r="U1800" s="72" t="s">
        <v>2570</v>
      </c>
      <c r="V1800" s="72" t="s">
        <v>2570</v>
      </c>
      <c r="W1800" s="44" t="str">
        <f t="shared" ref="W1800:W1802" si="524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25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26">B1800</f>
        <v>1755.4999999999995</v>
      </c>
      <c r="Z1800" t="str">
        <f t="shared" ref="Z1800:Z1802" si="527">M1800</f>
        <v/>
      </c>
      <c r="AA1800" s="177" t="str">
        <f>IF(ISNA(VLOOKUP(AC1800,Sheet2!J:J,1,0)),"//","")</f>
        <v/>
      </c>
      <c r="AC1800" s="113" t="str">
        <f t="shared" si="509"/>
        <v/>
      </c>
      <c r="AD1800" t="b">
        <f t="shared" si="508"/>
        <v>1</v>
      </c>
    </row>
    <row r="1801" spans="1:30" s="49" customFormat="1">
      <c r="A1801" s="57" t="str">
        <f t="shared" si="498"/>
        <v/>
      </c>
      <c r="B1801" s="175">
        <f t="shared" si="522"/>
        <v>1755.5999999999995</v>
      </c>
      <c r="C1801" s="60" t="s">
        <v>4941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23"/>
        <v>276</v>
      </c>
      <c r="T1801" s="94" t="s">
        <v>2570</v>
      </c>
      <c r="U1801" s="72" t="s">
        <v>2570</v>
      </c>
      <c r="V1801" s="72" t="s">
        <v>2570</v>
      </c>
      <c r="W1801" s="44" t="str">
        <f t="shared" si="524"/>
        <v/>
      </c>
      <c r="X1801" s="25" t="str">
        <f t="shared" si="525"/>
        <v/>
      </c>
      <c r="Y1801" s="1">
        <f t="shared" si="526"/>
        <v>1755.5999999999995</v>
      </c>
      <c r="Z1801" t="str">
        <f t="shared" si="527"/>
        <v>//Jaymos C43 extensions</v>
      </c>
      <c r="AA1801" s="177" t="str">
        <f>IF(ISNA(VLOOKUP(AC1801,Sheet2!J:J,1,0)),"//","")</f>
        <v/>
      </c>
      <c r="AC1801" s="113" t="str">
        <f t="shared" si="509"/>
        <v/>
      </c>
      <c r="AD1801" t="b">
        <f t="shared" si="508"/>
        <v>1</v>
      </c>
    </row>
    <row r="1802" spans="1:30" s="49" customFormat="1">
      <c r="A1802" s="57">
        <f t="shared" si="498"/>
        <v>1802</v>
      </c>
      <c r="B1802" s="56">
        <f t="shared" si="499"/>
        <v>1756</v>
      </c>
      <c r="C1802" s="99" t="s">
        <v>4494</v>
      </c>
      <c r="D1802" s="99" t="s">
        <v>1233</v>
      </c>
      <c r="E1802" s="100" t="s">
        <v>2571</v>
      </c>
      <c r="F1802" s="100" t="s">
        <v>2571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4646</v>
      </c>
      <c r="L1802" s="103" t="s">
        <v>1639</v>
      </c>
      <c r="M1802" s="104" t="s">
        <v>2563</v>
      </c>
      <c r="N1802" s="104"/>
      <c r="Q1802" s="49" t="str">
        <f>IF(ISNA(VLOOKUP(AC1802,#REF!,1)),"//","")</f>
        <v/>
      </c>
      <c r="S1802" s="43">
        <f t="shared" si="523"/>
        <v>276</v>
      </c>
      <c r="T1802" s="94" t="s">
        <v>3133</v>
      </c>
      <c r="U1802" s="72" t="s">
        <v>2570</v>
      </c>
      <c r="V1802" s="72" t="s">
        <v>2570</v>
      </c>
      <c r="W1802" s="44" t="str">
        <f t="shared" si="524"/>
        <v/>
      </c>
      <c r="X1802" s="25" t="str">
        <f t="shared" si="525"/>
        <v/>
      </c>
      <c r="Y1802" s="1">
        <f t="shared" si="526"/>
        <v>1756</v>
      </c>
      <c r="Z1802" t="str">
        <f t="shared" si="527"/>
        <v>ITM_FG_LINE</v>
      </c>
      <c r="AA1802" s="177" t="str">
        <f>IF(ISNA(VLOOKUP(AC1802,Sheet2!J:J,1,0)),"//","")</f>
        <v/>
      </c>
      <c r="AC1802" s="113" t="str">
        <f t="shared" si="509"/>
        <v/>
      </c>
      <c r="AD1802" t="b">
        <f t="shared" si="508"/>
        <v>1</v>
      </c>
    </row>
    <row r="1803" spans="1:30">
      <c r="A1803" s="58">
        <f t="shared" si="498"/>
        <v>1803</v>
      </c>
      <c r="B1803" s="55">
        <f t="shared" ref="B1803:B1866" si="528">IF(AND(MID(C1803,2,1)&lt;&gt;"/",MID(C1803,1,1)="/"),INT(B1802)+1,B1802+0.01)</f>
        <v>1757</v>
      </c>
      <c r="C1803" s="99" t="s">
        <v>4494</v>
      </c>
      <c r="D1803" s="99" t="s">
        <v>4664</v>
      </c>
      <c r="E1803" s="100" t="s">
        <v>4173</v>
      </c>
      <c r="F1803" s="100" t="s">
        <v>4173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4646</v>
      </c>
      <c r="L1803" s="99" t="s">
        <v>4174</v>
      </c>
      <c r="M1803" s="104" t="s">
        <v>4663</v>
      </c>
      <c r="N1803" s="104"/>
      <c r="O1803"/>
      <c r="P1803" t="str">
        <f t="shared" ref="P1803:P1863" si="529">IF(E1803=F1803,"","NOT EQUAL")</f>
        <v/>
      </c>
      <c r="Q1803" t="str">
        <f>IF(ISNA(VLOOKUP(AC1803,#REF!,1)),"//","")</f>
        <v/>
      </c>
      <c r="R1803"/>
      <c r="S1803" s="43">
        <f t="shared" ref="S1803:S1863" si="530">IF(X1803&lt;&gt;"",S1802+1,S1802)</f>
        <v>276</v>
      </c>
      <c r="T1803" s="94" t="s">
        <v>3133</v>
      </c>
      <c r="U1803" s="72" t="s">
        <v>2570</v>
      </c>
      <c r="V1803" s="72" t="s">
        <v>2570</v>
      </c>
      <c r="W1803" s="44" t="str">
        <f t="shared" ref="W1803:W1863" si="531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32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33">B1803</f>
        <v>1757</v>
      </c>
      <c r="Z1803" t="str">
        <f t="shared" ref="Z1803:Z1863" si="534">M1803</f>
        <v>ITM_NO_BASE_SCREEN</v>
      </c>
      <c r="AA1803" s="177" t="str">
        <f>IF(ISNA(VLOOKUP(AC1803,Sheet2!J:J,1,0)),"//","")</f>
        <v/>
      </c>
      <c r="AC1803" s="113" t="str">
        <f t="shared" si="509"/>
        <v/>
      </c>
      <c r="AD1803" t="b">
        <f t="shared" si="508"/>
        <v>1</v>
      </c>
    </row>
    <row r="1804" spans="1:30">
      <c r="A1804" s="58">
        <f t="shared" si="498"/>
        <v>1804</v>
      </c>
      <c r="B1804" s="55">
        <f t="shared" si="528"/>
        <v>1758</v>
      </c>
      <c r="C1804" s="99" t="s">
        <v>4494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4646</v>
      </c>
      <c r="L1804" s="99" t="s">
        <v>1640</v>
      </c>
      <c r="M1804" s="104" t="s">
        <v>2567</v>
      </c>
      <c r="N1804" s="104"/>
      <c r="O1804"/>
      <c r="P1804" t="str">
        <f t="shared" si="529"/>
        <v/>
      </c>
      <c r="Q1804" t="str">
        <f>IF(ISNA(VLOOKUP(AC1804,#REF!,1)),"//","")</f>
        <v/>
      </c>
      <c r="R1804"/>
      <c r="S1804" s="43">
        <f t="shared" si="530"/>
        <v>276</v>
      </c>
      <c r="T1804" s="94" t="s">
        <v>3133</v>
      </c>
      <c r="U1804" s="72" t="s">
        <v>2570</v>
      </c>
      <c r="V1804" s="72" t="s">
        <v>2570</v>
      </c>
      <c r="W1804" s="44" t="str">
        <f t="shared" si="531"/>
        <v/>
      </c>
      <c r="X1804" s="25" t="str">
        <f t="shared" si="532"/>
        <v/>
      </c>
      <c r="Y1804" s="1">
        <f t="shared" si="533"/>
        <v>1758</v>
      </c>
      <c r="Z1804" t="str">
        <f t="shared" si="534"/>
        <v>ITM_G_DOUBLETAP</v>
      </c>
      <c r="AA1804" s="177" t="str">
        <f>IF(ISNA(VLOOKUP(AC1804,Sheet2!J:J,1,0)),"//","")</f>
        <v/>
      </c>
      <c r="AC1804" s="113" t="str">
        <f t="shared" si="509"/>
        <v/>
      </c>
      <c r="AD1804" t="b">
        <f t="shared" si="508"/>
        <v>1</v>
      </c>
    </row>
    <row r="1805" spans="1:30">
      <c r="A1805" s="58">
        <f t="shared" si="498"/>
        <v>1805</v>
      </c>
      <c r="B1805" s="55">
        <f t="shared" si="528"/>
        <v>1759</v>
      </c>
      <c r="C1805" s="99" t="s">
        <v>4557</v>
      </c>
      <c r="D1805" s="99" t="s">
        <v>7</v>
      </c>
      <c r="E1805" s="100" t="s">
        <v>3752</v>
      </c>
      <c r="F1805" s="100" t="s">
        <v>3752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4646</v>
      </c>
      <c r="L1805" s="99"/>
      <c r="M1805" s="104" t="s">
        <v>4064</v>
      </c>
      <c r="N1805" s="104"/>
      <c r="O1805"/>
      <c r="P1805" t="str">
        <f t="shared" si="529"/>
        <v/>
      </c>
      <c r="Q1805" t="str">
        <f>IF(ISNA(VLOOKUP(AC1805,#REF!,1)),"//","")</f>
        <v/>
      </c>
      <c r="R1805"/>
      <c r="S1805" s="43">
        <f t="shared" si="530"/>
        <v>276</v>
      </c>
      <c r="T1805" s="94"/>
      <c r="U1805" s="72"/>
      <c r="V1805" s="72"/>
      <c r="W1805" s="44" t="str">
        <f t="shared" si="531"/>
        <v/>
      </c>
      <c r="X1805" s="25" t="str">
        <f t="shared" si="532"/>
        <v/>
      </c>
      <c r="Y1805" s="1">
        <f t="shared" si="533"/>
        <v>1759</v>
      </c>
      <c r="Z1805" t="str">
        <f t="shared" si="534"/>
        <v>ITM_1749</v>
      </c>
      <c r="AA1805" s="177" t="str">
        <f>IF(ISNA(VLOOKUP(AC1805,Sheet2!J:J,1,0)),"//","")</f>
        <v/>
      </c>
      <c r="AC1805" s="113" t="str">
        <f t="shared" si="509"/>
        <v/>
      </c>
      <c r="AD1805" t="b">
        <f t="shared" si="508"/>
        <v>1</v>
      </c>
    </row>
    <row r="1806" spans="1:30">
      <c r="A1806" s="58">
        <f t="shared" si="498"/>
        <v>1806</v>
      </c>
      <c r="B1806" s="55">
        <f t="shared" si="528"/>
        <v>1760</v>
      </c>
      <c r="C1806" s="99" t="s">
        <v>4480</v>
      </c>
      <c r="D1806" s="99">
        <v>0</v>
      </c>
      <c r="E1806" s="102" t="s">
        <v>2646</v>
      </c>
      <c r="F1806" s="102" t="s">
        <v>2646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4646</v>
      </c>
      <c r="L1806" s="103"/>
      <c r="M1806" s="104" t="s">
        <v>2647</v>
      </c>
      <c r="N1806" s="104"/>
      <c r="O1806"/>
      <c r="P1806" t="str">
        <f t="shared" si="529"/>
        <v/>
      </c>
      <c r="Q1806" t="str">
        <f>IF(ISNA(VLOOKUP(AC1806,#REF!,1)),"//","")</f>
        <v/>
      </c>
      <c r="R1806"/>
      <c r="S1806" s="43">
        <f t="shared" si="530"/>
        <v>276</v>
      </c>
      <c r="T1806" s="94" t="s">
        <v>3133</v>
      </c>
      <c r="U1806" s="72" t="s">
        <v>2570</v>
      </c>
      <c r="V1806" s="72" t="s">
        <v>2570</v>
      </c>
      <c r="W1806" s="44" t="str">
        <f t="shared" si="531"/>
        <v/>
      </c>
      <c r="X1806" s="25" t="str">
        <f t="shared" si="532"/>
        <v/>
      </c>
      <c r="Y1806" s="1">
        <f t="shared" si="533"/>
        <v>1760</v>
      </c>
      <c r="Z1806" t="str">
        <f t="shared" si="534"/>
        <v>ITM_P_ALLREGS</v>
      </c>
      <c r="AA1806" s="177" t="str">
        <f>IF(ISNA(VLOOKUP(AC1806,Sheet2!J:J,1,0)),"//","")</f>
        <v/>
      </c>
      <c r="AC1806" s="113" t="str">
        <f t="shared" si="509"/>
        <v/>
      </c>
      <c r="AD1806" t="b">
        <f t="shared" si="508"/>
        <v>1</v>
      </c>
    </row>
    <row r="1807" spans="1:30">
      <c r="A1807" s="58">
        <f t="shared" si="498"/>
        <v>1807</v>
      </c>
      <c r="B1807" s="55">
        <f t="shared" si="528"/>
        <v>1761</v>
      </c>
      <c r="C1807" s="99" t="s">
        <v>4495</v>
      </c>
      <c r="D1807" s="99">
        <v>85</v>
      </c>
      <c r="E1807" s="100" t="s">
        <v>2648</v>
      </c>
      <c r="F1807" s="100" t="s">
        <v>2648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4811</v>
      </c>
      <c r="L1807" s="103" t="s">
        <v>2590</v>
      </c>
      <c r="M1807" s="104" t="s">
        <v>2651</v>
      </c>
      <c r="N1807" s="104"/>
      <c r="O1807"/>
      <c r="P1807" t="str">
        <f t="shared" si="529"/>
        <v/>
      </c>
      <c r="Q1807" t="str">
        <f>IF(ISNA(VLOOKUP(AC1807,#REF!,1)),"//","")</f>
        <v/>
      </c>
      <c r="R1807"/>
      <c r="S1807" s="43">
        <f t="shared" si="530"/>
        <v>276</v>
      </c>
      <c r="T1807" s="94" t="s">
        <v>3137</v>
      </c>
      <c r="U1807" s="72" t="s">
        <v>2570</v>
      </c>
      <c r="V1807" s="72" t="s">
        <v>2570</v>
      </c>
      <c r="W1807" s="44" t="str">
        <f t="shared" si="531"/>
        <v/>
      </c>
      <c r="X1807" s="25" t="str">
        <f t="shared" si="532"/>
        <v/>
      </c>
      <c r="Y1807" s="1">
        <f t="shared" si="533"/>
        <v>1761</v>
      </c>
      <c r="Z1807" t="str">
        <f t="shared" si="534"/>
        <v>ITM_SI_f</v>
      </c>
      <c r="AA1807" s="177" t="str">
        <f>IF(ISNA(VLOOKUP(AC1807,Sheet2!J:J,1,0)),"//","")</f>
        <v/>
      </c>
      <c r="AC1807" s="113" t="str">
        <f t="shared" si="509"/>
        <v/>
      </c>
      <c r="AD1807" t="b">
        <f t="shared" si="508"/>
        <v>1</v>
      </c>
    </row>
    <row r="1808" spans="1:30">
      <c r="A1808" s="58">
        <f t="shared" si="498"/>
        <v>1808</v>
      </c>
      <c r="B1808" s="55">
        <f t="shared" si="528"/>
        <v>1762</v>
      </c>
      <c r="C1808" s="99" t="s">
        <v>4495</v>
      </c>
      <c r="D1808" s="99">
        <v>88</v>
      </c>
      <c r="E1808" s="100" t="s">
        <v>2597</v>
      </c>
      <c r="F1808" s="100" t="s">
        <v>2597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4811</v>
      </c>
      <c r="L1808" s="99" t="s">
        <v>2590</v>
      </c>
      <c r="M1808" s="104" t="s">
        <v>2591</v>
      </c>
      <c r="N1808" s="100"/>
      <c r="O1808"/>
      <c r="P1808" t="str">
        <f t="shared" si="529"/>
        <v/>
      </c>
      <c r="Q1808" t="str">
        <f>IF(ISNA(VLOOKUP(AC1808,#REF!,1)),"//","")</f>
        <v/>
      </c>
      <c r="R1808"/>
      <c r="S1808" s="43">
        <f t="shared" si="530"/>
        <v>276</v>
      </c>
      <c r="T1808" s="94" t="s">
        <v>3137</v>
      </c>
      <c r="U1808" s="72" t="s">
        <v>2570</v>
      </c>
      <c r="V1808" s="72" t="s">
        <v>2570</v>
      </c>
      <c r="W1808" s="44" t="str">
        <f t="shared" si="531"/>
        <v/>
      </c>
      <c r="X1808" s="25" t="str">
        <f t="shared" si="532"/>
        <v/>
      </c>
      <c r="Y1808" s="1">
        <f t="shared" si="533"/>
        <v>1762</v>
      </c>
      <c r="Z1808" t="str">
        <f t="shared" si="534"/>
        <v>ITM_SI_p</v>
      </c>
      <c r="AA1808" s="177" t="str">
        <f>IF(ISNA(VLOOKUP(AC1808,Sheet2!J:J,1,0)),"//","")</f>
        <v/>
      </c>
      <c r="AC1808" s="113" t="str">
        <f t="shared" si="509"/>
        <v/>
      </c>
      <c r="AD1808" t="b">
        <f t="shared" si="508"/>
        <v>1</v>
      </c>
    </row>
    <row r="1809" spans="1:30">
      <c r="A1809" s="58">
        <f t="shared" ref="A1809:A1872" si="535">IF(B1809=INT(B1809),ROW(),"")</f>
        <v>1809</v>
      </c>
      <c r="B1809" s="55">
        <f t="shared" si="528"/>
        <v>1763</v>
      </c>
      <c r="C1809" s="99" t="s">
        <v>4495</v>
      </c>
      <c r="D1809" s="99">
        <v>91</v>
      </c>
      <c r="E1809" s="100" t="s">
        <v>2598</v>
      </c>
      <c r="F1809" s="100" t="s">
        <v>2598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4811</v>
      </c>
      <c r="L1809" s="99" t="s">
        <v>2590</v>
      </c>
      <c r="M1809" s="104" t="s">
        <v>2592</v>
      </c>
      <c r="N1809" s="100"/>
      <c r="O1809"/>
      <c r="P1809" t="str">
        <f t="shared" si="529"/>
        <v/>
      </c>
      <c r="Q1809" t="str">
        <f>IF(ISNA(VLOOKUP(AC1809,#REF!,1)),"//","")</f>
        <v/>
      </c>
      <c r="R1809"/>
      <c r="S1809" s="43">
        <f t="shared" si="530"/>
        <v>276</v>
      </c>
      <c r="T1809" s="94" t="s">
        <v>3137</v>
      </c>
      <c r="U1809" s="72" t="s">
        <v>2570</v>
      </c>
      <c r="V1809" s="72" t="s">
        <v>2570</v>
      </c>
      <c r="W1809" s="44" t="str">
        <f t="shared" si="531"/>
        <v/>
      </c>
      <c r="X1809" s="25" t="str">
        <f t="shared" si="532"/>
        <v/>
      </c>
      <c r="Y1809" s="1">
        <f t="shared" si="533"/>
        <v>1763</v>
      </c>
      <c r="Z1809" t="str">
        <f t="shared" si="534"/>
        <v>ITM_SI_n</v>
      </c>
      <c r="AA1809" s="177" t="str">
        <f>IF(ISNA(VLOOKUP(AC1809,Sheet2!J:J,1,0)),"//","")</f>
        <v/>
      </c>
      <c r="AC1809" s="113" t="str">
        <f t="shared" si="509"/>
        <v/>
      </c>
      <c r="AD1809" t="b">
        <f t="shared" si="508"/>
        <v>1</v>
      </c>
    </row>
    <row r="1810" spans="1:30">
      <c r="A1810" s="58">
        <f t="shared" si="535"/>
        <v>1810</v>
      </c>
      <c r="B1810" s="55">
        <f t="shared" si="528"/>
        <v>1764</v>
      </c>
      <c r="C1810" s="99" t="s">
        <v>4495</v>
      </c>
      <c r="D1810" s="99">
        <v>94</v>
      </c>
      <c r="E1810" s="100" t="s">
        <v>2599</v>
      </c>
      <c r="F1810" s="100" t="s">
        <v>2599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4811</v>
      </c>
      <c r="L1810" s="99" t="s">
        <v>2590</v>
      </c>
      <c r="M1810" s="104" t="s">
        <v>2593</v>
      </c>
      <c r="N1810" s="100"/>
      <c r="O1810"/>
      <c r="P1810" t="str">
        <f t="shared" si="529"/>
        <v/>
      </c>
      <c r="Q1810" t="str">
        <f>IF(ISNA(VLOOKUP(AC1810,#REF!,1)),"//","")</f>
        <v/>
      </c>
      <c r="R1810"/>
      <c r="S1810" s="43">
        <f t="shared" si="530"/>
        <v>276</v>
      </c>
      <c r="T1810" s="94" t="s">
        <v>3137</v>
      </c>
      <c r="U1810" s="72" t="s">
        <v>2570</v>
      </c>
      <c r="V1810" s="72" t="s">
        <v>2570</v>
      </c>
      <c r="W1810" s="44" t="str">
        <f t="shared" si="531"/>
        <v/>
      </c>
      <c r="X1810" s="25" t="str">
        <f t="shared" si="532"/>
        <v/>
      </c>
      <c r="Y1810" s="1">
        <f t="shared" si="533"/>
        <v>1764</v>
      </c>
      <c r="Z1810" t="str">
        <f t="shared" si="534"/>
        <v>ITM_SI_u</v>
      </c>
      <c r="AA1810" s="177" t="str">
        <f>IF(ISNA(VLOOKUP(AC1810,Sheet2!J:J,1,0)),"//","")</f>
        <v/>
      </c>
      <c r="AC1810" s="113" t="str">
        <f t="shared" si="509"/>
        <v/>
      </c>
      <c r="AD1810" t="b">
        <f t="shared" si="508"/>
        <v>1</v>
      </c>
    </row>
    <row r="1811" spans="1:30">
      <c r="A1811" s="58">
        <f t="shared" si="535"/>
        <v>1811</v>
      </c>
      <c r="B1811" s="55">
        <f t="shared" si="528"/>
        <v>1765</v>
      </c>
      <c r="C1811" s="99" t="s">
        <v>4495</v>
      </c>
      <c r="D1811" s="99">
        <v>97</v>
      </c>
      <c r="E1811" s="100" t="s">
        <v>2600</v>
      </c>
      <c r="F1811" s="100" t="s">
        <v>2600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4811</v>
      </c>
      <c r="L1811" s="99" t="s">
        <v>2590</v>
      </c>
      <c r="M1811" s="104" t="s">
        <v>2594</v>
      </c>
      <c r="N1811" s="100"/>
      <c r="O1811"/>
      <c r="P1811" t="str">
        <f t="shared" si="529"/>
        <v/>
      </c>
      <c r="Q1811" t="str">
        <f>IF(ISNA(VLOOKUP(AC1811,#REF!,1)),"//","")</f>
        <v/>
      </c>
      <c r="R1811"/>
      <c r="S1811" s="43">
        <f t="shared" si="530"/>
        <v>276</v>
      </c>
      <c r="T1811" s="94" t="s">
        <v>3137</v>
      </c>
      <c r="U1811" s="72" t="s">
        <v>2570</v>
      </c>
      <c r="V1811" s="72" t="s">
        <v>2570</v>
      </c>
      <c r="W1811" s="44" t="str">
        <f t="shared" si="531"/>
        <v/>
      </c>
      <c r="X1811" s="25" t="str">
        <f t="shared" si="532"/>
        <v/>
      </c>
      <c r="Y1811" s="1">
        <f t="shared" si="533"/>
        <v>1765</v>
      </c>
      <c r="Z1811" t="str">
        <f t="shared" si="534"/>
        <v>ITM_SI_m</v>
      </c>
      <c r="AA1811" s="177" t="str">
        <f>IF(ISNA(VLOOKUP(AC1811,Sheet2!J:J,1,0)),"//","")</f>
        <v/>
      </c>
      <c r="AC1811" s="113" t="str">
        <f t="shared" si="509"/>
        <v/>
      </c>
      <c r="AD1811" t="b">
        <f t="shared" si="508"/>
        <v>1</v>
      </c>
    </row>
    <row r="1812" spans="1:30">
      <c r="A1812" s="58">
        <f t="shared" si="535"/>
        <v>1812</v>
      </c>
      <c r="B1812" s="55">
        <f t="shared" si="528"/>
        <v>1766</v>
      </c>
      <c r="C1812" s="99" t="s">
        <v>4495</v>
      </c>
      <c r="D1812" s="99">
        <v>103</v>
      </c>
      <c r="E1812" s="100" t="s">
        <v>2601</v>
      </c>
      <c r="F1812" s="100" t="s">
        <v>2601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4811</v>
      </c>
      <c r="L1812" s="99" t="s">
        <v>2590</v>
      </c>
      <c r="M1812" s="104" t="s">
        <v>2595</v>
      </c>
      <c r="N1812" s="100"/>
      <c r="O1812"/>
      <c r="P1812" t="str">
        <f t="shared" si="529"/>
        <v/>
      </c>
      <c r="Q1812" t="str">
        <f>IF(ISNA(VLOOKUP(AC1812,#REF!,1)),"//","")</f>
        <v/>
      </c>
      <c r="R1812"/>
      <c r="S1812" s="43">
        <f t="shared" si="530"/>
        <v>276</v>
      </c>
      <c r="T1812" s="94" t="s">
        <v>3137</v>
      </c>
      <c r="U1812" s="72" t="s">
        <v>2570</v>
      </c>
      <c r="V1812" s="72" t="s">
        <v>2570</v>
      </c>
      <c r="W1812" s="44" t="str">
        <f t="shared" si="531"/>
        <v/>
      </c>
      <c r="X1812" s="25" t="str">
        <f t="shared" si="532"/>
        <v/>
      </c>
      <c r="Y1812" s="1">
        <f t="shared" si="533"/>
        <v>1766</v>
      </c>
      <c r="Z1812" t="str">
        <f t="shared" si="534"/>
        <v>ITM_SI_k</v>
      </c>
      <c r="AA1812" s="177" t="str">
        <f>IF(ISNA(VLOOKUP(AC1812,Sheet2!J:J,1,0)),"//","")</f>
        <v/>
      </c>
      <c r="AC1812" s="113" t="str">
        <f t="shared" si="509"/>
        <v/>
      </c>
      <c r="AD1812" t="b">
        <f t="shared" si="508"/>
        <v>1</v>
      </c>
    </row>
    <row r="1813" spans="1:30">
      <c r="A1813" s="58">
        <f t="shared" si="535"/>
        <v>1813</v>
      </c>
      <c r="B1813" s="55">
        <f t="shared" si="528"/>
        <v>1767</v>
      </c>
      <c r="C1813" s="99" t="s">
        <v>4495</v>
      </c>
      <c r="D1813" s="99">
        <v>106</v>
      </c>
      <c r="E1813" s="100" t="s">
        <v>2602</v>
      </c>
      <c r="F1813" s="100" t="s">
        <v>2602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4811</v>
      </c>
      <c r="L1813" s="99" t="s">
        <v>2590</v>
      </c>
      <c r="M1813" s="104" t="s">
        <v>2596</v>
      </c>
      <c r="N1813" s="100"/>
      <c r="O1813"/>
      <c r="P1813" t="str">
        <f t="shared" si="529"/>
        <v/>
      </c>
      <c r="Q1813" t="str">
        <f>IF(ISNA(VLOOKUP(AC1813,#REF!,1)),"//","")</f>
        <v/>
      </c>
      <c r="R1813"/>
      <c r="S1813" s="43">
        <f t="shared" si="530"/>
        <v>276</v>
      </c>
      <c r="T1813" s="94" t="s">
        <v>3137</v>
      </c>
      <c r="U1813" s="72" t="s">
        <v>2570</v>
      </c>
      <c r="V1813" s="72" t="s">
        <v>2570</v>
      </c>
      <c r="W1813" s="44" t="str">
        <f t="shared" si="531"/>
        <v/>
      </c>
      <c r="X1813" s="25" t="str">
        <f t="shared" si="532"/>
        <v/>
      </c>
      <c r="Y1813" s="1">
        <f t="shared" si="533"/>
        <v>1767</v>
      </c>
      <c r="Z1813" t="str">
        <f t="shared" si="534"/>
        <v>ITM_SI_M</v>
      </c>
      <c r="AA1813" s="177" t="str">
        <f>IF(ISNA(VLOOKUP(AC1813,Sheet2!J:J,1,0)),"//","")</f>
        <v/>
      </c>
      <c r="AC1813" s="113" t="str">
        <f t="shared" si="509"/>
        <v/>
      </c>
      <c r="AD1813" t="b">
        <f t="shared" si="508"/>
        <v>1</v>
      </c>
    </row>
    <row r="1814" spans="1:30">
      <c r="A1814" s="58">
        <f t="shared" si="535"/>
        <v>1814</v>
      </c>
      <c r="B1814" s="55">
        <f t="shared" si="528"/>
        <v>1768</v>
      </c>
      <c r="C1814" s="99" t="s">
        <v>4495</v>
      </c>
      <c r="D1814" s="99">
        <v>109</v>
      </c>
      <c r="E1814" s="100" t="s">
        <v>2649</v>
      </c>
      <c r="F1814" s="100" t="s">
        <v>2649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4811</v>
      </c>
      <c r="L1814" s="99" t="s">
        <v>2590</v>
      </c>
      <c r="M1814" s="104" t="s">
        <v>2652</v>
      </c>
      <c r="N1814" s="100"/>
      <c r="O1814"/>
      <c r="P1814" t="str">
        <f t="shared" si="529"/>
        <v/>
      </c>
      <c r="Q1814" t="str">
        <f>IF(ISNA(VLOOKUP(AC1814,#REF!,1)),"//","")</f>
        <v/>
      </c>
      <c r="R1814"/>
      <c r="S1814" s="43">
        <f t="shared" si="530"/>
        <v>276</v>
      </c>
      <c r="T1814" s="94" t="s">
        <v>3137</v>
      </c>
      <c r="U1814" s="72" t="s">
        <v>2570</v>
      </c>
      <c r="V1814" s="72" t="s">
        <v>2570</v>
      </c>
      <c r="W1814" s="44" t="str">
        <f t="shared" si="531"/>
        <v/>
      </c>
      <c r="X1814" s="25" t="str">
        <f t="shared" si="532"/>
        <v/>
      </c>
      <c r="Y1814" s="1">
        <f t="shared" si="533"/>
        <v>1768</v>
      </c>
      <c r="Z1814" t="str">
        <f t="shared" si="534"/>
        <v>ITM_SI_G</v>
      </c>
      <c r="AA1814" s="177" t="str">
        <f>IF(ISNA(VLOOKUP(AC1814,Sheet2!J:J,1,0)),"//","")</f>
        <v/>
      </c>
      <c r="AC1814" s="113" t="str">
        <f t="shared" si="509"/>
        <v/>
      </c>
      <c r="AD1814" t="b">
        <f t="shared" si="508"/>
        <v>1</v>
      </c>
    </row>
    <row r="1815" spans="1:30">
      <c r="A1815" s="58">
        <f t="shared" si="535"/>
        <v>1815</v>
      </c>
      <c r="B1815" s="55">
        <f t="shared" si="528"/>
        <v>1769</v>
      </c>
      <c r="C1815" s="99" t="s">
        <v>4495</v>
      </c>
      <c r="D1815" s="99">
        <v>112</v>
      </c>
      <c r="E1815" s="100" t="s">
        <v>2650</v>
      </c>
      <c r="F1815" s="100" t="s">
        <v>2650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4811</v>
      </c>
      <c r="L1815" s="99" t="s">
        <v>2590</v>
      </c>
      <c r="M1815" s="104" t="s">
        <v>2653</v>
      </c>
      <c r="N1815" s="100"/>
      <c r="O1815"/>
      <c r="P1815" t="str">
        <f t="shared" si="529"/>
        <v/>
      </c>
      <c r="Q1815" t="str">
        <f>IF(ISNA(VLOOKUP(AC1815,#REF!,1)),"//","")</f>
        <v/>
      </c>
      <c r="R1815"/>
      <c r="S1815" s="43">
        <f t="shared" si="530"/>
        <v>276</v>
      </c>
      <c r="T1815" s="94" t="s">
        <v>3137</v>
      </c>
      <c r="U1815" s="72" t="s">
        <v>2570</v>
      </c>
      <c r="V1815" s="72" t="s">
        <v>2570</v>
      </c>
      <c r="W1815" s="44" t="str">
        <f t="shared" si="531"/>
        <v/>
      </c>
      <c r="X1815" s="25" t="str">
        <f t="shared" si="532"/>
        <v/>
      </c>
      <c r="Y1815" s="1">
        <f t="shared" si="533"/>
        <v>1769</v>
      </c>
      <c r="Z1815" t="str">
        <f t="shared" si="534"/>
        <v>ITM_SI_T</v>
      </c>
      <c r="AA1815" s="177" t="str">
        <f>IF(ISNA(VLOOKUP(AC1815,Sheet2!J:J,1,0)),"//","")</f>
        <v/>
      </c>
      <c r="AC1815" s="113" t="str">
        <f t="shared" si="509"/>
        <v/>
      </c>
      <c r="AD1815" t="b">
        <f t="shared" si="508"/>
        <v>1</v>
      </c>
    </row>
    <row r="1816" spans="1:30">
      <c r="A1816" s="58">
        <f t="shared" si="535"/>
        <v>1816</v>
      </c>
      <c r="B1816" s="55">
        <f t="shared" si="528"/>
        <v>1770</v>
      </c>
      <c r="C1816" s="99" t="s">
        <v>4558</v>
      </c>
      <c r="D1816" s="99" t="s">
        <v>3753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4646</v>
      </c>
      <c r="L1816" s="99" t="s">
        <v>1104</v>
      </c>
      <c r="M1816" s="104" t="s">
        <v>3753</v>
      </c>
      <c r="N1816" s="100"/>
      <c r="O1816"/>
      <c r="P1816" t="str">
        <f t="shared" si="529"/>
        <v>NOT EQUAL</v>
      </c>
      <c r="Q1816" t="str">
        <f>IF(ISNA(VLOOKUP(AC1816,#REF!,1)),"//","")</f>
        <v/>
      </c>
      <c r="R1816"/>
      <c r="S1816" s="43">
        <f t="shared" si="530"/>
        <v>276</v>
      </c>
      <c r="T1816" s="94"/>
      <c r="U1816" s="72"/>
      <c r="V1816" s="72"/>
      <c r="W1816" s="44" t="str">
        <f t="shared" si="531"/>
        <v/>
      </c>
      <c r="X1816" s="25" t="str">
        <f t="shared" si="532"/>
        <v/>
      </c>
      <c r="Y1816" s="1">
        <f t="shared" si="533"/>
        <v>1770</v>
      </c>
      <c r="Z1816" t="str">
        <f t="shared" si="534"/>
        <v>ITM_QOPPA</v>
      </c>
      <c r="AA1816" s="177" t="str">
        <f>IF(ISNA(VLOOKUP(AC1816,Sheet2!J:J,1,0)),"//","")</f>
        <v/>
      </c>
      <c r="AC1816" s="113" t="str">
        <f t="shared" si="509"/>
        <v/>
      </c>
      <c r="AD1816" t="b">
        <f t="shared" si="508"/>
        <v>1</v>
      </c>
    </row>
    <row r="1817" spans="1:30">
      <c r="A1817" s="58">
        <f t="shared" si="535"/>
        <v>1817</v>
      </c>
      <c r="B1817" s="55">
        <f t="shared" si="528"/>
        <v>1771</v>
      </c>
      <c r="C1817" s="99" t="s">
        <v>4558</v>
      </c>
      <c r="D1817" s="99" t="s">
        <v>3754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4646</v>
      </c>
      <c r="L1817" s="99" t="s">
        <v>1104</v>
      </c>
      <c r="M1817" s="104" t="s">
        <v>3754</v>
      </c>
      <c r="N1817" s="104"/>
      <c r="O1817"/>
      <c r="P1817" t="str">
        <f t="shared" si="529"/>
        <v>NOT EQUAL</v>
      </c>
      <c r="Q1817" t="str">
        <f>IF(ISNA(VLOOKUP(AC1817,#REF!,1)),"//","")</f>
        <v/>
      </c>
      <c r="R1817"/>
      <c r="S1817" s="43">
        <f t="shared" si="530"/>
        <v>276</v>
      </c>
      <c r="T1817" s="94"/>
      <c r="U1817" s="72"/>
      <c r="V1817" s="72"/>
      <c r="W1817" s="44" t="str">
        <f t="shared" si="531"/>
        <v/>
      </c>
      <c r="X1817" s="25" t="str">
        <f t="shared" si="532"/>
        <v/>
      </c>
      <c r="Y1817" s="1">
        <f t="shared" si="533"/>
        <v>1771</v>
      </c>
      <c r="Z1817" t="str">
        <f t="shared" si="534"/>
        <v>ITM_DIGAMMA</v>
      </c>
      <c r="AA1817" s="177" t="str">
        <f>IF(ISNA(VLOOKUP(AC1817,Sheet2!J:J,1,0)),"//","")</f>
        <v/>
      </c>
      <c r="AC1817" s="113" t="str">
        <f t="shared" si="509"/>
        <v/>
      </c>
      <c r="AD1817" t="b">
        <f t="shared" si="508"/>
        <v>1</v>
      </c>
    </row>
    <row r="1818" spans="1:30">
      <c r="A1818" s="58">
        <f t="shared" si="535"/>
        <v>1818</v>
      </c>
      <c r="B1818" s="55">
        <f t="shared" si="528"/>
        <v>1772</v>
      </c>
      <c r="C1818" s="99" t="s">
        <v>4558</v>
      </c>
      <c r="D1818" s="99" t="s">
        <v>3755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4646</v>
      </c>
      <c r="L1818" s="99" t="s">
        <v>1104</v>
      </c>
      <c r="M1818" s="104" t="s">
        <v>3755</v>
      </c>
      <c r="N1818" s="104"/>
      <c r="O1818"/>
      <c r="P1818" t="str">
        <f t="shared" si="529"/>
        <v>NOT EQUAL</v>
      </c>
      <c r="Q1818" t="str">
        <f>IF(ISNA(VLOOKUP(AC1818,#REF!,1)),"//","")</f>
        <v/>
      </c>
      <c r="R1818"/>
      <c r="S1818" s="43">
        <f t="shared" si="530"/>
        <v>276</v>
      </c>
      <c r="T1818" s="94"/>
      <c r="U1818" s="72"/>
      <c r="V1818" s="72"/>
      <c r="W1818" s="44" t="str">
        <f t="shared" si="531"/>
        <v/>
      </c>
      <c r="X1818" s="25" t="str">
        <f t="shared" si="532"/>
        <v/>
      </c>
      <c r="Y1818" s="1">
        <f t="shared" si="533"/>
        <v>1772</v>
      </c>
      <c r="Z1818" t="str">
        <f t="shared" si="534"/>
        <v>ITM_SAMPI</v>
      </c>
      <c r="AA1818" s="177" t="str">
        <f>IF(ISNA(VLOOKUP(AC1818,Sheet2!J:J,1,0)),"//","")</f>
        <v/>
      </c>
      <c r="AC1818" s="113" t="str">
        <f t="shared" si="509"/>
        <v/>
      </c>
      <c r="AD1818" t="b">
        <f t="shared" si="508"/>
        <v>1</v>
      </c>
    </row>
    <row r="1819" spans="1:30">
      <c r="A1819" s="58">
        <f t="shared" si="535"/>
        <v>1819</v>
      </c>
      <c r="B1819" s="55">
        <f t="shared" si="528"/>
        <v>1773</v>
      </c>
      <c r="C1819" s="99" t="s">
        <v>4557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4646</v>
      </c>
      <c r="L1819" s="99" t="s">
        <v>1634</v>
      </c>
      <c r="M1819" s="104" t="s">
        <v>4065</v>
      </c>
      <c r="N1819" s="104"/>
      <c r="O1819"/>
      <c r="P1819" t="str">
        <f t="shared" si="529"/>
        <v/>
      </c>
      <c r="Q1819" t="str">
        <f>IF(ISNA(VLOOKUP(AC1819,#REF!,1)),"//","")</f>
        <v/>
      </c>
      <c r="R1819"/>
      <c r="S1819" s="43">
        <f t="shared" si="530"/>
        <v>276</v>
      </c>
      <c r="T1819" s="94"/>
      <c r="U1819" s="72"/>
      <c r="V1819" s="72"/>
      <c r="W1819" s="44" t="str">
        <f t="shared" si="531"/>
        <v/>
      </c>
      <c r="X1819" s="25" t="str">
        <f t="shared" si="532"/>
        <v/>
      </c>
      <c r="Y1819" s="1">
        <f t="shared" si="533"/>
        <v>1773</v>
      </c>
      <c r="Z1819" t="str">
        <f t="shared" si="534"/>
        <v>ITM_1599</v>
      </c>
      <c r="AA1819" s="177" t="str">
        <f>IF(ISNA(VLOOKUP(AC1819,Sheet2!J:J,1,0)),"//","")</f>
        <v/>
      </c>
      <c r="AC1819" s="113" t="str">
        <f t="shared" si="509"/>
        <v/>
      </c>
      <c r="AD1819" t="b">
        <f t="shared" si="508"/>
        <v>1</v>
      </c>
    </row>
    <row r="1820" spans="1:30">
      <c r="A1820" s="58">
        <f t="shared" si="535"/>
        <v>1820</v>
      </c>
      <c r="B1820" s="55">
        <f t="shared" si="528"/>
        <v>1774</v>
      </c>
      <c r="C1820" s="99" t="s">
        <v>4557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4646</v>
      </c>
      <c r="L1820" s="99" t="s">
        <v>1634</v>
      </c>
      <c r="M1820" s="104" t="s">
        <v>4066</v>
      </c>
      <c r="N1820" s="104"/>
      <c r="O1820"/>
      <c r="P1820" t="str">
        <f t="shared" si="529"/>
        <v/>
      </c>
      <c r="Q1820" t="str">
        <f>IF(ISNA(VLOOKUP(AC1820,#REF!,1)),"//","")</f>
        <v/>
      </c>
      <c r="R1820"/>
      <c r="S1820" s="43">
        <f t="shared" si="530"/>
        <v>276</v>
      </c>
      <c r="T1820" s="94"/>
      <c r="U1820" s="72"/>
      <c r="V1820" s="72"/>
      <c r="W1820" s="44" t="str">
        <f t="shared" si="531"/>
        <v/>
      </c>
      <c r="X1820" s="25" t="str">
        <f t="shared" si="532"/>
        <v/>
      </c>
      <c r="Y1820" s="1">
        <f t="shared" si="533"/>
        <v>1774</v>
      </c>
      <c r="Z1820" t="str">
        <f t="shared" si="534"/>
        <v>ITM_1600</v>
      </c>
      <c r="AA1820" s="177" t="str">
        <f>IF(ISNA(VLOOKUP(AC1820,Sheet2!J:J,1,0)),"//","")</f>
        <v/>
      </c>
      <c r="AC1820" s="113" t="str">
        <f t="shared" si="509"/>
        <v/>
      </c>
      <c r="AD1820" t="b">
        <f t="shared" si="508"/>
        <v>1</v>
      </c>
    </row>
    <row r="1821" spans="1:30">
      <c r="A1821" s="58">
        <f t="shared" si="535"/>
        <v>1821</v>
      </c>
      <c r="B1821" s="55">
        <f t="shared" si="528"/>
        <v>1775</v>
      </c>
      <c r="C1821" s="99" t="s">
        <v>4557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4646</v>
      </c>
      <c r="L1821" s="99" t="s">
        <v>1634</v>
      </c>
      <c r="M1821" s="104" t="s">
        <v>4067</v>
      </c>
      <c r="N1821" s="104"/>
      <c r="O1821"/>
      <c r="P1821" t="str">
        <f t="shared" si="529"/>
        <v/>
      </c>
      <c r="Q1821" t="str">
        <f>IF(ISNA(VLOOKUP(AC1821,#REF!,1)),"//","")</f>
        <v/>
      </c>
      <c r="R1821"/>
      <c r="S1821" s="43">
        <f t="shared" si="530"/>
        <v>276</v>
      </c>
      <c r="T1821" s="94"/>
      <c r="U1821" s="72"/>
      <c r="V1821" s="72"/>
      <c r="W1821" s="44" t="str">
        <f t="shared" si="531"/>
        <v/>
      </c>
      <c r="X1821" s="25" t="str">
        <f t="shared" si="532"/>
        <v/>
      </c>
      <c r="Y1821" s="1">
        <f t="shared" si="533"/>
        <v>1775</v>
      </c>
      <c r="Z1821" t="str">
        <f t="shared" si="534"/>
        <v>ITM_1601</v>
      </c>
      <c r="AA1821" s="177" t="str">
        <f>IF(ISNA(VLOOKUP(AC1821,Sheet2!J:J,1,0)),"//","")</f>
        <v/>
      </c>
      <c r="AC1821" s="113" t="str">
        <f t="shared" si="509"/>
        <v/>
      </c>
      <c r="AD1821" t="b">
        <f t="shared" si="508"/>
        <v>1</v>
      </c>
    </row>
    <row r="1822" spans="1:30">
      <c r="A1822" s="58">
        <f t="shared" si="535"/>
        <v>1822</v>
      </c>
      <c r="B1822" s="55">
        <f t="shared" si="528"/>
        <v>1776</v>
      </c>
      <c r="C1822" s="99" t="s">
        <v>4557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4646</v>
      </c>
      <c r="L1822" s="99" t="s">
        <v>1634</v>
      </c>
      <c r="M1822" s="104" t="s">
        <v>4068</v>
      </c>
      <c r="N1822" s="104"/>
      <c r="O1822"/>
      <c r="P1822" t="str">
        <f t="shared" si="529"/>
        <v/>
      </c>
      <c r="Q1822" t="str">
        <f>IF(ISNA(VLOOKUP(AC1822,#REF!,1)),"//","")</f>
        <v/>
      </c>
      <c r="R1822"/>
      <c r="S1822" s="43">
        <f t="shared" si="530"/>
        <v>276</v>
      </c>
      <c r="T1822" s="94"/>
      <c r="U1822" s="72"/>
      <c r="V1822" s="72"/>
      <c r="W1822" s="44" t="str">
        <f t="shared" si="531"/>
        <v/>
      </c>
      <c r="X1822" s="25" t="str">
        <f t="shared" si="532"/>
        <v/>
      </c>
      <c r="Y1822" s="1">
        <f t="shared" si="533"/>
        <v>1776</v>
      </c>
      <c r="Z1822" t="str">
        <f t="shared" si="534"/>
        <v>ITM_1602</v>
      </c>
      <c r="AA1822" s="177" t="str">
        <f>IF(ISNA(VLOOKUP(AC1822,Sheet2!J:J,1,0)),"//","")</f>
        <v/>
      </c>
      <c r="AC1822" s="113" t="str">
        <f t="shared" si="509"/>
        <v/>
      </c>
      <c r="AD1822" t="b">
        <f t="shared" si="508"/>
        <v>1</v>
      </c>
    </row>
    <row r="1823" spans="1:30">
      <c r="A1823" s="58">
        <f t="shared" si="535"/>
        <v>1823</v>
      </c>
      <c r="B1823" s="55">
        <f t="shared" si="528"/>
        <v>1777</v>
      </c>
      <c r="C1823" s="99" t="s">
        <v>4557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4646</v>
      </c>
      <c r="L1823" s="99" t="s">
        <v>1634</v>
      </c>
      <c r="M1823" s="104" t="s">
        <v>4069</v>
      </c>
      <c r="N1823" s="104"/>
      <c r="O1823"/>
      <c r="P1823" t="str">
        <f t="shared" si="529"/>
        <v/>
      </c>
      <c r="Q1823" t="str">
        <f>IF(ISNA(VLOOKUP(AC1823,#REF!,1)),"//","")</f>
        <v/>
      </c>
      <c r="R1823"/>
      <c r="S1823" s="43">
        <f t="shared" si="530"/>
        <v>276</v>
      </c>
      <c r="T1823" s="94"/>
      <c r="U1823" s="72"/>
      <c r="V1823" s="72"/>
      <c r="W1823" s="44" t="str">
        <f t="shared" si="531"/>
        <v/>
      </c>
      <c r="X1823" s="25" t="str">
        <f t="shared" si="532"/>
        <v/>
      </c>
      <c r="Y1823" s="1">
        <f t="shared" si="533"/>
        <v>1777</v>
      </c>
      <c r="Z1823" t="str">
        <f t="shared" si="534"/>
        <v>ITM_1603</v>
      </c>
      <c r="AA1823" s="177" t="str">
        <f>IF(ISNA(VLOOKUP(AC1823,Sheet2!J:J,1,0)),"//","")</f>
        <v/>
      </c>
      <c r="AC1823" s="113" t="str">
        <f t="shared" si="509"/>
        <v/>
      </c>
      <c r="AD1823" t="b">
        <f t="shared" si="508"/>
        <v>1</v>
      </c>
    </row>
    <row r="1824" spans="1:30">
      <c r="A1824" s="58">
        <f t="shared" si="535"/>
        <v>1824</v>
      </c>
      <c r="B1824" s="55">
        <f t="shared" si="528"/>
        <v>1778</v>
      </c>
      <c r="C1824" s="99" t="s">
        <v>4557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4646</v>
      </c>
      <c r="L1824" s="99" t="s">
        <v>1634</v>
      </c>
      <c r="M1824" s="104" t="s">
        <v>4070</v>
      </c>
      <c r="N1824" s="104"/>
      <c r="O1824"/>
      <c r="P1824" t="str">
        <f t="shared" si="529"/>
        <v/>
      </c>
      <c r="Q1824" t="str">
        <f>IF(ISNA(VLOOKUP(AC1824,#REF!,1)),"//","")</f>
        <v/>
      </c>
      <c r="R1824"/>
      <c r="S1824" s="43">
        <f t="shared" si="530"/>
        <v>276</v>
      </c>
      <c r="T1824" s="94"/>
      <c r="U1824" s="72"/>
      <c r="V1824" s="72"/>
      <c r="W1824" s="44" t="str">
        <f t="shared" si="531"/>
        <v/>
      </c>
      <c r="X1824" s="25" t="str">
        <f t="shared" si="532"/>
        <v/>
      </c>
      <c r="Y1824" s="1">
        <f t="shared" si="533"/>
        <v>1778</v>
      </c>
      <c r="Z1824" t="str">
        <f t="shared" si="534"/>
        <v>ITM_1604</v>
      </c>
      <c r="AA1824" s="177" t="str">
        <f>IF(ISNA(VLOOKUP(AC1824,Sheet2!J:J,1,0)),"//","")</f>
        <v/>
      </c>
      <c r="AC1824" s="113" t="str">
        <f t="shared" si="509"/>
        <v/>
      </c>
      <c r="AD1824" t="b">
        <f t="shared" si="508"/>
        <v>1</v>
      </c>
    </row>
    <row r="1825" spans="1:30">
      <c r="A1825" s="58">
        <f t="shared" si="535"/>
        <v>1825</v>
      </c>
      <c r="B1825" s="55">
        <f t="shared" si="528"/>
        <v>1779</v>
      </c>
      <c r="C1825" s="99" t="s">
        <v>4557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4646</v>
      </c>
      <c r="L1825" s="99" t="s">
        <v>1634</v>
      </c>
      <c r="M1825" s="104" t="s">
        <v>4071</v>
      </c>
      <c r="N1825" s="104"/>
      <c r="O1825"/>
      <c r="P1825" t="str">
        <f t="shared" si="529"/>
        <v/>
      </c>
      <c r="Q1825" t="str">
        <f>IF(ISNA(VLOOKUP(AC1825,#REF!,1)),"//","")</f>
        <v/>
      </c>
      <c r="R1825"/>
      <c r="S1825" s="43">
        <f t="shared" si="530"/>
        <v>276</v>
      </c>
      <c r="T1825" s="94"/>
      <c r="U1825" s="72"/>
      <c r="V1825" s="72"/>
      <c r="W1825" s="44" t="str">
        <f t="shared" si="531"/>
        <v/>
      </c>
      <c r="X1825" s="25" t="str">
        <f t="shared" si="532"/>
        <v/>
      </c>
      <c r="Y1825" s="1">
        <f t="shared" si="533"/>
        <v>1779</v>
      </c>
      <c r="Z1825" t="str">
        <f t="shared" si="534"/>
        <v>ITM_1605</v>
      </c>
      <c r="AA1825" s="177" t="str">
        <f>IF(ISNA(VLOOKUP(AC1825,Sheet2!J:J,1,0)),"//","")</f>
        <v/>
      </c>
      <c r="AC1825" s="113" t="str">
        <f t="shared" si="509"/>
        <v/>
      </c>
      <c r="AD1825" t="b">
        <f t="shared" si="508"/>
        <v>1</v>
      </c>
    </row>
    <row r="1826" spans="1:30">
      <c r="A1826" s="58">
        <f t="shared" si="535"/>
        <v>1826</v>
      </c>
      <c r="B1826" s="55">
        <f t="shared" si="528"/>
        <v>1780</v>
      </c>
      <c r="C1826" s="99" t="s">
        <v>4557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4646</v>
      </c>
      <c r="L1826" s="99" t="s">
        <v>1634</v>
      </c>
      <c r="M1826" s="104" t="s">
        <v>4072</v>
      </c>
      <c r="N1826" s="104"/>
      <c r="O1826"/>
      <c r="P1826" t="str">
        <f t="shared" si="529"/>
        <v/>
      </c>
      <c r="Q1826" t="str">
        <f>IF(ISNA(VLOOKUP(AC1826,#REF!,1)),"//","")</f>
        <v/>
      </c>
      <c r="R1826"/>
      <c r="S1826" s="43">
        <f t="shared" si="530"/>
        <v>276</v>
      </c>
      <c r="T1826" s="94"/>
      <c r="U1826" s="72"/>
      <c r="V1826" s="72"/>
      <c r="W1826" s="44" t="str">
        <f t="shared" si="531"/>
        <v/>
      </c>
      <c r="X1826" s="25" t="str">
        <f t="shared" si="532"/>
        <v/>
      </c>
      <c r="Y1826" s="1">
        <f t="shared" si="533"/>
        <v>1780</v>
      </c>
      <c r="Z1826" t="str">
        <f t="shared" si="534"/>
        <v>ITM_1606</v>
      </c>
      <c r="AA1826" s="177" t="str">
        <f>IF(ISNA(VLOOKUP(AC1826,Sheet2!J:J,1,0)),"//","")</f>
        <v/>
      </c>
      <c r="AC1826" s="113" t="str">
        <f t="shared" si="509"/>
        <v/>
      </c>
      <c r="AD1826" t="b">
        <f t="shared" si="508"/>
        <v>1</v>
      </c>
    </row>
    <row r="1827" spans="1:30">
      <c r="A1827" s="58">
        <f t="shared" si="535"/>
        <v>1827</v>
      </c>
      <c r="B1827" s="55">
        <f t="shared" si="528"/>
        <v>1781</v>
      </c>
      <c r="C1827" s="99" t="s">
        <v>4557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4646</v>
      </c>
      <c r="L1827" s="99" t="s">
        <v>1634</v>
      </c>
      <c r="M1827" s="104" t="s">
        <v>4073</v>
      </c>
      <c r="N1827" s="104"/>
      <c r="O1827"/>
      <c r="P1827" t="str">
        <f t="shared" si="529"/>
        <v/>
      </c>
      <c r="Q1827" t="str">
        <f>IF(ISNA(VLOOKUP(AC1827,#REF!,1)),"//","")</f>
        <v/>
      </c>
      <c r="R1827"/>
      <c r="S1827" s="43">
        <f t="shared" si="530"/>
        <v>276</v>
      </c>
      <c r="T1827" s="94"/>
      <c r="U1827" s="72"/>
      <c r="V1827" s="72"/>
      <c r="W1827" s="44" t="str">
        <f t="shared" si="531"/>
        <v/>
      </c>
      <c r="X1827" s="25" t="str">
        <f t="shared" si="532"/>
        <v/>
      </c>
      <c r="Y1827" s="1">
        <f t="shared" si="533"/>
        <v>1781</v>
      </c>
      <c r="Z1827" t="str">
        <f t="shared" si="534"/>
        <v>ITM_1607</v>
      </c>
      <c r="AA1827" s="177" t="str">
        <f>IF(ISNA(VLOOKUP(AC1827,Sheet2!J:J,1,0)),"//","")</f>
        <v/>
      </c>
      <c r="AC1827" s="113" t="str">
        <f t="shared" si="509"/>
        <v/>
      </c>
      <c r="AD1827" t="b">
        <f t="shared" si="508"/>
        <v>1</v>
      </c>
    </row>
    <row r="1828" spans="1:30">
      <c r="A1828" s="58">
        <f t="shared" si="535"/>
        <v>1828</v>
      </c>
      <c r="B1828" s="55">
        <f t="shared" si="528"/>
        <v>1782</v>
      </c>
      <c r="C1828" s="99" t="s">
        <v>4557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4646</v>
      </c>
      <c r="L1828" s="99" t="s">
        <v>1634</v>
      </c>
      <c r="M1828" s="104" t="s">
        <v>4074</v>
      </c>
      <c r="N1828" s="104"/>
      <c r="O1828"/>
      <c r="P1828" t="str">
        <f t="shared" si="529"/>
        <v/>
      </c>
      <c r="Q1828" t="str">
        <f>IF(ISNA(VLOOKUP(AC1828,#REF!,1)),"//","")</f>
        <v/>
      </c>
      <c r="R1828"/>
      <c r="S1828" s="43">
        <f t="shared" si="530"/>
        <v>276</v>
      </c>
      <c r="T1828" s="94"/>
      <c r="U1828" s="72"/>
      <c r="V1828" s="72"/>
      <c r="W1828" s="44" t="str">
        <f t="shared" si="531"/>
        <v/>
      </c>
      <c r="X1828" s="25" t="str">
        <f t="shared" si="532"/>
        <v/>
      </c>
      <c r="Y1828" s="1">
        <f t="shared" si="533"/>
        <v>1782</v>
      </c>
      <c r="Z1828" t="str">
        <f t="shared" si="534"/>
        <v>ITM_1608</v>
      </c>
      <c r="AA1828" s="177" t="str">
        <f>IF(ISNA(VLOOKUP(AC1828,Sheet2!J:J,1,0)),"//","")</f>
        <v/>
      </c>
      <c r="AC1828" s="113" t="str">
        <f t="shared" si="509"/>
        <v/>
      </c>
      <c r="AD1828" t="b">
        <f t="shared" si="508"/>
        <v>1</v>
      </c>
    </row>
    <row r="1829" spans="1:30">
      <c r="A1829" s="58">
        <f t="shared" si="535"/>
        <v>1829</v>
      </c>
      <c r="B1829" s="55">
        <f t="shared" si="528"/>
        <v>1783</v>
      </c>
      <c r="C1829" s="99" t="s">
        <v>4557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4646</v>
      </c>
      <c r="L1829" s="99" t="s">
        <v>1634</v>
      </c>
      <c r="M1829" s="104" t="s">
        <v>4075</v>
      </c>
      <c r="N1829" s="104"/>
      <c r="O1829"/>
      <c r="P1829" t="str">
        <f t="shared" si="529"/>
        <v/>
      </c>
      <c r="Q1829" t="str">
        <f>IF(ISNA(VLOOKUP(AC1829,#REF!,1)),"//","")</f>
        <v/>
      </c>
      <c r="R1829"/>
      <c r="S1829" s="43">
        <f t="shared" si="530"/>
        <v>276</v>
      </c>
      <c r="T1829" s="94"/>
      <c r="U1829" s="72"/>
      <c r="V1829" s="72"/>
      <c r="W1829" s="44" t="str">
        <f t="shared" si="531"/>
        <v/>
      </c>
      <c r="X1829" s="25" t="str">
        <f t="shared" si="532"/>
        <v/>
      </c>
      <c r="Y1829" s="1">
        <f t="shared" si="533"/>
        <v>1783</v>
      </c>
      <c r="Z1829" t="str">
        <f t="shared" si="534"/>
        <v>ITM_1609</v>
      </c>
      <c r="AA1829" s="177" t="str">
        <f>IF(ISNA(VLOOKUP(AC1829,Sheet2!J:J,1,0)),"//","")</f>
        <v/>
      </c>
      <c r="AC1829" s="113" t="str">
        <f t="shared" si="509"/>
        <v/>
      </c>
      <c r="AD1829" t="b">
        <f t="shared" si="508"/>
        <v>1</v>
      </c>
    </row>
    <row r="1830" spans="1:30">
      <c r="A1830" s="58">
        <f t="shared" si="535"/>
        <v>1830</v>
      </c>
      <c r="B1830" s="55">
        <f t="shared" si="528"/>
        <v>1784</v>
      </c>
      <c r="C1830" s="99" t="s">
        <v>4557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4646</v>
      </c>
      <c r="L1830" s="99" t="s">
        <v>1634</v>
      </c>
      <c r="M1830" s="104" t="s">
        <v>4076</v>
      </c>
      <c r="N1830" s="104"/>
      <c r="O1830"/>
      <c r="P1830" t="str">
        <f t="shared" si="529"/>
        <v/>
      </c>
      <c r="Q1830" t="str">
        <f>IF(ISNA(VLOOKUP(AC1830,#REF!,1)),"//","")</f>
        <v/>
      </c>
      <c r="R1830"/>
      <c r="S1830" s="43">
        <f t="shared" si="530"/>
        <v>276</v>
      </c>
      <c r="T1830" s="94"/>
      <c r="U1830" s="72"/>
      <c r="V1830" s="72"/>
      <c r="W1830" s="44" t="str">
        <f t="shared" si="531"/>
        <v/>
      </c>
      <c r="X1830" s="25" t="str">
        <f t="shared" si="532"/>
        <v/>
      </c>
      <c r="Y1830" s="1">
        <f t="shared" si="533"/>
        <v>1784</v>
      </c>
      <c r="Z1830" t="str">
        <f t="shared" si="534"/>
        <v>ITM_1610</v>
      </c>
      <c r="AA1830" s="177" t="str">
        <f>IF(ISNA(VLOOKUP(AC1830,Sheet2!J:J,1,0)),"//","")</f>
        <v/>
      </c>
      <c r="AC1830" s="113" t="str">
        <f t="shared" si="509"/>
        <v/>
      </c>
      <c r="AD1830" t="b">
        <f t="shared" si="508"/>
        <v>1</v>
      </c>
    </row>
    <row r="1831" spans="1:30">
      <c r="A1831" s="58">
        <f t="shared" si="535"/>
        <v>1831</v>
      </c>
      <c r="B1831" s="55">
        <f t="shared" si="528"/>
        <v>1785</v>
      </c>
      <c r="C1831" s="99" t="s">
        <v>4557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4646</v>
      </c>
      <c r="L1831" s="99" t="s">
        <v>1634</v>
      </c>
      <c r="M1831" s="104" t="s">
        <v>4077</v>
      </c>
      <c r="N1831" s="104"/>
      <c r="O1831"/>
      <c r="P1831" t="str">
        <f t="shared" si="529"/>
        <v/>
      </c>
      <c r="Q1831" t="str">
        <f>IF(ISNA(VLOOKUP(AC1831,#REF!,1)),"//","")</f>
        <v/>
      </c>
      <c r="R1831"/>
      <c r="S1831" s="43">
        <f t="shared" si="530"/>
        <v>276</v>
      </c>
      <c r="T1831" s="94"/>
      <c r="U1831" s="72"/>
      <c r="V1831" s="72"/>
      <c r="W1831" s="44" t="str">
        <f t="shared" si="531"/>
        <v/>
      </c>
      <c r="X1831" s="25" t="str">
        <f t="shared" si="532"/>
        <v/>
      </c>
      <c r="Y1831" s="1">
        <f t="shared" si="533"/>
        <v>1785</v>
      </c>
      <c r="Z1831" t="str">
        <f t="shared" si="534"/>
        <v>ITM_1611</v>
      </c>
      <c r="AA1831" s="177" t="str">
        <f>IF(ISNA(VLOOKUP(AC1831,Sheet2!J:J,1,0)),"//","")</f>
        <v/>
      </c>
      <c r="AC1831" s="113" t="str">
        <f t="shared" si="509"/>
        <v/>
      </c>
      <c r="AD1831" t="b">
        <f t="shared" si="508"/>
        <v>1</v>
      </c>
    </row>
    <row r="1832" spans="1:30">
      <c r="A1832" s="58">
        <f t="shared" si="535"/>
        <v>1832</v>
      </c>
      <c r="B1832" s="55">
        <f t="shared" si="528"/>
        <v>1786</v>
      </c>
      <c r="C1832" s="99" t="s">
        <v>4557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4646</v>
      </c>
      <c r="L1832" s="99" t="s">
        <v>1634</v>
      </c>
      <c r="M1832" s="104" t="s">
        <v>4078</v>
      </c>
      <c r="N1832" s="104"/>
      <c r="O1832"/>
      <c r="P1832" t="str">
        <f t="shared" si="529"/>
        <v/>
      </c>
      <c r="Q1832" t="str">
        <f>IF(ISNA(VLOOKUP(AC1832,#REF!,1)),"//","")</f>
        <v/>
      </c>
      <c r="R1832"/>
      <c r="S1832" s="43">
        <f t="shared" si="530"/>
        <v>276</v>
      </c>
      <c r="T1832" s="94"/>
      <c r="U1832" s="72"/>
      <c r="V1832" s="72"/>
      <c r="W1832" s="44" t="str">
        <f t="shared" si="531"/>
        <v/>
      </c>
      <c r="X1832" s="25" t="str">
        <f t="shared" si="532"/>
        <v/>
      </c>
      <c r="Y1832" s="1">
        <f t="shared" si="533"/>
        <v>1786</v>
      </c>
      <c r="Z1832" t="str">
        <f t="shared" si="534"/>
        <v>ITM_1612</v>
      </c>
      <c r="AA1832" s="177" t="str">
        <f>IF(ISNA(VLOOKUP(AC1832,Sheet2!J:J,1,0)),"//","")</f>
        <v/>
      </c>
      <c r="AC1832" s="113" t="str">
        <f t="shared" si="509"/>
        <v/>
      </c>
      <c r="AD1832" t="b">
        <f t="shared" si="508"/>
        <v>1</v>
      </c>
    </row>
    <row r="1833" spans="1:30">
      <c r="A1833" s="58">
        <f t="shared" si="535"/>
        <v>1833</v>
      </c>
      <c r="B1833" s="55">
        <f t="shared" si="528"/>
        <v>1787</v>
      </c>
      <c r="C1833" s="99" t="s">
        <v>4557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4646</v>
      </c>
      <c r="L1833" s="99" t="s">
        <v>1634</v>
      </c>
      <c r="M1833" s="104" t="s">
        <v>4079</v>
      </c>
      <c r="N1833" s="104"/>
      <c r="O1833"/>
      <c r="P1833" t="str">
        <f t="shared" si="529"/>
        <v/>
      </c>
      <c r="Q1833" t="str">
        <f>IF(ISNA(VLOOKUP(AC1833,#REF!,1)),"//","")</f>
        <v/>
      </c>
      <c r="R1833"/>
      <c r="S1833" s="43">
        <f t="shared" si="530"/>
        <v>276</v>
      </c>
      <c r="T1833" s="94"/>
      <c r="U1833" s="72"/>
      <c r="V1833" s="72"/>
      <c r="W1833" s="44" t="str">
        <f t="shared" si="531"/>
        <v/>
      </c>
      <c r="X1833" s="25" t="str">
        <f t="shared" si="532"/>
        <v/>
      </c>
      <c r="Y1833" s="1">
        <f t="shared" si="533"/>
        <v>1787</v>
      </c>
      <c r="Z1833" t="str">
        <f t="shared" si="534"/>
        <v>ITM_1613</v>
      </c>
      <c r="AA1833" s="177" t="str">
        <f>IF(ISNA(VLOOKUP(AC1833,Sheet2!J:J,1,0)),"//","")</f>
        <v/>
      </c>
      <c r="AC1833" s="113" t="str">
        <f t="shared" si="509"/>
        <v/>
      </c>
      <c r="AD1833" t="b">
        <f t="shared" si="508"/>
        <v>1</v>
      </c>
    </row>
    <row r="1834" spans="1:30">
      <c r="A1834" s="58">
        <f t="shared" si="535"/>
        <v>1834</v>
      </c>
      <c r="B1834" s="55">
        <f t="shared" si="528"/>
        <v>1788</v>
      </c>
      <c r="C1834" s="99" t="s">
        <v>4557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4646</v>
      </c>
      <c r="L1834" s="99" t="s">
        <v>1634</v>
      </c>
      <c r="M1834" s="104" t="s">
        <v>4080</v>
      </c>
      <c r="N1834" s="104"/>
      <c r="O1834"/>
      <c r="P1834" t="str">
        <f t="shared" si="529"/>
        <v/>
      </c>
      <c r="Q1834" t="str">
        <f>IF(ISNA(VLOOKUP(AC1834,#REF!,1)),"//","")</f>
        <v/>
      </c>
      <c r="R1834"/>
      <c r="S1834" s="43">
        <f t="shared" si="530"/>
        <v>276</v>
      </c>
      <c r="T1834" s="94"/>
      <c r="U1834" s="72"/>
      <c r="V1834" s="72"/>
      <c r="W1834" s="44" t="str">
        <f t="shared" si="531"/>
        <v/>
      </c>
      <c r="X1834" s="25" t="str">
        <f t="shared" si="532"/>
        <v/>
      </c>
      <c r="Y1834" s="1">
        <f t="shared" si="533"/>
        <v>1788</v>
      </c>
      <c r="Z1834" t="str">
        <f t="shared" si="534"/>
        <v>ITM_1614</v>
      </c>
      <c r="AA1834" s="177" t="str">
        <f>IF(ISNA(VLOOKUP(AC1834,Sheet2!J:J,1,0)),"//","")</f>
        <v/>
      </c>
      <c r="AC1834" s="113" t="str">
        <f t="shared" si="509"/>
        <v/>
      </c>
      <c r="AD1834" t="b">
        <f t="shared" ref="AD1834:AD1897" si="536">X1834=AC1834</f>
        <v>1</v>
      </c>
    </row>
    <row r="1835" spans="1:30">
      <c r="A1835" s="58">
        <f t="shared" si="535"/>
        <v>1835</v>
      </c>
      <c r="B1835" s="55">
        <f t="shared" si="528"/>
        <v>1789</v>
      </c>
      <c r="C1835" s="99" t="s">
        <v>4557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4646</v>
      </c>
      <c r="L1835" s="99" t="s">
        <v>1634</v>
      </c>
      <c r="M1835" s="104" t="s">
        <v>4081</v>
      </c>
      <c r="N1835" s="104"/>
      <c r="O1835"/>
      <c r="P1835" t="str">
        <f t="shared" si="529"/>
        <v/>
      </c>
      <c r="Q1835" t="str">
        <f>IF(ISNA(VLOOKUP(AC1835,#REF!,1)),"//","")</f>
        <v/>
      </c>
      <c r="R1835"/>
      <c r="S1835" s="43">
        <f t="shared" si="530"/>
        <v>276</v>
      </c>
      <c r="T1835" s="94"/>
      <c r="U1835" s="72"/>
      <c r="V1835" s="72"/>
      <c r="W1835" s="44" t="str">
        <f t="shared" si="531"/>
        <v/>
      </c>
      <c r="X1835" s="25" t="str">
        <f t="shared" si="532"/>
        <v/>
      </c>
      <c r="Y1835" s="1">
        <f t="shared" si="533"/>
        <v>1789</v>
      </c>
      <c r="Z1835" t="str">
        <f t="shared" si="534"/>
        <v>ITM_1615</v>
      </c>
      <c r="AA1835" s="177" t="str">
        <f>IF(ISNA(VLOOKUP(AC1835,Sheet2!J:J,1,0)),"//","")</f>
        <v/>
      </c>
      <c r="AC1835" s="113" t="str">
        <f t="shared" si="509"/>
        <v/>
      </c>
      <c r="AD1835" t="b">
        <f t="shared" si="536"/>
        <v>1</v>
      </c>
    </row>
    <row r="1836" spans="1:30">
      <c r="A1836" s="58">
        <f t="shared" si="535"/>
        <v>1836</v>
      </c>
      <c r="B1836" s="55">
        <f t="shared" si="528"/>
        <v>1790</v>
      </c>
      <c r="C1836" s="99" t="s">
        <v>4557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4646</v>
      </c>
      <c r="L1836" s="99" t="s">
        <v>1634</v>
      </c>
      <c r="M1836" s="104" t="s">
        <v>4082</v>
      </c>
      <c r="N1836" s="104"/>
      <c r="O1836"/>
      <c r="P1836" t="str">
        <f t="shared" si="529"/>
        <v/>
      </c>
      <c r="Q1836" t="str">
        <f>IF(ISNA(VLOOKUP(AC1836,#REF!,1)),"//","")</f>
        <v/>
      </c>
      <c r="R1836"/>
      <c r="S1836" s="43">
        <f t="shared" si="530"/>
        <v>276</v>
      </c>
      <c r="T1836" s="94"/>
      <c r="U1836" s="72"/>
      <c r="V1836" s="72"/>
      <c r="W1836" s="44" t="str">
        <f t="shared" si="531"/>
        <v/>
      </c>
      <c r="X1836" s="25" t="str">
        <f t="shared" si="532"/>
        <v/>
      </c>
      <c r="Y1836" s="1">
        <f t="shared" si="533"/>
        <v>1790</v>
      </c>
      <c r="Z1836" t="str">
        <f t="shared" si="534"/>
        <v>ITM_1616</v>
      </c>
      <c r="AA1836" s="177" t="str">
        <f>IF(ISNA(VLOOKUP(AC1836,Sheet2!J:J,1,0)),"//","")</f>
        <v/>
      </c>
      <c r="AC1836" s="113" t="str">
        <f t="shared" si="509"/>
        <v/>
      </c>
      <c r="AD1836" t="b">
        <f t="shared" si="536"/>
        <v>1</v>
      </c>
    </row>
    <row r="1837" spans="1:30">
      <c r="A1837" s="58">
        <f t="shared" si="535"/>
        <v>1837</v>
      </c>
      <c r="B1837" s="55">
        <f t="shared" si="528"/>
        <v>1791</v>
      </c>
      <c r="C1837" s="99" t="s">
        <v>4557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4646</v>
      </c>
      <c r="L1837" s="99" t="s">
        <v>1634</v>
      </c>
      <c r="M1837" s="104" t="s">
        <v>4083</v>
      </c>
      <c r="N1837" s="104"/>
      <c r="O1837"/>
      <c r="P1837" t="str">
        <f t="shared" si="529"/>
        <v/>
      </c>
      <c r="Q1837" t="str">
        <f>IF(ISNA(VLOOKUP(AC1837,#REF!,1)),"//","")</f>
        <v/>
      </c>
      <c r="R1837"/>
      <c r="S1837" s="43">
        <f t="shared" si="530"/>
        <v>276</v>
      </c>
      <c r="T1837" s="94"/>
      <c r="U1837" s="72"/>
      <c r="V1837" s="72"/>
      <c r="W1837" s="44" t="str">
        <f t="shared" si="531"/>
        <v/>
      </c>
      <c r="X1837" s="25" t="str">
        <f t="shared" si="532"/>
        <v/>
      </c>
      <c r="Y1837" s="1">
        <f t="shared" si="533"/>
        <v>1791</v>
      </c>
      <c r="Z1837" t="str">
        <f t="shared" si="534"/>
        <v>ITM_1617</v>
      </c>
      <c r="AA1837" s="177" t="str">
        <f>IF(ISNA(VLOOKUP(AC1837,Sheet2!J:J,1,0)),"//","")</f>
        <v/>
      </c>
      <c r="AC1837" s="113" t="str">
        <f t="shared" si="509"/>
        <v/>
      </c>
      <c r="AD1837" t="b">
        <f t="shared" si="536"/>
        <v>1</v>
      </c>
    </row>
    <row r="1838" spans="1:30">
      <c r="A1838" s="58">
        <f t="shared" si="535"/>
        <v>1838</v>
      </c>
      <c r="B1838" s="55">
        <f t="shared" si="528"/>
        <v>1792</v>
      </c>
      <c r="C1838" s="99" t="s">
        <v>4557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4646</v>
      </c>
      <c r="L1838" s="99" t="s">
        <v>1634</v>
      </c>
      <c r="M1838" s="104" t="s">
        <v>4084</v>
      </c>
      <c r="N1838" s="104"/>
      <c r="O1838"/>
      <c r="P1838" t="str">
        <f t="shared" si="529"/>
        <v/>
      </c>
      <c r="Q1838" t="str">
        <f>IF(ISNA(VLOOKUP(AC1838,#REF!,1)),"//","")</f>
        <v/>
      </c>
      <c r="R1838"/>
      <c r="S1838" s="43">
        <f t="shared" si="530"/>
        <v>276</v>
      </c>
      <c r="T1838" s="94"/>
      <c r="U1838" s="72"/>
      <c r="V1838" s="72"/>
      <c r="W1838" s="44" t="str">
        <f t="shared" si="531"/>
        <v/>
      </c>
      <c r="X1838" s="25" t="str">
        <f t="shared" si="532"/>
        <v/>
      </c>
      <c r="Y1838" s="1">
        <f t="shared" si="533"/>
        <v>1792</v>
      </c>
      <c r="Z1838" t="str">
        <f t="shared" si="534"/>
        <v>ITM_1618</v>
      </c>
      <c r="AA1838" s="177" t="str">
        <f>IF(ISNA(VLOOKUP(AC1838,Sheet2!J:J,1,0)),"//","")</f>
        <v/>
      </c>
      <c r="AC1838" s="113" t="str">
        <f t="shared" si="509"/>
        <v/>
      </c>
      <c r="AD1838" t="b">
        <f t="shared" si="536"/>
        <v>1</v>
      </c>
    </row>
    <row r="1839" spans="1:30">
      <c r="A1839" s="58">
        <f t="shared" si="535"/>
        <v>1839</v>
      </c>
      <c r="B1839" s="55">
        <f t="shared" si="528"/>
        <v>1793</v>
      </c>
      <c r="C1839" s="99" t="s">
        <v>4557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4646</v>
      </c>
      <c r="L1839" s="99" t="s">
        <v>1634</v>
      </c>
      <c r="M1839" s="104" t="s">
        <v>4085</v>
      </c>
      <c r="N1839" s="104"/>
      <c r="O1839"/>
      <c r="P1839" t="str">
        <f t="shared" si="529"/>
        <v/>
      </c>
      <c r="Q1839" t="str">
        <f>IF(ISNA(VLOOKUP(AC1839,#REF!,1)),"//","")</f>
        <v/>
      </c>
      <c r="R1839"/>
      <c r="S1839" s="43">
        <f t="shared" si="530"/>
        <v>276</v>
      </c>
      <c r="T1839" s="94"/>
      <c r="U1839" s="72"/>
      <c r="V1839" s="72"/>
      <c r="W1839" s="44" t="str">
        <f t="shared" si="531"/>
        <v/>
      </c>
      <c r="X1839" s="25" t="str">
        <f t="shared" si="532"/>
        <v/>
      </c>
      <c r="Y1839" s="1">
        <f t="shared" si="533"/>
        <v>1793</v>
      </c>
      <c r="Z1839" t="str">
        <f t="shared" si="534"/>
        <v>ITM_1619</v>
      </c>
      <c r="AA1839" s="177" t="str">
        <f>IF(ISNA(VLOOKUP(AC1839,Sheet2!J:J,1,0)),"//","")</f>
        <v/>
      </c>
      <c r="AC1839" s="113" t="str">
        <f t="shared" si="509"/>
        <v/>
      </c>
      <c r="AD1839" t="b">
        <f t="shared" si="536"/>
        <v>1</v>
      </c>
    </row>
    <row r="1840" spans="1:30">
      <c r="A1840" s="58">
        <f t="shared" si="535"/>
        <v>1840</v>
      </c>
      <c r="B1840" s="55">
        <f t="shared" si="528"/>
        <v>1794</v>
      </c>
      <c r="C1840" s="99" t="s">
        <v>4557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4646</v>
      </c>
      <c r="L1840" s="99" t="s">
        <v>1634</v>
      </c>
      <c r="M1840" s="104" t="s">
        <v>4086</v>
      </c>
      <c r="N1840" s="104"/>
      <c r="O1840"/>
      <c r="P1840" t="str">
        <f t="shared" si="529"/>
        <v/>
      </c>
      <c r="Q1840" t="str">
        <f>IF(ISNA(VLOOKUP(AC1840,#REF!,1)),"//","")</f>
        <v/>
      </c>
      <c r="R1840"/>
      <c r="S1840" s="43">
        <f t="shared" si="530"/>
        <v>276</v>
      </c>
      <c r="T1840" s="94"/>
      <c r="U1840" s="72"/>
      <c r="V1840" s="72"/>
      <c r="W1840" s="44" t="str">
        <f t="shared" si="531"/>
        <v/>
      </c>
      <c r="X1840" s="25" t="str">
        <f t="shared" si="532"/>
        <v/>
      </c>
      <c r="Y1840" s="1">
        <f t="shared" si="533"/>
        <v>1794</v>
      </c>
      <c r="Z1840" t="str">
        <f t="shared" si="534"/>
        <v>ITM_1620</v>
      </c>
      <c r="AA1840" s="177" t="str">
        <f>IF(ISNA(VLOOKUP(AC1840,Sheet2!J:J,1,0)),"//","")</f>
        <v/>
      </c>
      <c r="AC1840" s="113" t="str">
        <f t="shared" si="509"/>
        <v/>
      </c>
      <c r="AD1840" t="b">
        <f t="shared" si="536"/>
        <v>1</v>
      </c>
    </row>
    <row r="1841" spans="1:30">
      <c r="A1841" s="58">
        <f t="shared" si="535"/>
        <v>1841</v>
      </c>
      <c r="B1841" s="55">
        <f t="shared" si="528"/>
        <v>1795</v>
      </c>
      <c r="C1841" s="99" t="s">
        <v>4557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4646</v>
      </c>
      <c r="L1841" s="99" t="s">
        <v>1634</v>
      </c>
      <c r="M1841" s="104" t="s">
        <v>4087</v>
      </c>
      <c r="N1841" s="104"/>
      <c r="O1841"/>
      <c r="P1841" t="str">
        <f t="shared" si="529"/>
        <v/>
      </c>
      <c r="Q1841" t="str">
        <f>IF(ISNA(VLOOKUP(AC1841,#REF!,1)),"//","")</f>
        <v/>
      </c>
      <c r="R1841"/>
      <c r="S1841" s="43">
        <f t="shared" si="530"/>
        <v>276</v>
      </c>
      <c r="T1841" s="94"/>
      <c r="U1841" s="72"/>
      <c r="V1841" s="72"/>
      <c r="W1841" s="44" t="str">
        <f t="shared" si="531"/>
        <v/>
      </c>
      <c r="X1841" s="25" t="str">
        <f t="shared" si="532"/>
        <v/>
      </c>
      <c r="Y1841" s="1">
        <f t="shared" si="533"/>
        <v>1795</v>
      </c>
      <c r="Z1841" t="str">
        <f t="shared" si="534"/>
        <v>ITM_1621</v>
      </c>
      <c r="AA1841" s="177" t="str">
        <f>IF(ISNA(VLOOKUP(AC1841,Sheet2!J:J,1,0)),"//","")</f>
        <v/>
      </c>
      <c r="AC1841" s="113" t="str">
        <f t="shared" si="509"/>
        <v/>
      </c>
      <c r="AD1841" t="b">
        <f t="shared" si="536"/>
        <v>1</v>
      </c>
    </row>
    <row r="1842" spans="1:30">
      <c r="A1842" s="58">
        <f t="shared" si="535"/>
        <v>1842</v>
      </c>
      <c r="B1842" s="55">
        <f t="shared" si="528"/>
        <v>1796</v>
      </c>
      <c r="C1842" s="99" t="s">
        <v>4557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4646</v>
      </c>
      <c r="L1842" s="99" t="s">
        <v>1634</v>
      </c>
      <c r="M1842" s="104" t="s">
        <v>4088</v>
      </c>
      <c r="N1842" s="104"/>
      <c r="O1842"/>
      <c r="P1842" t="str">
        <f t="shared" si="529"/>
        <v/>
      </c>
      <c r="Q1842" t="str">
        <f>IF(ISNA(VLOOKUP(AC1842,#REF!,1)),"//","")</f>
        <v/>
      </c>
      <c r="R1842"/>
      <c r="S1842" s="43">
        <f t="shared" si="530"/>
        <v>276</v>
      </c>
      <c r="T1842" s="94"/>
      <c r="U1842" s="72"/>
      <c r="V1842" s="72"/>
      <c r="W1842" s="44" t="str">
        <f t="shared" si="531"/>
        <v/>
      </c>
      <c r="X1842" s="25" t="str">
        <f t="shared" si="532"/>
        <v/>
      </c>
      <c r="Y1842" s="1">
        <f t="shared" si="533"/>
        <v>1796</v>
      </c>
      <c r="Z1842" t="str">
        <f t="shared" si="534"/>
        <v>ITM_1622</v>
      </c>
      <c r="AA1842" s="177" t="str">
        <f>IF(ISNA(VLOOKUP(AC1842,Sheet2!J:J,1,0)),"//","")</f>
        <v/>
      </c>
      <c r="AC1842" s="113" t="str">
        <f t="shared" ref="AC1842:AC1905" si="537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36"/>
        <v>1</v>
      </c>
    </row>
    <row r="1843" spans="1:30">
      <c r="A1843" s="58">
        <f t="shared" si="535"/>
        <v>1843</v>
      </c>
      <c r="B1843" s="55">
        <f t="shared" si="528"/>
        <v>1797</v>
      </c>
      <c r="C1843" s="99" t="s">
        <v>4557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4646</v>
      </c>
      <c r="L1843" s="99" t="s">
        <v>1634</v>
      </c>
      <c r="M1843" s="104" t="s">
        <v>4089</v>
      </c>
      <c r="N1843" s="104"/>
      <c r="O1843"/>
      <c r="P1843" t="str">
        <f t="shared" si="529"/>
        <v/>
      </c>
      <c r="Q1843" t="str">
        <f>IF(ISNA(VLOOKUP(AC1843,#REF!,1)),"//","")</f>
        <v/>
      </c>
      <c r="R1843"/>
      <c r="S1843" s="43">
        <f t="shared" si="530"/>
        <v>276</v>
      </c>
      <c r="T1843" s="94"/>
      <c r="U1843" s="72"/>
      <c r="V1843" s="72"/>
      <c r="W1843" s="44" t="str">
        <f t="shared" si="531"/>
        <v/>
      </c>
      <c r="X1843" s="25" t="str">
        <f t="shared" si="532"/>
        <v/>
      </c>
      <c r="Y1843" s="1">
        <f t="shared" si="533"/>
        <v>1797</v>
      </c>
      <c r="Z1843" t="str">
        <f t="shared" si="534"/>
        <v>ITM_1623</v>
      </c>
      <c r="AA1843" s="177" t="str">
        <f>IF(ISNA(VLOOKUP(AC1843,Sheet2!J:J,1,0)),"//","")</f>
        <v/>
      </c>
      <c r="AC1843" s="113" t="str">
        <f t="shared" si="537"/>
        <v/>
      </c>
      <c r="AD1843" t="b">
        <f t="shared" si="536"/>
        <v>1</v>
      </c>
    </row>
    <row r="1844" spans="1:30">
      <c r="A1844" s="58">
        <f t="shared" si="535"/>
        <v>1844</v>
      </c>
      <c r="B1844" s="55">
        <f t="shared" si="528"/>
        <v>1798</v>
      </c>
      <c r="C1844" s="99" t="s">
        <v>4557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4646</v>
      </c>
      <c r="L1844" s="99" t="s">
        <v>1634</v>
      </c>
      <c r="M1844" s="104" t="s">
        <v>4090</v>
      </c>
      <c r="N1844" s="104"/>
      <c r="O1844"/>
      <c r="P1844" t="str">
        <f t="shared" si="529"/>
        <v/>
      </c>
      <c r="Q1844" t="str">
        <f>IF(ISNA(VLOOKUP(AC1844,#REF!,1)),"//","")</f>
        <v/>
      </c>
      <c r="R1844"/>
      <c r="S1844" s="43">
        <f t="shared" si="530"/>
        <v>276</v>
      </c>
      <c r="T1844" s="94"/>
      <c r="U1844" s="72"/>
      <c r="V1844" s="72"/>
      <c r="W1844" s="44" t="str">
        <f t="shared" si="531"/>
        <v/>
      </c>
      <c r="X1844" s="25" t="str">
        <f t="shared" si="532"/>
        <v/>
      </c>
      <c r="Y1844" s="1">
        <f t="shared" si="533"/>
        <v>1798</v>
      </c>
      <c r="Z1844" t="str">
        <f t="shared" si="534"/>
        <v>ITM_1624</v>
      </c>
      <c r="AA1844" s="177" t="str">
        <f>IF(ISNA(VLOOKUP(AC1844,Sheet2!J:J,1,0)),"//","")</f>
        <v/>
      </c>
      <c r="AC1844" s="113" t="str">
        <f t="shared" si="537"/>
        <v/>
      </c>
      <c r="AD1844" t="b">
        <f t="shared" si="536"/>
        <v>1</v>
      </c>
    </row>
    <row r="1845" spans="1:30">
      <c r="A1845" s="58">
        <f t="shared" si="535"/>
        <v>1845</v>
      </c>
      <c r="B1845" s="55">
        <f t="shared" si="528"/>
        <v>1799</v>
      </c>
      <c r="C1845" s="99" t="s">
        <v>4557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4646</v>
      </c>
      <c r="L1845" s="99" t="s">
        <v>1634</v>
      </c>
      <c r="M1845" s="104" t="s">
        <v>4091</v>
      </c>
      <c r="N1845" s="104"/>
      <c r="O1845"/>
      <c r="P1845" t="str">
        <f t="shared" si="529"/>
        <v/>
      </c>
      <c r="Q1845" t="str">
        <f>IF(ISNA(VLOOKUP(AC1845,#REF!,1)),"//","")</f>
        <v/>
      </c>
      <c r="R1845"/>
      <c r="S1845" s="43">
        <f t="shared" si="530"/>
        <v>276</v>
      </c>
      <c r="T1845" s="94"/>
      <c r="U1845" s="72"/>
      <c r="V1845" s="72"/>
      <c r="W1845" s="44" t="str">
        <f t="shared" si="531"/>
        <v/>
      </c>
      <c r="X1845" s="25" t="str">
        <f t="shared" si="532"/>
        <v/>
      </c>
      <c r="Y1845" s="1">
        <f t="shared" si="533"/>
        <v>1799</v>
      </c>
      <c r="Z1845" t="str">
        <f t="shared" si="534"/>
        <v>ITM_1625</v>
      </c>
      <c r="AA1845" s="177" t="str">
        <f>IF(ISNA(VLOOKUP(AC1845,Sheet2!J:J,1,0)),"//","")</f>
        <v/>
      </c>
      <c r="AC1845" s="113" t="str">
        <f t="shared" si="537"/>
        <v/>
      </c>
      <c r="AD1845" t="b">
        <f t="shared" si="536"/>
        <v>1</v>
      </c>
    </row>
    <row r="1846" spans="1:30">
      <c r="A1846" s="58">
        <f t="shared" si="535"/>
        <v>1846</v>
      </c>
      <c r="B1846" s="55">
        <f t="shared" si="528"/>
        <v>1800</v>
      </c>
      <c r="C1846" s="99" t="s">
        <v>4557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4646</v>
      </c>
      <c r="L1846" s="99" t="s">
        <v>1634</v>
      </c>
      <c r="M1846" s="104" t="s">
        <v>4092</v>
      </c>
      <c r="N1846" s="104"/>
      <c r="O1846"/>
      <c r="P1846" t="str">
        <f t="shared" si="529"/>
        <v/>
      </c>
      <c r="Q1846" t="str">
        <f>IF(ISNA(VLOOKUP(AC1846,#REF!,1)),"//","")</f>
        <v/>
      </c>
      <c r="R1846"/>
      <c r="S1846" s="43">
        <f t="shared" si="530"/>
        <v>276</v>
      </c>
      <c r="T1846" s="94"/>
      <c r="U1846" s="72"/>
      <c r="V1846" s="72"/>
      <c r="W1846" s="44" t="str">
        <f t="shared" si="531"/>
        <v/>
      </c>
      <c r="X1846" s="25" t="str">
        <f t="shared" si="532"/>
        <v/>
      </c>
      <c r="Y1846" s="1">
        <f t="shared" si="533"/>
        <v>1800</v>
      </c>
      <c r="Z1846" t="str">
        <f t="shared" si="534"/>
        <v>ITM_1626</v>
      </c>
      <c r="AA1846" s="177" t="str">
        <f>IF(ISNA(VLOOKUP(AC1846,Sheet2!J:J,1,0)),"//","")</f>
        <v/>
      </c>
      <c r="AC1846" s="113" t="str">
        <f t="shared" si="537"/>
        <v/>
      </c>
      <c r="AD1846" t="b">
        <f t="shared" si="536"/>
        <v>1</v>
      </c>
    </row>
    <row r="1847" spans="1:30">
      <c r="A1847" s="58">
        <f t="shared" si="535"/>
        <v>1847</v>
      </c>
      <c r="B1847" s="55">
        <f t="shared" si="528"/>
        <v>1801</v>
      </c>
      <c r="C1847" s="99" t="s">
        <v>4557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4646</v>
      </c>
      <c r="L1847" s="99" t="s">
        <v>1634</v>
      </c>
      <c r="M1847" s="104" t="s">
        <v>4093</v>
      </c>
      <c r="N1847" s="104"/>
      <c r="O1847"/>
      <c r="P1847" t="str">
        <f t="shared" si="529"/>
        <v/>
      </c>
      <c r="Q1847" t="str">
        <f>IF(ISNA(VLOOKUP(AC1847,#REF!,1)),"//","")</f>
        <v/>
      </c>
      <c r="R1847"/>
      <c r="S1847" s="43">
        <f t="shared" si="530"/>
        <v>276</v>
      </c>
      <c r="T1847" s="94"/>
      <c r="U1847" s="72"/>
      <c r="V1847" s="72"/>
      <c r="W1847" s="44" t="str">
        <f t="shared" si="531"/>
        <v/>
      </c>
      <c r="X1847" s="25" t="str">
        <f t="shared" si="532"/>
        <v/>
      </c>
      <c r="Y1847" s="1">
        <f t="shared" si="533"/>
        <v>1801</v>
      </c>
      <c r="Z1847" t="str">
        <f t="shared" si="534"/>
        <v>ITM_1627</v>
      </c>
      <c r="AA1847" s="177" t="str">
        <f>IF(ISNA(VLOOKUP(AC1847,Sheet2!J:J,1,0)),"//","")</f>
        <v/>
      </c>
      <c r="AC1847" s="113" t="str">
        <f t="shared" si="537"/>
        <v/>
      </c>
      <c r="AD1847" t="b">
        <f t="shared" si="536"/>
        <v>1</v>
      </c>
    </row>
    <row r="1848" spans="1:30">
      <c r="A1848" s="58">
        <f t="shared" si="535"/>
        <v>1848</v>
      </c>
      <c r="B1848" s="55">
        <f t="shared" si="528"/>
        <v>1802</v>
      </c>
      <c r="C1848" s="99" t="s">
        <v>4557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4646</v>
      </c>
      <c r="L1848" s="99" t="s">
        <v>1634</v>
      </c>
      <c r="M1848" s="104" t="s">
        <v>4094</v>
      </c>
      <c r="N1848" s="104"/>
      <c r="O1848"/>
      <c r="P1848" t="str">
        <f t="shared" si="529"/>
        <v/>
      </c>
      <c r="Q1848" t="str">
        <f>IF(ISNA(VLOOKUP(AC1848,#REF!,1)),"//","")</f>
        <v/>
      </c>
      <c r="R1848"/>
      <c r="S1848" s="43">
        <f t="shared" si="530"/>
        <v>276</v>
      </c>
      <c r="T1848" s="94"/>
      <c r="U1848" s="72"/>
      <c r="V1848" s="72"/>
      <c r="W1848" s="44" t="str">
        <f t="shared" si="531"/>
        <v/>
      </c>
      <c r="X1848" s="25" t="str">
        <f t="shared" si="532"/>
        <v/>
      </c>
      <c r="Y1848" s="1">
        <f t="shared" si="533"/>
        <v>1802</v>
      </c>
      <c r="Z1848" t="str">
        <f t="shared" si="534"/>
        <v>ITM_1628</v>
      </c>
      <c r="AA1848" s="177" t="str">
        <f>IF(ISNA(VLOOKUP(AC1848,Sheet2!J:J,1,0)),"//","")</f>
        <v/>
      </c>
      <c r="AC1848" s="113" t="str">
        <f t="shared" si="537"/>
        <v/>
      </c>
      <c r="AD1848" t="b">
        <f t="shared" si="536"/>
        <v>1</v>
      </c>
    </row>
    <row r="1849" spans="1:30">
      <c r="A1849" s="58">
        <f t="shared" si="535"/>
        <v>1849</v>
      </c>
      <c r="B1849" s="55">
        <f t="shared" si="528"/>
        <v>1803</v>
      </c>
      <c r="C1849" s="99" t="s">
        <v>4557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4646</v>
      </c>
      <c r="L1849" s="99" t="s">
        <v>1634</v>
      </c>
      <c r="M1849" s="104" t="s">
        <v>4095</v>
      </c>
      <c r="N1849" s="104"/>
      <c r="O1849"/>
      <c r="P1849" t="str">
        <f t="shared" si="529"/>
        <v/>
      </c>
      <c r="Q1849" t="str">
        <f>IF(ISNA(VLOOKUP(AC1849,#REF!,1)),"//","")</f>
        <v/>
      </c>
      <c r="R1849"/>
      <c r="S1849" s="43">
        <f t="shared" si="530"/>
        <v>276</v>
      </c>
      <c r="T1849" s="94"/>
      <c r="U1849" s="72"/>
      <c r="V1849" s="72"/>
      <c r="W1849" s="44" t="str">
        <f t="shared" si="531"/>
        <v/>
      </c>
      <c r="X1849" s="25" t="str">
        <f t="shared" si="532"/>
        <v/>
      </c>
      <c r="Y1849" s="1">
        <f t="shared" si="533"/>
        <v>1803</v>
      </c>
      <c r="Z1849" t="str">
        <f t="shared" si="534"/>
        <v>ITM_1629</v>
      </c>
      <c r="AA1849" s="177" t="str">
        <f>IF(ISNA(VLOOKUP(AC1849,Sheet2!J:J,1,0)),"//","")</f>
        <v/>
      </c>
      <c r="AC1849" s="113" t="str">
        <f t="shared" si="537"/>
        <v/>
      </c>
      <c r="AD1849" t="b">
        <f t="shared" si="536"/>
        <v>1</v>
      </c>
    </row>
    <row r="1850" spans="1:30">
      <c r="A1850" s="58">
        <f t="shared" si="535"/>
        <v>1850</v>
      </c>
      <c r="B1850" s="55">
        <f t="shared" si="528"/>
        <v>1804</v>
      </c>
      <c r="C1850" s="99" t="s">
        <v>4557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4646</v>
      </c>
      <c r="L1850" s="99" t="s">
        <v>1634</v>
      </c>
      <c r="M1850" s="104" t="s">
        <v>4096</v>
      </c>
      <c r="N1850" s="104"/>
      <c r="O1850"/>
      <c r="P1850" t="str">
        <f t="shared" si="529"/>
        <v/>
      </c>
      <c r="Q1850" t="str">
        <f>IF(ISNA(VLOOKUP(AC1850,#REF!,1)),"//","")</f>
        <v/>
      </c>
      <c r="R1850"/>
      <c r="S1850" s="43">
        <f t="shared" si="530"/>
        <v>276</v>
      </c>
      <c r="T1850" s="94"/>
      <c r="U1850" s="72"/>
      <c r="V1850" s="72"/>
      <c r="W1850" s="44" t="str">
        <f t="shared" si="531"/>
        <v/>
      </c>
      <c r="X1850" s="25" t="str">
        <f t="shared" si="532"/>
        <v/>
      </c>
      <c r="Y1850" s="1">
        <f t="shared" si="533"/>
        <v>1804</v>
      </c>
      <c r="Z1850" t="str">
        <f t="shared" si="534"/>
        <v>ITM_1630</v>
      </c>
      <c r="AA1850" s="177" t="str">
        <f>IF(ISNA(VLOOKUP(AC1850,Sheet2!J:J,1,0)),"//","")</f>
        <v/>
      </c>
      <c r="AC1850" s="113" t="str">
        <f t="shared" si="537"/>
        <v/>
      </c>
      <c r="AD1850" t="b">
        <f t="shared" si="536"/>
        <v>1</v>
      </c>
    </row>
    <row r="1851" spans="1:30">
      <c r="A1851" s="58">
        <f t="shared" si="535"/>
        <v>1851</v>
      </c>
      <c r="B1851" s="55">
        <f t="shared" si="528"/>
        <v>1805</v>
      </c>
      <c r="C1851" s="99" t="s">
        <v>4557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4646</v>
      </c>
      <c r="L1851" s="99" t="s">
        <v>1634</v>
      </c>
      <c r="M1851" s="104" t="s">
        <v>4097</v>
      </c>
      <c r="N1851" s="104"/>
      <c r="O1851"/>
      <c r="P1851" t="str">
        <f t="shared" si="529"/>
        <v/>
      </c>
      <c r="Q1851" t="str">
        <f>IF(ISNA(VLOOKUP(AC1851,#REF!,1)),"//","")</f>
        <v/>
      </c>
      <c r="R1851"/>
      <c r="S1851" s="43">
        <f t="shared" si="530"/>
        <v>276</v>
      </c>
      <c r="T1851" s="94"/>
      <c r="U1851" s="72"/>
      <c r="V1851" s="72"/>
      <c r="W1851" s="44" t="str">
        <f t="shared" si="531"/>
        <v/>
      </c>
      <c r="X1851" s="25" t="str">
        <f t="shared" si="532"/>
        <v/>
      </c>
      <c r="Y1851" s="1">
        <f t="shared" si="533"/>
        <v>1805</v>
      </c>
      <c r="Z1851" t="str">
        <f t="shared" si="534"/>
        <v>ITM_1631</v>
      </c>
      <c r="AA1851" s="177" t="str">
        <f>IF(ISNA(VLOOKUP(AC1851,Sheet2!J:J,1,0)),"//","")</f>
        <v/>
      </c>
      <c r="AC1851" s="113" t="str">
        <f t="shared" si="537"/>
        <v/>
      </c>
      <c r="AD1851" t="b">
        <f t="shared" si="536"/>
        <v>1</v>
      </c>
    </row>
    <row r="1852" spans="1:30">
      <c r="A1852" s="58">
        <f t="shared" si="535"/>
        <v>1852</v>
      </c>
      <c r="B1852" s="55">
        <f t="shared" si="528"/>
        <v>1806</v>
      </c>
      <c r="C1852" s="99" t="s">
        <v>4558</v>
      </c>
      <c r="D1852" s="99" t="s">
        <v>3756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4646</v>
      </c>
      <c r="L1852" s="99" t="s">
        <v>1104</v>
      </c>
      <c r="M1852" s="104" t="s">
        <v>3756</v>
      </c>
      <c r="N1852" s="104"/>
      <c r="O1852"/>
      <c r="P1852" t="str">
        <f t="shared" si="529"/>
        <v>NOT EQUAL</v>
      </c>
      <c r="Q1852" t="str">
        <f>IF(ISNA(VLOOKUP(AC1852,#REF!,1)),"//","")</f>
        <v/>
      </c>
      <c r="R1852"/>
      <c r="S1852" s="43">
        <f t="shared" si="530"/>
        <v>276</v>
      </c>
      <c r="T1852" s="94"/>
      <c r="U1852" s="72"/>
      <c r="V1852" s="72"/>
      <c r="W1852" s="44" t="str">
        <f t="shared" si="531"/>
        <v/>
      </c>
      <c r="X1852" s="25" t="str">
        <f t="shared" si="532"/>
        <v/>
      </c>
      <c r="Y1852" s="1">
        <f t="shared" si="533"/>
        <v>1806</v>
      </c>
      <c r="Z1852" t="str">
        <f t="shared" si="534"/>
        <v>ITM_qoppa</v>
      </c>
      <c r="AA1852" s="177" t="str">
        <f>IF(ISNA(VLOOKUP(AC1852,Sheet2!J:J,1,0)),"//","")</f>
        <v/>
      </c>
      <c r="AC1852" s="113" t="str">
        <f t="shared" si="537"/>
        <v/>
      </c>
      <c r="AD1852" t="b">
        <f t="shared" si="536"/>
        <v>1</v>
      </c>
    </row>
    <row r="1853" spans="1:30">
      <c r="A1853" s="58">
        <f t="shared" si="535"/>
        <v>1853</v>
      </c>
      <c r="B1853" s="55">
        <f t="shared" si="528"/>
        <v>1807</v>
      </c>
      <c r="C1853" s="99" t="s">
        <v>4558</v>
      </c>
      <c r="D1853" s="99" t="s">
        <v>3757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4646</v>
      </c>
      <c r="L1853" s="99" t="s">
        <v>1104</v>
      </c>
      <c r="M1853" s="104" t="s">
        <v>3757</v>
      </c>
      <c r="N1853" s="104"/>
      <c r="O1853"/>
      <c r="P1853" t="str">
        <f t="shared" si="529"/>
        <v>NOT EQUAL</v>
      </c>
      <c r="Q1853" t="str">
        <f>IF(ISNA(VLOOKUP(AC1853,#REF!,1)),"//","")</f>
        <v/>
      </c>
      <c r="R1853"/>
      <c r="S1853" s="43">
        <f t="shared" si="530"/>
        <v>276</v>
      </c>
      <c r="T1853" s="94"/>
      <c r="U1853" s="72"/>
      <c r="V1853" s="72"/>
      <c r="W1853" s="44" t="str">
        <f t="shared" si="531"/>
        <v/>
      </c>
      <c r="X1853" s="25" t="str">
        <f t="shared" si="532"/>
        <v/>
      </c>
      <c r="Y1853" s="1">
        <f t="shared" si="533"/>
        <v>1807</v>
      </c>
      <c r="Z1853" t="str">
        <f t="shared" si="534"/>
        <v>ITM_digamma</v>
      </c>
      <c r="AA1853" s="177" t="str">
        <f>IF(ISNA(VLOOKUP(AC1853,Sheet2!J:J,1,0)),"//","")</f>
        <v/>
      </c>
      <c r="AC1853" s="113" t="str">
        <f t="shared" si="537"/>
        <v/>
      </c>
      <c r="AD1853" t="b">
        <f t="shared" si="536"/>
        <v>1</v>
      </c>
    </row>
    <row r="1854" spans="1:30">
      <c r="A1854" s="58">
        <f t="shared" si="535"/>
        <v>1854</v>
      </c>
      <c r="B1854" s="55">
        <f t="shared" si="528"/>
        <v>1808</v>
      </c>
      <c r="C1854" s="99" t="s">
        <v>4558</v>
      </c>
      <c r="D1854" s="99" t="s">
        <v>3758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4646</v>
      </c>
      <c r="L1854" s="99" t="s">
        <v>1104</v>
      </c>
      <c r="M1854" s="104" t="s">
        <v>3758</v>
      </c>
      <c r="N1854" s="104"/>
      <c r="O1854"/>
      <c r="P1854" t="str">
        <f t="shared" si="529"/>
        <v>NOT EQUAL</v>
      </c>
      <c r="Q1854" t="str">
        <f>IF(ISNA(VLOOKUP(AC1854,#REF!,1)),"//","")</f>
        <v/>
      </c>
      <c r="R1854"/>
      <c r="S1854" s="43">
        <f t="shared" si="530"/>
        <v>276</v>
      </c>
      <c r="T1854" s="94"/>
      <c r="U1854" s="72"/>
      <c r="V1854" s="72"/>
      <c r="W1854" s="44" t="str">
        <f t="shared" si="531"/>
        <v/>
      </c>
      <c r="X1854" s="25" t="str">
        <f t="shared" si="532"/>
        <v/>
      </c>
      <c r="Y1854" s="1">
        <f t="shared" si="533"/>
        <v>1808</v>
      </c>
      <c r="Z1854" t="str">
        <f t="shared" si="534"/>
        <v>ITM_sampi</v>
      </c>
      <c r="AA1854" s="177" t="str">
        <f>IF(ISNA(VLOOKUP(AC1854,Sheet2!J:J,1,0)),"//","")</f>
        <v/>
      </c>
      <c r="AC1854" s="113" t="str">
        <f t="shared" si="537"/>
        <v/>
      </c>
      <c r="AD1854" t="b">
        <f t="shared" si="536"/>
        <v>1</v>
      </c>
    </row>
    <row r="1855" spans="1:30">
      <c r="A1855" s="58">
        <f t="shared" si="535"/>
        <v>1855</v>
      </c>
      <c r="B1855" s="55">
        <f t="shared" si="528"/>
        <v>1809</v>
      </c>
      <c r="C1855" s="99" t="s">
        <v>4483</v>
      </c>
      <c r="D1855" s="99" t="s">
        <v>2542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1630</v>
      </c>
      <c r="K1855" s="102" t="s">
        <v>4811</v>
      </c>
      <c r="L1855" s="99" t="s">
        <v>1047</v>
      </c>
      <c r="M1855" s="104" t="s">
        <v>2542</v>
      </c>
      <c r="N1855" s="104"/>
      <c r="O1855"/>
      <c r="P1855" t="str">
        <f t="shared" si="529"/>
        <v/>
      </c>
      <c r="Q1855" t="str">
        <f>IF(ISNA(VLOOKUP(AC1855,#REF!,1)),"//","")</f>
        <v/>
      </c>
      <c r="R1855"/>
      <c r="S1855" s="43">
        <f t="shared" si="530"/>
        <v>277</v>
      </c>
      <c r="T1855" s="94" t="s">
        <v>3072</v>
      </c>
      <c r="U1855" s="72" t="s">
        <v>3001</v>
      </c>
      <c r="V1855" s="72" t="s">
        <v>2570</v>
      </c>
      <c r="W1855" s="44" t="str">
        <f t="shared" si="531"/>
        <v>"COMPLEX"</v>
      </c>
      <c r="X1855" s="25" t="str">
        <f t="shared" si="532"/>
        <v>COMPLEX</v>
      </c>
      <c r="Y1855" s="1">
        <f t="shared" si="533"/>
        <v>1809</v>
      </c>
      <c r="Z1855" t="str">
        <f t="shared" si="534"/>
        <v>KEY_COMPLEX</v>
      </c>
      <c r="AA1855" s="177" t="str">
        <f>IF(ISNA(VLOOKUP(AC1855,Sheet2!J:J,1,0)),"//","")</f>
        <v/>
      </c>
      <c r="AC1855" s="113" t="str">
        <f t="shared" si="537"/>
        <v>COMPLEX</v>
      </c>
      <c r="AD1855" t="b">
        <f t="shared" si="536"/>
        <v>1</v>
      </c>
    </row>
    <row r="1856" spans="1:30">
      <c r="A1856" s="58">
        <f t="shared" si="535"/>
        <v>1856</v>
      </c>
      <c r="B1856" s="55">
        <f t="shared" si="528"/>
        <v>1810</v>
      </c>
      <c r="C1856" s="99" t="s">
        <v>4496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4811</v>
      </c>
      <c r="L1856" s="99" t="s">
        <v>2580</v>
      </c>
      <c r="M1856" s="104" t="s">
        <v>2734</v>
      </c>
      <c r="N1856" s="104"/>
      <c r="O1856"/>
      <c r="P1856" t="str">
        <f t="shared" si="529"/>
        <v>NOT EQUAL</v>
      </c>
      <c r="Q1856" t="str">
        <f>IF(ISNA(VLOOKUP(AC1856,#REF!,1)),"//","")</f>
        <v/>
      </c>
      <c r="R1856"/>
      <c r="S1856" s="43">
        <f t="shared" si="530"/>
        <v>278</v>
      </c>
      <c r="T1856" s="94" t="s">
        <v>3072</v>
      </c>
      <c r="U1856" s="72" t="s">
        <v>2570</v>
      </c>
      <c r="V1856" s="72" t="s">
        <v>2570</v>
      </c>
      <c r="W1856" s="44" t="str">
        <f t="shared" si="531"/>
        <v>STD_RIGHT_ARROW "POLAR"</v>
      </c>
      <c r="X1856" s="25" t="str">
        <f t="shared" si="532"/>
        <v>&gt;POLAR</v>
      </c>
      <c r="Y1856" s="1">
        <f t="shared" si="533"/>
        <v>1810</v>
      </c>
      <c r="Z1856" t="str">
        <f t="shared" si="534"/>
        <v>ITM_toPOL2</v>
      </c>
      <c r="AA1856" s="177" t="str">
        <f>IF(ISNA(VLOOKUP(AC1856,Sheet2!J:J,1,0)),"//","")</f>
        <v/>
      </c>
      <c r="AC1856" s="113" t="str">
        <f t="shared" si="537"/>
        <v>&gt;POLAR</v>
      </c>
      <c r="AD1856" t="b">
        <f t="shared" si="536"/>
        <v>1</v>
      </c>
    </row>
    <row r="1857" spans="1:30">
      <c r="A1857" s="58">
        <f t="shared" si="535"/>
        <v>1857</v>
      </c>
      <c r="B1857" s="55">
        <f t="shared" si="528"/>
        <v>1811</v>
      </c>
      <c r="C1857" s="99" t="s">
        <v>4497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4811</v>
      </c>
      <c r="L1857" s="99" t="s">
        <v>2581</v>
      </c>
      <c r="M1857" s="104" t="s">
        <v>2735</v>
      </c>
      <c r="N1857" s="104"/>
      <c r="O1857"/>
      <c r="P1857" t="str">
        <f t="shared" si="529"/>
        <v>NOT EQUAL</v>
      </c>
      <c r="Q1857" t="str">
        <f>IF(ISNA(VLOOKUP(AC1857,#REF!,1)),"//","")</f>
        <v/>
      </c>
      <c r="R1857"/>
      <c r="S1857" s="43">
        <f t="shared" si="530"/>
        <v>279</v>
      </c>
      <c r="T1857" s="94" t="s">
        <v>3072</v>
      </c>
      <c r="U1857" s="72" t="s">
        <v>2570</v>
      </c>
      <c r="V1857" s="72" t="s">
        <v>2570</v>
      </c>
      <c r="W1857" s="44" t="str">
        <f t="shared" si="531"/>
        <v>STD_RIGHT_ARROW "RECT"</v>
      </c>
      <c r="X1857" s="25" t="str">
        <f t="shared" si="532"/>
        <v>&gt;RECT</v>
      </c>
      <c r="Y1857" s="1">
        <f t="shared" si="533"/>
        <v>1811</v>
      </c>
      <c r="Z1857" t="str">
        <f t="shared" si="534"/>
        <v>ITM_toREC2</v>
      </c>
      <c r="AA1857" s="177" t="str">
        <f>IF(ISNA(VLOOKUP(AC1857,Sheet2!J:J,1,0)),"//","")</f>
        <v/>
      </c>
      <c r="AC1857" s="113" t="str">
        <f t="shared" si="537"/>
        <v>&gt;RECT</v>
      </c>
      <c r="AD1857" t="b">
        <f t="shared" si="536"/>
        <v>1</v>
      </c>
    </row>
    <row r="1858" spans="1:30">
      <c r="A1858" s="58">
        <f t="shared" si="535"/>
        <v>1858</v>
      </c>
      <c r="B1858" s="55">
        <f t="shared" si="528"/>
        <v>1812</v>
      </c>
      <c r="C1858" s="99" t="s">
        <v>4498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4646</v>
      </c>
      <c r="L1858" s="99"/>
      <c r="M1858" s="104" t="s">
        <v>3018</v>
      </c>
      <c r="N1858" s="104"/>
      <c r="O1858"/>
      <c r="P1858" t="str">
        <f t="shared" si="529"/>
        <v/>
      </c>
      <c r="Q1858" t="str">
        <f>IF(ISNA(VLOOKUP(AC1858,#REF!,1)),"//","")</f>
        <v/>
      </c>
      <c r="R1858"/>
      <c r="S1858" s="43">
        <f t="shared" si="530"/>
        <v>280</v>
      </c>
      <c r="T1858" s="94" t="s">
        <v>3090</v>
      </c>
      <c r="U1858" s="72" t="s">
        <v>3001</v>
      </c>
      <c r="V1858" s="72" t="s">
        <v>2570</v>
      </c>
      <c r="W1858" s="44" t="str">
        <f t="shared" si="531"/>
        <v>"ERPN"</v>
      </c>
      <c r="X1858" s="25" t="str">
        <f t="shared" si="532"/>
        <v>ERPN</v>
      </c>
      <c r="Y1858" s="1">
        <f t="shared" si="533"/>
        <v>1812</v>
      </c>
      <c r="Z1858" t="str">
        <f t="shared" si="534"/>
        <v>ITM_eRPN_ON</v>
      </c>
      <c r="AA1858" s="177" t="str">
        <f>IF(ISNA(VLOOKUP(AC1858,Sheet2!J:J,1,0)),"//","")</f>
        <v/>
      </c>
      <c r="AC1858" s="113" t="str">
        <f t="shared" si="537"/>
        <v>ERPN</v>
      </c>
      <c r="AD1858" t="b">
        <f t="shared" si="536"/>
        <v>1</v>
      </c>
    </row>
    <row r="1859" spans="1:30">
      <c r="A1859" s="58">
        <f t="shared" si="535"/>
        <v>1859</v>
      </c>
      <c r="B1859" s="55">
        <f t="shared" si="528"/>
        <v>1813</v>
      </c>
      <c r="C1859" s="99" t="s">
        <v>4498</v>
      </c>
      <c r="D1859" s="99">
        <v>0</v>
      </c>
      <c r="E1859" s="102" t="s">
        <v>3020</v>
      </c>
      <c r="F1859" s="102" t="s">
        <v>3020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4646</v>
      </c>
      <c r="L1859" s="99"/>
      <c r="M1859" s="104" t="s">
        <v>3019</v>
      </c>
      <c r="N1859" s="104"/>
      <c r="O1859"/>
      <c r="P1859" t="str">
        <f t="shared" si="529"/>
        <v/>
      </c>
      <c r="Q1859" t="str">
        <f>IF(ISNA(VLOOKUP(AC1859,#REF!,1)),"//","")</f>
        <v/>
      </c>
      <c r="R1859"/>
      <c r="S1859" s="43">
        <f t="shared" si="530"/>
        <v>281</v>
      </c>
      <c r="T1859" s="94" t="s">
        <v>3090</v>
      </c>
      <c r="U1859" s="72" t="s">
        <v>3001</v>
      </c>
      <c r="V1859" s="72" t="s">
        <v>2570</v>
      </c>
      <c r="W1859" s="44" t="str">
        <f t="shared" si="531"/>
        <v>"RPN"</v>
      </c>
      <c r="X1859" s="25" t="str">
        <f t="shared" si="532"/>
        <v>RPN</v>
      </c>
      <c r="Y1859" s="1">
        <f t="shared" si="533"/>
        <v>1813</v>
      </c>
      <c r="Z1859" t="str">
        <f t="shared" si="534"/>
        <v>ITM_eRPN_OFF</v>
      </c>
      <c r="AA1859" s="177" t="str">
        <f>IF(ISNA(VLOOKUP(AC1859,Sheet2!J:J,1,0)),"//","")</f>
        <v/>
      </c>
      <c r="AC1859" s="113" t="str">
        <f t="shared" si="537"/>
        <v>RPN</v>
      </c>
      <c r="AD1859" t="b">
        <f t="shared" si="536"/>
        <v>1</v>
      </c>
    </row>
    <row r="1860" spans="1:30">
      <c r="A1860" s="58">
        <f t="shared" si="535"/>
        <v>1860</v>
      </c>
      <c r="B1860" s="55">
        <f t="shared" si="528"/>
        <v>1814</v>
      </c>
      <c r="C1860" s="99" t="s">
        <v>4494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4646</v>
      </c>
      <c r="L1860" s="99" t="s">
        <v>1083</v>
      </c>
      <c r="M1860" s="104" t="s">
        <v>2502</v>
      </c>
      <c r="N1860" s="104"/>
      <c r="O1860"/>
      <c r="P1860" t="str">
        <f t="shared" si="529"/>
        <v/>
      </c>
      <c r="Q1860" t="str">
        <f>IF(ISNA(VLOOKUP(AC1860,#REF!,1)),"//","")</f>
        <v/>
      </c>
      <c r="R1860"/>
      <c r="S1860" s="43">
        <f t="shared" si="530"/>
        <v>281</v>
      </c>
      <c r="T1860" s="94" t="s">
        <v>3090</v>
      </c>
      <c r="U1860" s="72" t="s">
        <v>2570</v>
      </c>
      <c r="V1860" s="72" t="s">
        <v>2570</v>
      </c>
      <c r="W1860" s="44" t="str">
        <f t="shared" si="531"/>
        <v/>
      </c>
      <c r="X1860" s="25" t="str">
        <f t="shared" si="532"/>
        <v/>
      </c>
      <c r="Y1860" s="1">
        <f t="shared" si="533"/>
        <v>1814</v>
      </c>
      <c r="Z1860" t="str">
        <f t="shared" si="534"/>
        <v>ITM_ERPN</v>
      </c>
      <c r="AA1860" s="177" t="str">
        <f>IF(ISNA(VLOOKUP(AC1860,Sheet2!J:J,1,0)),"//","")</f>
        <v/>
      </c>
      <c r="AC1860" s="113" t="str">
        <f t="shared" si="537"/>
        <v/>
      </c>
      <c r="AD1860" t="b">
        <f t="shared" si="536"/>
        <v>1</v>
      </c>
    </row>
    <row r="1861" spans="1:30">
      <c r="A1861" s="58">
        <f t="shared" si="535"/>
        <v>1861</v>
      </c>
      <c r="B1861" s="55">
        <f t="shared" si="528"/>
        <v>1815</v>
      </c>
      <c r="C1861" s="99" t="s">
        <v>4494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4646</v>
      </c>
      <c r="L1861" s="99" t="s">
        <v>1085</v>
      </c>
      <c r="M1861" s="104" t="s">
        <v>2503</v>
      </c>
      <c r="N1861" s="104"/>
      <c r="O1861"/>
      <c r="P1861" t="str">
        <f t="shared" si="529"/>
        <v/>
      </c>
      <c r="Q1861" t="str">
        <f>IF(ISNA(VLOOKUP(AC1861,#REF!,1)),"//","")</f>
        <v/>
      </c>
      <c r="R1861"/>
      <c r="S1861" s="43">
        <f t="shared" si="530"/>
        <v>281</v>
      </c>
      <c r="T1861" s="94" t="s">
        <v>3090</v>
      </c>
      <c r="U1861" s="72" t="s">
        <v>2570</v>
      </c>
      <c r="V1861" s="72" t="s">
        <v>2570</v>
      </c>
      <c r="W1861" s="44" t="str">
        <f t="shared" si="531"/>
        <v/>
      </c>
      <c r="X1861" s="25" t="str">
        <f t="shared" si="532"/>
        <v/>
      </c>
      <c r="Y1861" s="1">
        <f t="shared" si="533"/>
        <v>1815</v>
      </c>
      <c r="Z1861" t="str">
        <f t="shared" si="534"/>
        <v>ITM_HOMEx3</v>
      </c>
      <c r="AA1861" s="177" t="str">
        <f>IF(ISNA(VLOOKUP(AC1861,Sheet2!J:J,1,0)),"//","")</f>
        <v/>
      </c>
      <c r="AC1861" s="113" t="str">
        <f t="shared" si="537"/>
        <v/>
      </c>
      <c r="AD1861" t="b">
        <f t="shared" si="536"/>
        <v>1</v>
      </c>
    </row>
    <row r="1862" spans="1:30">
      <c r="A1862" s="58">
        <f t="shared" si="535"/>
        <v>1862</v>
      </c>
      <c r="B1862" s="55">
        <f t="shared" si="528"/>
        <v>1816</v>
      </c>
      <c r="C1862" s="99" t="s">
        <v>4494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4646</v>
      </c>
      <c r="L1862" s="99" t="s">
        <v>1087</v>
      </c>
      <c r="M1862" s="104" t="s">
        <v>2504</v>
      </c>
      <c r="N1862" s="104"/>
      <c r="O1862"/>
      <c r="P1862" t="str">
        <f t="shared" si="529"/>
        <v/>
      </c>
      <c r="Q1862" t="str">
        <f>IF(ISNA(VLOOKUP(AC1862,#REF!,1)),"//","")</f>
        <v/>
      </c>
      <c r="R1862"/>
      <c r="S1862" s="43">
        <f t="shared" si="530"/>
        <v>281</v>
      </c>
      <c r="T1862" s="94" t="s">
        <v>3090</v>
      </c>
      <c r="U1862" s="72" t="s">
        <v>2570</v>
      </c>
      <c r="V1862" s="72" t="s">
        <v>2570</v>
      </c>
      <c r="W1862" s="44" t="str">
        <f t="shared" si="531"/>
        <v/>
      </c>
      <c r="X1862" s="25" t="str">
        <f t="shared" si="532"/>
        <v/>
      </c>
      <c r="Y1862" s="1">
        <f t="shared" si="533"/>
        <v>1816</v>
      </c>
      <c r="Z1862" t="str">
        <f t="shared" si="534"/>
        <v>ITM_SHTIM</v>
      </c>
      <c r="AA1862" s="177" t="str">
        <f>IF(ISNA(VLOOKUP(AC1862,Sheet2!J:J,1,0)),"//","")</f>
        <v/>
      </c>
      <c r="AC1862" s="113" t="str">
        <f t="shared" si="537"/>
        <v/>
      </c>
      <c r="AD1862" t="b">
        <f t="shared" si="536"/>
        <v>1</v>
      </c>
    </row>
    <row r="1863" spans="1:30">
      <c r="A1863" s="58">
        <f t="shared" si="535"/>
        <v>1863</v>
      </c>
      <c r="B1863" s="55">
        <f t="shared" si="528"/>
        <v>1817</v>
      </c>
      <c r="C1863" s="99" t="s">
        <v>4494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4646</v>
      </c>
      <c r="L1863" s="99" t="s">
        <v>64</v>
      </c>
      <c r="M1863" s="104" t="s">
        <v>2519</v>
      </c>
      <c r="N1863" s="104"/>
      <c r="O1863"/>
      <c r="P1863" t="str">
        <f t="shared" si="529"/>
        <v/>
      </c>
      <c r="Q1863" t="str">
        <f>IF(ISNA(VLOOKUP(AC1863,#REF!,1)),"//","")</f>
        <v/>
      </c>
      <c r="R1863"/>
      <c r="S1863" s="43">
        <f t="shared" si="530"/>
        <v>281</v>
      </c>
      <c r="T1863" s="94" t="s">
        <v>3090</v>
      </c>
      <c r="U1863" s="72" t="s">
        <v>2570</v>
      </c>
      <c r="V1863" s="72" t="s">
        <v>2570</v>
      </c>
      <c r="W1863" s="44" t="str">
        <f t="shared" si="531"/>
        <v/>
      </c>
      <c r="X1863" s="25" t="str">
        <f t="shared" si="532"/>
        <v/>
      </c>
      <c r="Y1863" s="1">
        <f t="shared" si="533"/>
        <v>1817</v>
      </c>
      <c r="Z1863" t="str">
        <f t="shared" si="534"/>
        <v>ITM_CB_CPXRES</v>
      </c>
      <c r="AA1863" s="177" t="str">
        <f>IF(ISNA(VLOOKUP(AC1863,Sheet2!J:J,1,0)),"//","")</f>
        <v/>
      </c>
      <c r="AC1863" s="113" t="str">
        <f t="shared" si="537"/>
        <v/>
      </c>
      <c r="AD1863" t="b">
        <f t="shared" si="536"/>
        <v>1</v>
      </c>
    </row>
    <row r="1864" spans="1:30">
      <c r="A1864" s="58">
        <f t="shared" si="535"/>
        <v>1864</v>
      </c>
      <c r="B1864" s="55">
        <f t="shared" si="528"/>
        <v>1818</v>
      </c>
      <c r="C1864" s="99" t="s">
        <v>4494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4646</v>
      </c>
      <c r="L1864" s="99" t="s">
        <v>64</v>
      </c>
      <c r="M1864" s="104" t="s">
        <v>2520</v>
      </c>
      <c r="N1864" s="104"/>
      <c r="O1864"/>
      <c r="P1864" t="str">
        <f t="shared" ref="P1864:P1927" si="538">IF(E1864=F1864,"","NOT EQUAL")</f>
        <v/>
      </c>
      <c r="Q1864" t="str">
        <f>IF(ISNA(VLOOKUP(AC1864,#REF!,1)),"//","")</f>
        <v/>
      </c>
      <c r="R1864"/>
      <c r="S1864" s="43">
        <f t="shared" ref="S1864:S1927" si="539">IF(X1864&lt;&gt;"",S1863+1,S1863)</f>
        <v>281</v>
      </c>
      <c r="T1864" s="94" t="s">
        <v>3090</v>
      </c>
      <c r="U1864" s="72" t="s">
        <v>2570</v>
      </c>
      <c r="V1864" s="72" t="s">
        <v>2570</v>
      </c>
      <c r="W1864" s="44" t="str">
        <f t="shared" ref="W1864:W1927" si="540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41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42">B1864</f>
        <v>1818</v>
      </c>
      <c r="Z1864" t="str">
        <f t="shared" ref="Z1864:Z1927" si="543">M1864</f>
        <v>ITM_CB_LEADING_ZERO</v>
      </c>
      <c r="AA1864" s="177" t="str">
        <f>IF(ISNA(VLOOKUP(AC1864,Sheet2!J:J,1,0)),"//","")</f>
        <v/>
      </c>
      <c r="AC1864" s="113" t="str">
        <f t="shared" si="537"/>
        <v/>
      </c>
      <c r="AD1864" t="b">
        <f t="shared" si="536"/>
        <v>1</v>
      </c>
    </row>
    <row r="1865" spans="1:30">
      <c r="A1865" s="2">
        <f>ROW()</f>
        <v>1865</v>
      </c>
      <c r="B1865" s="125">
        <f t="shared" ref="B1865" si="544">B1864+1</f>
        <v>1819</v>
      </c>
      <c r="C1865" s="126" t="s">
        <v>4494</v>
      </c>
      <c r="D1865" s="126" t="s">
        <v>4948</v>
      </c>
      <c r="E1865" s="11" t="s">
        <v>567</v>
      </c>
      <c r="F1865" s="11" t="s">
        <v>4645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4646</v>
      </c>
      <c r="L1865" s="126" t="s">
        <v>4647</v>
      </c>
      <c r="M1865" s="13" t="s">
        <v>4648</v>
      </c>
      <c r="N1865" s="13" t="s">
        <v>4649</v>
      </c>
      <c r="O1865"/>
      <c r="P1865" t="str">
        <f t="shared" si="538"/>
        <v>NOT EQUAL</v>
      </c>
      <c r="Q1865" t="str">
        <f>IF(ISNA(VLOOKUP(AC1865,#REF!,1)),"//","")</f>
        <v/>
      </c>
      <c r="R1865"/>
      <c r="S1865">
        <f t="shared" si="539"/>
        <v>281</v>
      </c>
      <c r="T1865" s="2" t="s">
        <v>3090</v>
      </c>
      <c r="U1865" s="128" t="s">
        <v>2994</v>
      </c>
      <c r="V1865" s="128"/>
      <c r="W1865" s="25" t="str">
        <f t="shared" si="540"/>
        <v/>
      </c>
      <c r="X1865" s="25" t="str">
        <f t="shared" si="541"/>
        <v/>
      </c>
      <c r="Y1865" s="1">
        <f t="shared" si="542"/>
        <v>1819</v>
      </c>
      <c r="Z1865" t="str">
        <f t="shared" si="543"/>
        <v>CHR_case</v>
      </c>
      <c r="AA1865" s="177" t="str">
        <f>IF(ISNA(VLOOKUP(AC1865,Sheet2!J:J,1,0)),"//","")</f>
        <v/>
      </c>
      <c r="AC1865" s="113" t="str">
        <f t="shared" si="537"/>
        <v/>
      </c>
      <c r="AD1865" t="b">
        <f t="shared" si="536"/>
        <v>1</v>
      </c>
    </row>
    <row r="1866" spans="1:30">
      <c r="A1866" s="58">
        <f t="shared" si="535"/>
        <v>1866</v>
      </c>
      <c r="B1866" s="55">
        <f t="shared" si="528"/>
        <v>1820</v>
      </c>
      <c r="C1866" s="99" t="s">
        <v>4494</v>
      </c>
      <c r="D1866" s="99" t="s">
        <v>1112</v>
      </c>
      <c r="E1866" s="100" t="s">
        <v>2575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4646</v>
      </c>
      <c r="L1866" s="99" t="s">
        <v>1083</v>
      </c>
      <c r="M1866" s="104" t="s">
        <v>2524</v>
      </c>
      <c r="N1866" s="104"/>
      <c r="O1866"/>
      <c r="P1866" t="str">
        <f t="shared" si="538"/>
        <v>NOT EQUAL</v>
      </c>
      <c r="Q1866" t="str">
        <f>IF(ISNA(VLOOKUP(AC1866,#REF!,1)),"//","")</f>
        <v/>
      </c>
      <c r="R1866"/>
      <c r="S1866" s="43">
        <f t="shared" si="539"/>
        <v>281</v>
      </c>
      <c r="T1866" s="94" t="s">
        <v>3090</v>
      </c>
      <c r="U1866" s="72" t="s">
        <v>2570</v>
      </c>
      <c r="V1866" s="72" t="s">
        <v>2570</v>
      </c>
      <c r="W1866" s="44" t="str">
        <f t="shared" si="540"/>
        <v/>
      </c>
      <c r="X1866" s="25" t="str">
        <f t="shared" si="541"/>
        <v/>
      </c>
      <c r="Y1866" s="1">
        <f t="shared" si="542"/>
        <v>1820</v>
      </c>
      <c r="Z1866" t="str">
        <f t="shared" si="543"/>
        <v>ITM_BASE_HOME</v>
      </c>
      <c r="AA1866" s="177" t="str">
        <f>IF(ISNA(VLOOKUP(AC1866,Sheet2!J:J,1,0)),"//","")</f>
        <v/>
      </c>
      <c r="AC1866" s="113" t="str">
        <f t="shared" si="537"/>
        <v/>
      </c>
      <c r="AD1866" t="b">
        <f t="shared" si="536"/>
        <v>1</v>
      </c>
    </row>
    <row r="1867" spans="1:30">
      <c r="A1867" s="58">
        <f t="shared" si="535"/>
        <v>1867</v>
      </c>
      <c r="B1867" s="55">
        <f t="shared" ref="B1867:B1930" si="545">IF(AND(MID(C1867,2,1)&lt;&gt;"/",MID(C1867,1,1)="/"),INT(B1866)+1,B1866+0.01)</f>
        <v>1821</v>
      </c>
      <c r="C1867" s="99" t="s">
        <v>4494</v>
      </c>
      <c r="D1867" s="99" t="s">
        <v>1113</v>
      </c>
      <c r="E1867" s="100" t="s">
        <v>2576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4646</v>
      </c>
      <c r="L1867" s="99" t="s">
        <v>1083</v>
      </c>
      <c r="M1867" s="104" t="s">
        <v>2525</v>
      </c>
      <c r="N1867" s="104"/>
      <c r="O1867"/>
      <c r="P1867" t="str">
        <f t="shared" si="538"/>
        <v>NOT EQUAL</v>
      </c>
      <c r="Q1867" t="str">
        <f>IF(ISNA(VLOOKUP(AC1867,#REF!,1)),"//","")</f>
        <v/>
      </c>
      <c r="R1867"/>
      <c r="S1867" s="43">
        <f t="shared" si="539"/>
        <v>281</v>
      </c>
      <c r="T1867" s="94" t="s">
        <v>3090</v>
      </c>
      <c r="U1867" s="72" t="s">
        <v>2570</v>
      </c>
      <c r="V1867" s="72" t="s">
        <v>2570</v>
      </c>
      <c r="W1867" s="44" t="str">
        <f t="shared" si="540"/>
        <v/>
      </c>
      <c r="X1867" s="25" t="str">
        <f t="shared" si="541"/>
        <v/>
      </c>
      <c r="Y1867" s="1">
        <f t="shared" si="542"/>
        <v>1821</v>
      </c>
      <c r="Z1867" t="str">
        <f t="shared" si="543"/>
        <v>ITM_BASE_AHOME</v>
      </c>
      <c r="AA1867" s="177" t="str">
        <f>IF(ISNA(VLOOKUP(AC1867,Sheet2!J:J,1,0)),"//","")</f>
        <v/>
      </c>
      <c r="AC1867" s="113" t="str">
        <f t="shared" si="537"/>
        <v/>
      </c>
      <c r="AD1867" t="b">
        <f t="shared" si="536"/>
        <v>1</v>
      </c>
    </row>
    <row r="1868" spans="1:30">
      <c r="A1868" s="58">
        <f t="shared" si="535"/>
        <v>1868</v>
      </c>
      <c r="B1868" s="55">
        <f t="shared" si="545"/>
        <v>1822</v>
      </c>
      <c r="C1868" s="99" t="s">
        <v>4494</v>
      </c>
      <c r="D1868" s="99" t="s">
        <v>2687</v>
      </c>
      <c r="E1868" s="100" t="s">
        <v>2685</v>
      </c>
      <c r="F1868" s="100" t="s">
        <v>2678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4646</v>
      </c>
      <c r="L1868" s="99" t="s">
        <v>2682</v>
      </c>
      <c r="M1868" s="104" t="s">
        <v>2686</v>
      </c>
      <c r="N1868" s="104"/>
      <c r="O1868"/>
      <c r="P1868" t="str">
        <f t="shared" si="538"/>
        <v>NOT EQUAL</v>
      </c>
      <c r="Q1868" t="str">
        <f>IF(ISNA(VLOOKUP(AC1868,#REF!,1)),"//","")</f>
        <v/>
      </c>
      <c r="R1868"/>
      <c r="S1868" s="43">
        <f t="shared" si="539"/>
        <v>281</v>
      </c>
      <c r="T1868" s="94" t="s">
        <v>3090</v>
      </c>
      <c r="U1868" s="72" t="s">
        <v>2570</v>
      </c>
      <c r="V1868" s="72" t="s">
        <v>2570</v>
      </c>
      <c r="W1868" s="44" t="str">
        <f t="shared" si="540"/>
        <v/>
      </c>
      <c r="X1868" s="25" t="str">
        <f t="shared" si="541"/>
        <v/>
      </c>
      <c r="Y1868" s="1">
        <f t="shared" si="542"/>
        <v>1822</v>
      </c>
      <c r="Z1868" t="str">
        <f t="shared" si="543"/>
        <v>ITM_H_SUMRY</v>
      </c>
      <c r="AA1868" s="177" t="str">
        <f>IF(ISNA(VLOOKUP(AC1868,Sheet2!J:J,1,0)),"//","")</f>
        <v/>
      </c>
      <c r="AC1868" s="113" t="str">
        <f t="shared" si="537"/>
        <v/>
      </c>
      <c r="AD1868" t="b">
        <f t="shared" si="536"/>
        <v>1</v>
      </c>
    </row>
    <row r="1869" spans="1:30">
      <c r="A1869" s="58">
        <f t="shared" si="535"/>
        <v>1869</v>
      </c>
      <c r="B1869" s="55">
        <f t="shared" si="545"/>
        <v>1823</v>
      </c>
      <c r="C1869" s="99" t="s">
        <v>4494</v>
      </c>
      <c r="D1869" s="99" t="s">
        <v>2688</v>
      </c>
      <c r="E1869" s="102" t="s">
        <v>2677</v>
      </c>
      <c r="F1869" s="102" t="s">
        <v>2681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4646</v>
      </c>
      <c r="L1869" s="99" t="s">
        <v>2682</v>
      </c>
      <c r="M1869" s="104" t="s">
        <v>2684</v>
      </c>
      <c r="N1869" s="104"/>
      <c r="O1869"/>
      <c r="P1869" t="str">
        <f t="shared" si="538"/>
        <v>NOT EQUAL</v>
      </c>
      <c r="Q1869" t="str">
        <f>IF(ISNA(VLOOKUP(AC1869,#REF!,1)),"//","")</f>
        <v/>
      </c>
      <c r="R1869"/>
      <c r="S1869" s="43">
        <f t="shared" si="539"/>
        <v>281</v>
      </c>
      <c r="T1869" s="94" t="s">
        <v>3090</v>
      </c>
      <c r="U1869" s="72" t="s">
        <v>2570</v>
      </c>
      <c r="V1869" s="72" t="s">
        <v>2570</v>
      </c>
      <c r="W1869" s="44" t="str">
        <f t="shared" si="540"/>
        <v/>
      </c>
      <c r="X1869" s="25" t="str">
        <f t="shared" si="541"/>
        <v/>
      </c>
      <c r="Y1869" s="1">
        <f t="shared" si="542"/>
        <v>1823</v>
      </c>
      <c r="Z1869" t="str">
        <f t="shared" si="543"/>
        <v>ITM_H_REPLCA</v>
      </c>
      <c r="AA1869" s="177" t="str">
        <f>IF(ISNA(VLOOKUP(AC1869,Sheet2!J:J,1,0)),"//","")</f>
        <v/>
      </c>
      <c r="AC1869" s="113" t="str">
        <f t="shared" si="537"/>
        <v/>
      </c>
      <c r="AD1869" t="b">
        <f t="shared" si="536"/>
        <v>1</v>
      </c>
    </row>
    <row r="1870" spans="1:30">
      <c r="A1870" s="58">
        <f t="shared" si="535"/>
        <v>1870</v>
      </c>
      <c r="B1870" s="55">
        <f t="shared" si="545"/>
        <v>1824</v>
      </c>
      <c r="C1870" s="99" t="s">
        <v>4494</v>
      </c>
      <c r="D1870" s="99" t="s">
        <v>2689</v>
      </c>
      <c r="E1870" s="102" t="s">
        <v>2680</v>
      </c>
      <c r="F1870" s="102" t="s">
        <v>2679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4646</v>
      </c>
      <c r="L1870" s="99" t="s">
        <v>2682</v>
      </c>
      <c r="M1870" s="104" t="s">
        <v>2683</v>
      </c>
      <c r="N1870" s="104"/>
      <c r="O1870"/>
      <c r="P1870" t="str">
        <f t="shared" si="538"/>
        <v>NOT EQUAL</v>
      </c>
      <c r="Q1870" t="str">
        <f>IF(ISNA(VLOOKUP(AC1870,#REF!,1)),"//","")</f>
        <v/>
      </c>
      <c r="R1870"/>
      <c r="S1870" s="43">
        <f t="shared" si="539"/>
        <v>281</v>
      </c>
      <c r="T1870" s="94" t="s">
        <v>3090</v>
      </c>
      <c r="U1870" s="72" t="s">
        <v>2570</v>
      </c>
      <c r="V1870" s="72" t="s">
        <v>2570</v>
      </c>
      <c r="W1870" s="44" t="str">
        <f t="shared" si="540"/>
        <v/>
      </c>
      <c r="X1870" s="25" t="str">
        <f t="shared" si="541"/>
        <v/>
      </c>
      <c r="Y1870" s="1">
        <f t="shared" si="542"/>
        <v>1824</v>
      </c>
      <c r="Z1870" t="str">
        <f t="shared" si="543"/>
        <v>ITM_H_FIXED</v>
      </c>
      <c r="AA1870" s="177" t="str">
        <f>IF(ISNA(VLOOKUP(AC1870,Sheet2!J:J,1,0)),"//","")</f>
        <v/>
      </c>
      <c r="AC1870" s="113" t="str">
        <f t="shared" si="537"/>
        <v/>
      </c>
      <c r="AD1870" t="b">
        <f t="shared" si="536"/>
        <v>1</v>
      </c>
    </row>
    <row r="1871" spans="1:30">
      <c r="A1871" s="58">
        <f t="shared" si="535"/>
        <v>1871</v>
      </c>
      <c r="B1871" s="55">
        <f t="shared" si="545"/>
        <v>1825</v>
      </c>
      <c r="C1871" s="99" t="s">
        <v>4494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4811</v>
      </c>
      <c r="L1871" s="99"/>
      <c r="M1871" s="104" t="s">
        <v>2543</v>
      </c>
      <c r="N1871" s="104"/>
      <c r="O1871"/>
      <c r="P1871" t="str">
        <f t="shared" si="538"/>
        <v/>
      </c>
      <c r="Q1871" t="str">
        <f>IF(ISNA(VLOOKUP(AC1871,#REF!,1)),"//","")</f>
        <v/>
      </c>
      <c r="R1871"/>
      <c r="S1871" s="43">
        <f t="shared" si="539"/>
        <v>281</v>
      </c>
      <c r="T1871" s="94"/>
      <c r="U1871" s="72"/>
      <c r="V1871" s="72"/>
      <c r="W1871" s="44" t="str">
        <f t="shared" si="540"/>
        <v/>
      </c>
      <c r="X1871" s="25" t="str">
        <f t="shared" si="541"/>
        <v/>
      </c>
      <c r="Y1871" s="1">
        <f t="shared" si="542"/>
        <v>1825</v>
      </c>
      <c r="Z1871" t="str">
        <f t="shared" si="543"/>
        <v>ITM_HOMEx3T</v>
      </c>
      <c r="AA1871" s="177" t="str">
        <f>IF(ISNA(VLOOKUP(AC1871,Sheet2!J:J,1,0)),"//","")</f>
        <v/>
      </c>
      <c r="AC1871" s="113" t="str">
        <f t="shared" si="537"/>
        <v/>
      </c>
      <c r="AD1871" t="b">
        <f t="shared" si="536"/>
        <v>1</v>
      </c>
    </row>
    <row r="1872" spans="1:30">
      <c r="A1872" s="58" t="str">
        <f t="shared" si="535"/>
        <v/>
      </c>
      <c r="B1872" s="55">
        <f t="shared" si="545"/>
        <v>1825.01</v>
      </c>
      <c r="C1872" s="99" t="s">
        <v>2570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2570</v>
      </c>
      <c r="N1872" s="104"/>
      <c r="O1872"/>
      <c r="P1872" t="str">
        <f t="shared" si="538"/>
        <v/>
      </c>
      <c r="Q1872" t="str">
        <f>IF(ISNA(VLOOKUP(AC1872,#REF!,1)),"//","")</f>
        <v/>
      </c>
      <c r="R1872"/>
      <c r="S1872" s="43">
        <f t="shared" si="539"/>
        <v>281</v>
      </c>
      <c r="T1872" s="94" t="s">
        <v>2570</v>
      </c>
      <c r="U1872" s="72" t="s">
        <v>2570</v>
      </c>
      <c r="V1872" s="72" t="s">
        <v>2570</v>
      </c>
      <c r="W1872" s="44" t="str">
        <f t="shared" si="540"/>
        <v/>
      </c>
      <c r="X1872" s="25" t="str">
        <f t="shared" si="541"/>
        <v/>
      </c>
      <c r="Y1872" s="1">
        <f t="shared" si="542"/>
        <v>1825.01</v>
      </c>
      <c r="Z1872" t="str">
        <f t="shared" si="543"/>
        <v/>
      </c>
      <c r="AA1872" s="177" t="str">
        <f>IF(ISNA(VLOOKUP(AC1872,Sheet2!J:J,1,0)),"//","")</f>
        <v/>
      </c>
      <c r="AC1872" s="113" t="str">
        <f t="shared" si="537"/>
        <v/>
      </c>
      <c r="AD1872" t="b">
        <f t="shared" si="536"/>
        <v>1</v>
      </c>
    </row>
    <row r="1873" spans="1:30" s="49" customFormat="1">
      <c r="A1873" s="58">
        <f t="shared" ref="A1873:A1936" si="546">IF(B1873=INT(B1873),ROW(),"")</f>
        <v>1873</v>
      </c>
      <c r="B1873" s="55">
        <f t="shared" si="545"/>
        <v>1826</v>
      </c>
      <c r="C1873" s="99" t="s">
        <v>4494</v>
      </c>
      <c r="D1873" s="99" t="s">
        <v>2919</v>
      </c>
      <c r="E1873" s="100" t="s">
        <v>2920</v>
      </c>
      <c r="F1873" s="100" t="s">
        <v>2922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4646</v>
      </c>
      <c r="L1873" s="103"/>
      <c r="M1873" s="104" t="s">
        <v>2921</v>
      </c>
      <c r="N1873" s="104"/>
      <c r="Q1873" s="49" t="str">
        <f>IF(ISNA(VLOOKUP(AC1873,#REF!,1)),"//","")</f>
        <v/>
      </c>
      <c r="S1873" s="43">
        <f t="shared" si="539"/>
        <v>281</v>
      </c>
      <c r="T1873" s="94" t="s">
        <v>3090</v>
      </c>
      <c r="U1873" s="72" t="s">
        <v>2570</v>
      </c>
      <c r="V1873" s="72" t="s">
        <v>2570</v>
      </c>
      <c r="W1873" s="44" t="str">
        <f t="shared" si="540"/>
        <v/>
      </c>
      <c r="X1873" s="25" t="str">
        <f t="shared" si="541"/>
        <v/>
      </c>
      <c r="Y1873" s="1">
        <f t="shared" si="542"/>
        <v>1826</v>
      </c>
      <c r="Z1873" t="str">
        <f t="shared" si="543"/>
        <v>ITM_LARGELI</v>
      </c>
      <c r="AA1873" s="177" t="str">
        <f>IF(ISNA(VLOOKUP(AC1873,Sheet2!J:J,1,0)),"//","")</f>
        <v/>
      </c>
      <c r="AC1873" s="113" t="str">
        <f t="shared" si="537"/>
        <v/>
      </c>
      <c r="AD1873" t="b">
        <f t="shared" si="536"/>
        <v>1</v>
      </c>
    </row>
    <row r="1874" spans="1:30">
      <c r="A1874" s="58">
        <f t="shared" si="546"/>
        <v>1874</v>
      </c>
      <c r="B1874" s="55">
        <f t="shared" si="545"/>
        <v>1827</v>
      </c>
      <c r="C1874" s="99" t="s">
        <v>4499</v>
      </c>
      <c r="D1874" s="99">
        <v>45</v>
      </c>
      <c r="E1874" s="100" t="s">
        <v>3319</v>
      </c>
      <c r="F1874" s="100" t="s">
        <v>3319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4646</v>
      </c>
      <c r="L1874" s="99"/>
      <c r="M1874" s="104" t="s">
        <v>2733</v>
      </c>
      <c r="N1874" s="104"/>
      <c r="O1874"/>
      <c r="P1874" t="str">
        <f t="shared" si="538"/>
        <v/>
      </c>
      <c r="Q1874" t="str">
        <f>IF(ISNA(VLOOKUP(AC1874,#REF!,1)),"//","")</f>
        <v/>
      </c>
      <c r="R1874"/>
      <c r="S1874" s="43">
        <f t="shared" si="539"/>
        <v>282</v>
      </c>
      <c r="T1874" s="94" t="s">
        <v>3127</v>
      </c>
      <c r="U1874" s="72" t="s">
        <v>2570</v>
      </c>
      <c r="V1874" s="72" t="s">
        <v>3320</v>
      </c>
      <c r="W1874" s="44" t="str">
        <f t="shared" si="540"/>
        <v/>
      </c>
      <c r="X1874" s="25" t="str">
        <f t="shared" si="541"/>
        <v>TEST_45</v>
      </c>
      <c r="Y1874" s="1">
        <f t="shared" si="542"/>
        <v>1827</v>
      </c>
      <c r="Z1874" t="str">
        <f t="shared" si="543"/>
        <v>ITM_PGMTST</v>
      </c>
      <c r="AA1874" s="177" t="str">
        <f>IF(ISNA(VLOOKUP(AC1874,Sheet2!J:J,1,0)),"//","")</f>
        <v/>
      </c>
      <c r="AC1874" s="113" t="str">
        <f t="shared" si="537"/>
        <v/>
      </c>
      <c r="AD1874" t="b">
        <f t="shared" si="536"/>
        <v>0</v>
      </c>
    </row>
    <row r="1875" spans="1:30">
      <c r="A1875" s="58">
        <f t="shared" si="546"/>
        <v>1875</v>
      </c>
      <c r="B1875" s="55">
        <f t="shared" si="545"/>
        <v>1828</v>
      </c>
      <c r="C1875" s="99" t="s">
        <v>4500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4646</v>
      </c>
      <c r="L1875" s="99" t="s">
        <v>1091</v>
      </c>
      <c r="M1875" s="104" t="s">
        <v>2506</v>
      </c>
      <c r="N1875" s="104"/>
      <c r="O1875"/>
      <c r="P1875" t="str">
        <f t="shared" si="538"/>
        <v/>
      </c>
      <c r="Q1875" t="str">
        <f>IF(ISNA(VLOOKUP(AC1875,#REF!,1)),"//","")</f>
        <v/>
      </c>
      <c r="R1875"/>
      <c r="S1875" s="43">
        <f t="shared" si="539"/>
        <v>283</v>
      </c>
      <c r="T1875" s="94" t="s">
        <v>3091</v>
      </c>
      <c r="U1875" s="72" t="s">
        <v>3001</v>
      </c>
      <c r="V1875" s="72" t="s">
        <v>2570</v>
      </c>
      <c r="W1875" s="44" t="str">
        <f t="shared" si="540"/>
        <v>"SIG"</v>
      </c>
      <c r="X1875" s="25" t="str">
        <f t="shared" si="541"/>
        <v>SIG</v>
      </c>
      <c r="Y1875" s="1">
        <f t="shared" si="542"/>
        <v>1828</v>
      </c>
      <c r="Z1875" t="str">
        <f t="shared" si="543"/>
        <v>ITM_SIGFIG</v>
      </c>
      <c r="AA1875" s="177" t="str">
        <f>IF(ISNA(VLOOKUP(AC1875,Sheet2!J:J,1,0)),"//","")</f>
        <v/>
      </c>
      <c r="AC1875" s="113" t="str">
        <f t="shared" si="537"/>
        <v>SIG</v>
      </c>
      <c r="AD1875" t="b">
        <f t="shared" si="536"/>
        <v>1</v>
      </c>
    </row>
    <row r="1876" spans="1:30">
      <c r="A1876" s="58">
        <f t="shared" si="546"/>
        <v>1876</v>
      </c>
      <c r="B1876" s="55">
        <f t="shared" si="545"/>
        <v>1829</v>
      </c>
      <c r="C1876" s="99" t="s">
        <v>4501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4646</v>
      </c>
      <c r="L1876" s="99" t="s">
        <v>1098</v>
      </c>
      <c r="M1876" s="104" t="s">
        <v>2517</v>
      </c>
      <c r="N1876" s="104"/>
      <c r="O1876"/>
      <c r="P1876" t="str">
        <f t="shared" si="538"/>
        <v/>
      </c>
      <c r="Q1876" t="str">
        <f>IF(ISNA(VLOOKUP(AC1876,#REF!,1)),"//","")</f>
        <v/>
      </c>
      <c r="R1876"/>
      <c r="S1876" s="43">
        <f t="shared" si="539"/>
        <v>284</v>
      </c>
      <c r="T1876" s="94" t="s">
        <v>3091</v>
      </c>
      <c r="U1876" s="72" t="s">
        <v>3001</v>
      </c>
      <c r="V1876" s="72" t="s">
        <v>2570</v>
      </c>
      <c r="W1876" s="44" t="str">
        <f t="shared" si="540"/>
        <v>"UNIT"</v>
      </c>
      <c r="X1876" s="25" t="str">
        <f t="shared" si="541"/>
        <v>UNIT</v>
      </c>
      <c r="Y1876" s="1">
        <f t="shared" si="542"/>
        <v>1829</v>
      </c>
      <c r="Z1876" t="str">
        <f t="shared" si="543"/>
        <v>ITM_UNIT</v>
      </c>
      <c r="AA1876" s="177" t="str">
        <f>IF(ISNA(VLOOKUP(AC1876,Sheet2!J:J,1,0)),"//","")</f>
        <v>//</v>
      </c>
      <c r="AC1876" s="113" t="str">
        <f t="shared" si="537"/>
        <v>UNIT</v>
      </c>
      <c r="AD1876" t="b">
        <f t="shared" si="536"/>
        <v>1</v>
      </c>
    </row>
    <row r="1877" spans="1:30">
      <c r="A1877" s="58">
        <f t="shared" si="546"/>
        <v>1877</v>
      </c>
      <c r="B1877" s="55">
        <f t="shared" si="545"/>
        <v>1830</v>
      </c>
      <c r="C1877" s="99" t="s">
        <v>4502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4811</v>
      </c>
      <c r="L1877" s="99"/>
      <c r="M1877" s="104" t="s">
        <v>2988</v>
      </c>
      <c r="N1877" s="104"/>
      <c r="O1877"/>
      <c r="P1877" t="str">
        <f t="shared" si="538"/>
        <v/>
      </c>
      <c r="Q1877" t="str">
        <f>IF(ISNA(VLOOKUP(AC1877,#REF!,1)),"//","")</f>
        <v/>
      </c>
      <c r="R1877"/>
      <c r="S1877" s="43">
        <f t="shared" si="539"/>
        <v>285</v>
      </c>
      <c r="T1877" s="94" t="s">
        <v>3091</v>
      </c>
      <c r="U1877" s="72" t="s">
        <v>2570</v>
      </c>
      <c r="V1877" s="72" t="s">
        <v>2570</v>
      </c>
      <c r="W1877" s="44" t="str">
        <f t="shared" si="540"/>
        <v>"ROUND"</v>
      </c>
      <c r="X1877" s="25" t="str">
        <f t="shared" si="541"/>
        <v>ROUND</v>
      </c>
      <c r="Y1877" s="1">
        <f t="shared" si="542"/>
        <v>1830</v>
      </c>
      <c r="Z1877" t="str">
        <f t="shared" si="543"/>
        <v>ITM_ROUND2</v>
      </c>
      <c r="AA1877" s="177" t="str">
        <f>IF(ISNA(VLOOKUP(AC1877,Sheet2!J:J,1,0)),"//","")</f>
        <v/>
      </c>
      <c r="AC1877" s="113" t="str">
        <f t="shared" si="537"/>
        <v>ROUND</v>
      </c>
      <c r="AD1877" t="b">
        <f t="shared" si="536"/>
        <v>1</v>
      </c>
    </row>
    <row r="1878" spans="1:30">
      <c r="A1878" s="58">
        <f t="shared" si="546"/>
        <v>1878</v>
      </c>
      <c r="B1878" s="55">
        <f t="shared" si="545"/>
        <v>1831</v>
      </c>
      <c r="C1878" s="99" t="s">
        <v>4503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4811</v>
      </c>
      <c r="L1878" s="107"/>
      <c r="M1878" s="104" t="s">
        <v>2987</v>
      </c>
      <c r="N1878" s="104"/>
      <c r="O1878" s="43"/>
      <c r="P1878" t="str">
        <f t="shared" si="538"/>
        <v/>
      </c>
      <c r="Q1878" s="43" t="str">
        <f>IF(ISNA(VLOOKUP(AC1878,#REF!,1)),"//","")</f>
        <v/>
      </c>
      <c r="R1878" s="43"/>
      <c r="S1878" s="43">
        <f t="shared" si="539"/>
        <v>286</v>
      </c>
      <c r="T1878" s="94" t="s">
        <v>3091</v>
      </c>
      <c r="U1878" s="72" t="s">
        <v>2570</v>
      </c>
      <c r="V1878" s="72" t="s">
        <v>2570</v>
      </c>
      <c r="W1878" s="44" t="str">
        <f t="shared" si="540"/>
        <v>"ROUNDI"</v>
      </c>
      <c r="X1878" s="25" t="str">
        <f t="shared" si="541"/>
        <v>ROUNDI</v>
      </c>
      <c r="Y1878" s="1">
        <f t="shared" si="542"/>
        <v>1831</v>
      </c>
      <c r="Z1878" t="str">
        <f t="shared" si="543"/>
        <v>ITM_ROUNDI2</v>
      </c>
      <c r="AA1878" s="177" t="str">
        <f>IF(ISNA(VLOOKUP(AC1878,Sheet2!J:J,1,0)),"//","")</f>
        <v/>
      </c>
      <c r="AC1878" s="113" t="str">
        <f t="shared" si="537"/>
        <v>ROUNDI</v>
      </c>
      <c r="AD1878" t="b">
        <f t="shared" si="536"/>
        <v>1</v>
      </c>
    </row>
    <row r="1879" spans="1:30">
      <c r="A1879" s="58">
        <f t="shared" si="546"/>
        <v>1879</v>
      </c>
      <c r="B1879" s="55">
        <f t="shared" si="545"/>
        <v>1832</v>
      </c>
      <c r="C1879" s="99" t="s">
        <v>4504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4811</v>
      </c>
      <c r="L1879" s="107" t="s">
        <v>1110</v>
      </c>
      <c r="M1879" s="104" t="s">
        <v>2521</v>
      </c>
      <c r="N1879" s="104"/>
      <c r="O1879" s="43"/>
      <c r="P1879" t="str">
        <f t="shared" si="538"/>
        <v>NOT EQUAL</v>
      </c>
      <c r="Q1879" s="43" t="str">
        <f>IF(ISNA(VLOOKUP(AC1879,#REF!,1)),"//","")</f>
        <v/>
      </c>
      <c r="R1879" s="43"/>
      <c r="S1879" s="43">
        <f t="shared" si="539"/>
        <v>287</v>
      </c>
      <c r="T1879" s="94" t="s">
        <v>3074</v>
      </c>
      <c r="U1879" s="72" t="s">
        <v>2570</v>
      </c>
      <c r="V1879" s="72" t="s">
        <v>2570</v>
      </c>
      <c r="W1879" s="44" t="str">
        <f t="shared" si="540"/>
        <v>"OP_A"</v>
      </c>
      <c r="X1879" s="25" t="str">
        <f t="shared" si="541"/>
        <v>OP_A</v>
      </c>
      <c r="Y1879" s="1">
        <f t="shared" si="542"/>
        <v>1832</v>
      </c>
      <c r="Z1879" t="str">
        <f t="shared" si="543"/>
        <v>ITM_op_a</v>
      </c>
      <c r="AA1879" s="177" t="str">
        <f>IF(ISNA(VLOOKUP(AC1879,Sheet2!J:J,1,0)),"//","")</f>
        <v>//</v>
      </c>
      <c r="AC1879" s="113" t="str">
        <f t="shared" si="537"/>
        <v>OP_A</v>
      </c>
      <c r="AD1879" t="b">
        <f t="shared" si="536"/>
        <v>1</v>
      </c>
    </row>
    <row r="1880" spans="1:30">
      <c r="A1880" s="58">
        <f t="shared" si="546"/>
        <v>1880</v>
      </c>
      <c r="B1880" s="55">
        <f t="shared" si="545"/>
        <v>1833</v>
      </c>
      <c r="C1880" s="99" t="s">
        <v>4505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4811</v>
      </c>
      <c r="L1880" s="99" t="s">
        <v>1635</v>
      </c>
      <c r="M1880" s="104" t="s">
        <v>2522</v>
      </c>
      <c r="N1880" s="104"/>
      <c r="O1880"/>
      <c r="P1880" t="str">
        <f t="shared" si="538"/>
        <v>NOT EQUAL</v>
      </c>
      <c r="Q1880" t="str">
        <f>IF(ISNA(VLOOKUP(AC1880,#REF!,1)),"//","")</f>
        <v/>
      </c>
      <c r="R1880"/>
      <c r="S1880" s="43">
        <f t="shared" si="539"/>
        <v>288</v>
      </c>
      <c r="T1880" s="94" t="s">
        <v>3074</v>
      </c>
      <c r="U1880" s="72" t="s">
        <v>2570</v>
      </c>
      <c r="V1880" s="72" t="s">
        <v>2570</v>
      </c>
      <c r="W1880" s="44" t="str">
        <f t="shared" si="540"/>
        <v>"OP_A" STD_SUP_2</v>
      </c>
      <c r="X1880" s="25" t="str">
        <f t="shared" si="541"/>
        <v>OP_A^2</v>
      </c>
      <c r="Y1880" s="1">
        <f t="shared" si="542"/>
        <v>1833</v>
      </c>
      <c r="Z1880" t="str">
        <f t="shared" si="543"/>
        <v>ITM_op_a2</v>
      </c>
      <c r="AA1880" s="177" t="str">
        <f>IF(ISNA(VLOOKUP(AC1880,Sheet2!J:J,1,0)),"//","")</f>
        <v>//</v>
      </c>
      <c r="AC1880" s="113" t="str">
        <f t="shared" si="537"/>
        <v>OP_A^2</v>
      </c>
      <c r="AD1880" t="b">
        <f t="shared" si="536"/>
        <v>1</v>
      </c>
    </row>
    <row r="1881" spans="1:30">
      <c r="A1881" s="58">
        <f t="shared" si="546"/>
        <v>1881</v>
      </c>
      <c r="B1881" s="55">
        <f t="shared" si="545"/>
        <v>1834</v>
      </c>
      <c r="C1881" s="99" t="s">
        <v>4506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4811</v>
      </c>
      <c r="L1881" s="99" t="s">
        <v>1636</v>
      </c>
      <c r="M1881" s="104" t="s">
        <v>2523</v>
      </c>
      <c r="N1881" s="104"/>
      <c r="O1881"/>
      <c r="P1881" t="str">
        <f t="shared" si="538"/>
        <v>NOT EQUAL</v>
      </c>
      <c r="Q1881" t="str">
        <f>IF(ISNA(VLOOKUP(AC1881,#REF!,1)),"//","")</f>
        <v/>
      </c>
      <c r="R1881"/>
      <c r="S1881" s="43">
        <f t="shared" si="539"/>
        <v>289</v>
      </c>
      <c r="T1881" s="94" t="s">
        <v>3074</v>
      </c>
      <c r="U1881" s="72" t="s">
        <v>2570</v>
      </c>
      <c r="V1881" s="72" t="s">
        <v>2570</v>
      </c>
      <c r="W1881" s="44" t="str">
        <f t="shared" si="540"/>
        <v>"OP_J"</v>
      </c>
      <c r="X1881" s="25" t="str">
        <f t="shared" si="541"/>
        <v>OP_J</v>
      </c>
      <c r="Y1881" s="1">
        <f t="shared" si="542"/>
        <v>1834</v>
      </c>
      <c r="Z1881" t="str">
        <f t="shared" si="543"/>
        <v>ITM_op_j</v>
      </c>
      <c r="AA1881" s="177" t="str">
        <f>IF(ISNA(VLOOKUP(AC1881,Sheet2!J:J,1,0)),"//","")</f>
        <v>//</v>
      </c>
      <c r="AC1881" s="113" t="str">
        <f t="shared" si="537"/>
        <v>OP_J</v>
      </c>
      <c r="AD1881" t="b">
        <f t="shared" si="536"/>
        <v>1</v>
      </c>
    </row>
    <row r="1882" spans="1:30">
      <c r="A1882" s="58">
        <f t="shared" si="546"/>
        <v>1882</v>
      </c>
      <c r="B1882" s="55">
        <f t="shared" si="545"/>
        <v>1835</v>
      </c>
      <c r="C1882" s="99" t="s">
        <v>4499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4646</v>
      </c>
      <c r="L1882" s="99" t="s">
        <v>1116</v>
      </c>
      <c r="M1882" s="104" t="s">
        <v>2526</v>
      </c>
      <c r="N1882" s="104"/>
      <c r="O1882"/>
      <c r="P1882" t="str">
        <f t="shared" si="538"/>
        <v/>
      </c>
      <c r="Q1882" t="str">
        <f>IF(ISNA(VLOOKUP(AC1882,#REF!,1)),"//","")</f>
        <v/>
      </c>
      <c r="R1882"/>
      <c r="S1882" s="43">
        <f t="shared" si="539"/>
        <v>290</v>
      </c>
      <c r="T1882" s="94" t="s">
        <v>3074</v>
      </c>
      <c r="U1882" s="72" t="s">
        <v>2570</v>
      </c>
      <c r="V1882" s="72" t="s">
        <v>2999</v>
      </c>
      <c r="W1882" s="44" t="str">
        <f t="shared" si="540"/>
        <v>"Y" STD_SPACE_3_PER_EM STD_RIGHT_ARROW STD_SPACE_3_PER_EM STD_DELTA</v>
      </c>
      <c r="X1882" s="25" t="str">
        <f t="shared" si="541"/>
        <v>D&gt;Y</v>
      </c>
      <c r="Y1882" s="1">
        <f t="shared" si="542"/>
        <v>1835</v>
      </c>
      <c r="Z1882" t="str">
        <f t="shared" si="543"/>
        <v>ITM_EE_D2Y</v>
      </c>
      <c r="AA1882" s="177" t="str">
        <f>IF(ISNA(VLOOKUP(AC1882,Sheet2!J:J,1,0)),"//","")</f>
        <v>//</v>
      </c>
      <c r="AC1882" s="113" t="str">
        <f t="shared" si="537"/>
        <v>Y&gt;DELTA</v>
      </c>
      <c r="AD1882" t="b">
        <f t="shared" si="536"/>
        <v>0</v>
      </c>
    </row>
    <row r="1883" spans="1:30">
      <c r="A1883" s="58">
        <f t="shared" si="546"/>
        <v>1883</v>
      </c>
      <c r="B1883" s="55">
        <f t="shared" si="545"/>
        <v>1836</v>
      </c>
      <c r="C1883" s="99" t="s">
        <v>4499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4811</v>
      </c>
      <c r="L1883" s="99" t="s">
        <v>1116</v>
      </c>
      <c r="M1883" s="104" t="s">
        <v>2527</v>
      </c>
      <c r="N1883" s="104"/>
      <c r="O1883"/>
      <c r="P1883" t="str">
        <f t="shared" si="538"/>
        <v/>
      </c>
      <c r="Q1883" t="str">
        <f>IF(ISNA(VLOOKUP(AC1883,#REF!,1)),"//","")</f>
        <v/>
      </c>
      <c r="R1883"/>
      <c r="S1883" s="43">
        <f t="shared" si="539"/>
        <v>291</v>
      </c>
      <c r="T1883" s="94" t="s">
        <v>3074</v>
      </c>
      <c r="U1883" s="72" t="s">
        <v>2570</v>
      </c>
      <c r="V1883" s="72" t="s">
        <v>3000</v>
      </c>
      <c r="W1883" s="44" t="str">
        <f t="shared" si="540"/>
        <v>STD_DELTA STD_SPACE_3_PER_EM STD_RIGHT_ARROW STD_SPACE_3_PER_EM "Y"</v>
      </c>
      <c r="X1883" s="25" t="str">
        <f t="shared" si="541"/>
        <v>Y&gt;D</v>
      </c>
      <c r="Y1883" s="1">
        <f t="shared" si="542"/>
        <v>1836</v>
      </c>
      <c r="Z1883" t="str">
        <f t="shared" si="543"/>
        <v>ITM_EE_Y2D</v>
      </c>
      <c r="AA1883" s="177" t="str">
        <f>IF(ISNA(VLOOKUP(AC1883,Sheet2!J:J,1,0)),"//","")</f>
        <v>//</v>
      </c>
      <c r="AC1883" s="113" t="str">
        <f t="shared" si="537"/>
        <v>DELTA&gt;Y</v>
      </c>
      <c r="AD1883" t="b">
        <f t="shared" si="536"/>
        <v>0</v>
      </c>
    </row>
    <row r="1884" spans="1:30">
      <c r="A1884" s="58">
        <f t="shared" si="546"/>
        <v>1884</v>
      </c>
      <c r="B1884" s="55">
        <f t="shared" si="545"/>
        <v>1837</v>
      </c>
      <c r="C1884" s="99" t="s">
        <v>4499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4811</v>
      </c>
      <c r="L1884" s="99" t="s">
        <v>1116</v>
      </c>
      <c r="M1884" s="104" t="s">
        <v>2528</v>
      </c>
      <c r="N1884" s="104"/>
      <c r="O1884"/>
      <c r="P1884" t="str">
        <f t="shared" si="538"/>
        <v>NOT EQUAL</v>
      </c>
      <c r="Q1884" t="str">
        <f>IF(ISNA(VLOOKUP(AC1884,#REF!,1)),"//","")</f>
        <v/>
      </c>
      <c r="R1884"/>
      <c r="S1884" s="43">
        <f t="shared" si="539"/>
        <v>292</v>
      </c>
      <c r="T1884" s="94" t="s">
        <v>3074</v>
      </c>
      <c r="U1884" s="72" t="s">
        <v>2570</v>
      </c>
      <c r="V1884" s="72" t="s">
        <v>2570</v>
      </c>
      <c r="W1884" s="44" t="str">
        <f t="shared" si="540"/>
        <v>"ATOSYM"</v>
      </c>
      <c r="X1884" s="25" t="str">
        <f t="shared" si="541"/>
        <v>ATOSYM</v>
      </c>
      <c r="Y1884" s="1">
        <f t="shared" si="542"/>
        <v>1837</v>
      </c>
      <c r="Z1884" t="str">
        <f t="shared" si="543"/>
        <v>ITM_EE_A2S</v>
      </c>
      <c r="AA1884" s="177" t="str">
        <f>IF(ISNA(VLOOKUP(AC1884,Sheet2!J:J,1,0)),"//","")</f>
        <v>//</v>
      </c>
      <c r="AC1884" s="113" t="str">
        <f t="shared" si="537"/>
        <v>ATOSYM</v>
      </c>
      <c r="AD1884" t="b">
        <f t="shared" si="536"/>
        <v>1</v>
      </c>
    </row>
    <row r="1885" spans="1:30">
      <c r="A1885" s="58">
        <f t="shared" si="546"/>
        <v>1885</v>
      </c>
      <c r="B1885" s="55">
        <f t="shared" si="545"/>
        <v>1838</v>
      </c>
      <c r="C1885" s="99" t="s">
        <v>4499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4811</v>
      </c>
      <c r="L1885" s="99" t="s">
        <v>1116</v>
      </c>
      <c r="M1885" s="104" t="s">
        <v>2529</v>
      </c>
      <c r="N1885" s="104"/>
      <c r="O1885"/>
      <c r="P1885" t="str">
        <f t="shared" si="538"/>
        <v>NOT EQUAL</v>
      </c>
      <c r="Q1885" t="str">
        <f>IF(ISNA(VLOOKUP(AC1885,#REF!,1)),"//","")</f>
        <v/>
      </c>
      <c r="R1885"/>
      <c r="S1885" s="43">
        <f t="shared" si="539"/>
        <v>293</v>
      </c>
      <c r="T1885" s="94" t="s">
        <v>3074</v>
      </c>
      <c r="U1885" s="72" t="s">
        <v>2570</v>
      </c>
      <c r="V1885" s="72" t="s">
        <v>2570</v>
      </c>
      <c r="W1885" s="44" t="str">
        <f t="shared" si="540"/>
        <v>"SYMTOA"</v>
      </c>
      <c r="X1885" s="25" t="str">
        <f t="shared" si="541"/>
        <v>SYMTOA</v>
      </c>
      <c r="Y1885" s="1">
        <f t="shared" si="542"/>
        <v>1838</v>
      </c>
      <c r="Z1885" t="str">
        <f t="shared" si="543"/>
        <v>ITM_EE_S2A</v>
      </c>
      <c r="AA1885" s="177" t="str">
        <f>IF(ISNA(VLOOKUP(AC1885,Sheet2!J:J,1,0)),"//","")</f>
        <v>//</v>
      </c>
      <c r="AC1885" s="113" t="str">
        <f t="shared" si="537"/>
        <v>SYMTOA</v>
      </c>
      <c r="AD1885" t="b">
        <f t="shared" si="536"/>
        <v>1</v>
      </c>
    </row>
    <row r="1886" spans="1:30">
      <c r="A1886" s="58">
        <f t="shared" si="546"/>
        <v>1886</v>
      </c>
      <c r="B1886" s="55">
        <f t="shared" si="545"/>
        <v>1839</v>
      </c>
      <c r="C1886" s="99" t="s">
        <v>4499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4811</v>
      </c>
      <c r="L1886" s="99" t="s">
        <v>1116</v>
      </c>
      <c r="M1886" s="104" t="s">
        <v>2531</v>
      </c>
      <c r="N1886" s="104"/>
      <c r="O1886"/>
      <c r="P1886" t="str">
        <f t="shared" si="538"/>
        <v/>
      </c>
      <c r="Q1886" t="str">
        <f>IF(ISNA(VLOOKUP(AC1886,#REF!,1)),"//","")</f>
        <v/>
      </c>
      <c r="R1886"/>
      <c r="S1886" s="43">
        <f t="shared" si="539"/>
        <v>294</v>
      </c>
      <c r="T1886" s="94" t="s">
        <v>3074</v>
      </c>
      <c r="U1886" s="72" t="s">
        <v>2570</v>
      </c>
      <c r="V1886" s="72" t="s">
        <v>2570</v>
      </c>
      <c r="W1886" s="44" t="str">
        <f t="shared" si="540"/>
        <v>"E^" STD_THETA "J"</v>
      </c>
      <c r="X1886" s="25" t="str">
        <f t="shared" si="541"/>
        <v>E^THETAJ</v>
      </c>
      <c r="Y1886" s="1">
        <f t="shared" si="542"/>
        <v>1839</v>
      </c>
      <c r="Z1886" t="str">
        <f t="shared" si="543"/>
        <v>ITM_EE_EXP_TH</v>
      </c>
      <c r="AA1886" s="177" t="str">
        <f>IF(ISNA(VLOOKUP(AC1886,Sheet2!J:J,1,0)),"//","")</f>
        <v>//</v>
      </c>
      <c r="AC1886" s="113" t="str">
        <f t="shared" si="537"/>
        <v>E^THETAJ</v>
      </c>
      <c r="AD1886" t="b">
        <f t="shared" si="536"/>
        <v>1</v>
      </c>
    </row>
    <row r="1887" spans="1:30">
      <c r="A1887" s="58">
        <f t="shared" si="546"/>
        <v>1887</v>
      </c>
      <c r="B1887" s="55">
        <f t="shared" si="545"/>
        <v>1840</v>
      </c>
      <c r="C1887" s="99" t="s">
        <v>4499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4811</v>
      </c>
      <c r="L1887" s="99" t="s">
        <v>1116</v>
      </c>
      <c r="M1887" s="104" t="s">
        <v>2532</v>
      </c>
      <c r="N1887" s="104"/>
      <c r="O1887"/>
      <c r="P1887" t="str">
        <f t="shared" si="538"/>
        <v/>
      </c>
      <c r="Q1887" t="str">
        <f>IF(ISNA(VLOOKUP(AC1887,#REF!,1)),"//","")</f>
        <v/>
      </c>
      <c r="R1887"/>
      <c r="S1887" s="43">
        <f t="shared" si="539"/>
        <v>295</v>
      </c>
      <c r="T1887" s="94" t="s">
        <v>3074</v>
      </c>
      <c r="U1887" s="72" t="s">
        <v>2570</v>
      </c>
      <c r="V1887" s="72" t="s">
        <v>2570</v>
      </c>
      <c r="W1887" s="44" t="str">
        <f t="shared" si="540"/>
        <v>"STO" STD_SPACE_3_PER_EM "3Z"</v>
      </c>
      <c r="X1887" s="25" t="str">
        <f t="shared" si="541"/>
        <v>STO3Z</v>
      </c>
      <c r="Y1887" s="1">
        <f t="shared" si="542"/>
        <v>1840</v>
      </c>
      <c r="Z1887" t="str">
        <f t="shared" si="543"/>
        <v>ITM_EE_STO_Z</v>
      </c>
      <c r="AA1887" s="177" t="str">
        <f>IF(ISNA(VLOOKUP(AC1887,Sheet2!J:J,1,0)),"//","")</f>
        <v>//</v>
      </c>
      <c r="AC1887" s="113" t="str">
        <f t="shared" si="537"/>
        <v>STO3Z</v>
      </c>
      <c r="AD1887" t="b">
        <f t="shared" si="536"/>
        <v>1</v>
      </c>
    </row>
    <row r="1888" spans="1:30">
      <c r="A1888" s="58">
        <f t="shared" si="546"/>
        <v>1888</v>
      </c>
      <c r="B1888" s="55">
        <f t="shared" si="545"/>
        <v>1841</v>
      </c>
      <c r="C1888" s="99" t="s">
        <v>4499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4811</v>
      </c>
      <c r="L1888" s="99" t="s">
        <v>1116</v>
      </c>
      <c r="M1888" s="104" t="s">
        <v>2533</v>
      </c>
      <c r="N1888" s="104"/>
      <c r="O1888"/>
      <c r="P1888" t="str">
        <f t="shared" si="538"/>
        <v/>
      </c>
      <c r="Q1888" t="str">
        <f>IF(ISNA(VLOOKUP(AC1888,#REF!,1)),"//","")</f>
        <v/>
      </c>
      <c r="R1888"/>
      <c r="S1888" s="43">
        <f t="shared" si="539"/>
        <v>296</v>
      </c>
      <c r="T1888" s="94" t="s">
        <v>3074</v>
      </c>
      <c r="U1888" s="72" t="s">
        <v>2570</v>
      </c>
      <c r="V1888" s="72" t="s">
        <v>2570</v>
      </c>
      <c r="W1888" s="44" t="str">
        <f t="shared" si="540"/>
        <v>"RCL" STD_SPACE_3_PER_EM "3Z"</v>
      </c>
      <c r="X1888" s="25" t="str">
        <f t="shared" si="541"/>
        <v>RCL3Z</v>
      </c>
      <c r="Y1888" s="1">
        <f t="shared" si="542"/>
        <v>1841</v>
      </c>
      <c r="Z1888" t="str">
        <f t="shared" si="543"/>
        <v>ITM_EE_RCL_Z</v>
      </c>
      <c r="AA1888" s="177" t="str">
        <f>IF(ISNA(VLOOKUP(AC1888,Sheet2!J:J,1,0)),"//","")</f>
        <v>//</v>
      </c>
      <c r="AC1888" s="113" t="str">
        <f t="shared" si="537"/>
        <v>RCL3Z</v>
      </c>
      <c r="AD1888" t="b">
        <f t="shared" si="536"/>
        <v>1</v>
      </c>
    </row>
    <row r="1889" spans="1:30">
      <c r="A1889" s="58">
        <f t="shared" si="546"/>
        <v>1889</v>
      </c>
      <c r="B1889" s="55">
        <f t="shared" si="545"/>
        <v>1842</v>
      </c>
      <c r="C1889" s="99" t="s">
        <v>4499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4811</v>
      </c>
      <c r="L1889" s="99" t="s">
        <v>1116</v>
      </c>
      <c r="M1889" s="104" t="s">
        <v>2534</v>
      </c>
      <c r="N1889" s="104"/>
      <c r="O1889"/>
      <c r="P1889" t="str">
        <f t="shared" si="538"/>
        <v/>
      </c>
      <c r="Q1889" t="str">
        <f>IF(ISNA(VLOOKUP(AC1889,#REF!,1)),"//","")</f>
        <v/>
      </c>
      <c r="R1889"/>
      <c r="S1889" s="43">
        <f t="shared" si="539"/>
        <v>297</v>
      </c>
      <c r="T1889" s="94" t="s">
        <v>3074</v>
      </c>
      <c r="U1889" s="72" t="s">
        <v>2570</v>
      </c>
      <c r="V1889" s="72" t="s">
        <v>2570</v>
      </c>
      <c r="W1889" s="44" t="str">
        <f t="shared" si="540"/>
        <v>"STO" STD_SPACE_3_PER_EM "3V"</v>
      </c>
      <c r="X1889" s="25" t="str">
        <f t="shared" si="541"/>
        <v>STO3V</v>
      </c>
      <c r="Y1889" s="1">
        <f t="shared" si="542"/>
        <v>1842</v>
      </c>
      <c r="Z1889" t="str">
        <f t="shared" si="543"/>
        <v>ITM_EE_STO_V</v>
      </c>
      <c r="AA1889" s="177" t="str">
        <f>IF(ISNA(VLOOKUP(AC1889,Sheet2!J:J,1,0)),"//","")</f>
        <v>//</v>
      </c>
      <c r="AC1889" s="113" t="str">
        <f t="shared" si="537"/>
        <v>STO3V</v>
      </c>
      <c r="AD1889" t="b">
        <f t="shared" si="536"/>
        <v>1</v>
      </c>
    </row>
    <row r="1890" spans="1:30">
      <c r="A1890" s="58">
        <f t="shared" si="546"/>
        <v>1890</v>
      </c>
      <c r="B1890" s="55">
        <f t="shared" si="545"/>
        <v>1843</v>
      </c>
      <c r="C1890" s="99" t="s">
        <v>4499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4811</v>
      </c>
      <c r="L1890" s="99" t="s">
        <v>1116</v>
      </c>
      <c r="M1890" s="104" t="s">
        <v>2535</v>
      </c>
      <c r="N1890" s="104"/>
      <c r="O1890"/>
      <c r="P1890" t="str">
        <f t="shared" si="538"/>
        <v/>
      </c>
      <c r="Q1890" t="str">
        <f>IF(ISNA(VLOOKUP(AC1890,#REF!,1)),"//","")</f>
        <v/>
      </c>
      <c r="R1890"/>
      <c r="S1890" s="43">
        <f t="shared" si="539"/>
        <v>298</v>
      </c>
      <c r="T1890" s="94" t="s">
        <v>3074</v>
      </c>
      <c r="U1890" s="72" t="s">
        <v>2570</v>
      </c>
      <c r="V1890" s="72" t="s">
        <v>2570</v>
      </c>
      <c r="W1890" s="44" t="str">
        <f t="shared" si="540"/>
        <v>"RCL" STD_SPACE_3_PER_EM "3V"</v>
      </c>
      <c r="X1890" s="25" t="str">
        <f t="shared" si="541"/>
        <v>RCL3V</v>
      </c>
      <c r="Y1890" s="1">
        <f t="shared" si="542"/>
        <v>1843</v>
      </c>
      <c r="Z1890" t="str">
        <f t="shared" si="543"/>
        <v>ITM_EE_RCL_V</v>
      </c>
      <c r="AA1890" s="177" t="str">
        <f>IF(ISNA(VLOOKUP(AC1890,Sheet2!J:J,1,0)),"//","")</f>
        <v>//</v>
      </c>
      <c r="AC1890" s="113" t="str">
        <f t="shared" si="537"/>
        <v>RCL3V</v>
      </c>
      <c r="AD1890" t="b">
        <f t="shared" si="536"/>
        <v>1</v>
      </c>
    </row>
    <row r="1891" spans="1:30">
      <c r="A1891" s="58">
        <f t="shared" si="546"/>
        <v>1891</v>
      </c>
      <c r="B1891" s="55">
        <f t="shared" si="545"/>
        <v>1844</v>
      </c>
      <c r="C1891" s="99" t="s">
        <v>4499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4811</v>
      </c>
      <c r="L1891" s="99" t="s">
        <v>1116</v>
      </c>
      <c r="M1891" s="104" t="s">
        <v>2536</v>
      </c>
      <c r="N1891" s="104"/>
      <c r="O1891"/>
      <c r="P1891" t="str">
        <f t="shared" si="538"/>
        <v/>
      </c>
      <c r="Q1891" t="str">
        <f>IF(ISNA(VLOOKUP(AC1891,#REF!,1)),"//","")</f>
        <v/>
      </c>
      <c r="R1891"/>
      <c r="S1891" s="43">
        <f t="shared" si="539"/>
        <v>299</v>
      </c>
      <c r="T1891" s="94" t="s">
        <v>3074</v>
      </c>
      <c r="U1891" s="72" t="s">
        <v>2570</v>
      </c>
      <c r="V1891" s="72" t="s">
        <v>2570</v>
      </c>
      <c r="W1891" s="44" t="str">
        <f t="shared" si="540"/>
        <v>"STO" STD_SPACE_3_PER_EM "3I"</v>
      </c>
      <c r="X1891" s="25" t="str">
        <f t="shared" si="541"/>
        <v>STO3I</v>
      </c>
      <c r="Y1891" s="1">
        <f t="shared" si="542"/>
        <v>1844</v>
      </c>
      <c r="Z1891" t="str">
        <f t="shared" si="543"/>
        <v>ITM_EE_STO_I</v>
      </c>
      <c r="AA1891" s="177" t="str">
        <f>IF(ISNA(VLOOKUP(AC1891,Sheet2!J:J,1,0)),"//","")</f>
        <v>//</v>
      </c>
      <c r="AC1891" s="113" t="str">
        <f t="shared" si="537"/>
        <v>STO3I</v>
      </c>
      <c r="AD1891" t="b">
        <f t="shared" si="536"/>
        <v>1</v>
      </c>
    </row>
    <row r="1892" spans="1:30">
      <c r="A1892" s="58">
        <f t="shared" si="546"/>
        <v>1892</v>
      </c>
      <c r="B1892" s="55">
        <f t="shared" si="545"/>
        <v>1845</v>
      </c>
      <c r="C1892" s="99" t="s">
        <v>4499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4811</v>
      </c>
      <c r="L1892" s="99" t="s">
        <v>1116</v>
      </c>
      <c r="M1892" s="104" t="s">
        <v>2537</v>
      </c>
      <c r="N1892" s="104"/>
      <c r="O1892"/>
      <c r="P1892" t="str">
        <f t="shared" si="538"/>
        <v/>
      </c>
      <c r="Q1892" t="str">
        <f>IF(ISNA(VLOOKUP(AC1892,#REF!,1)),"//","")</f>
        <v/>
      </c>
      <c r="R1892"/>
      <c r="S1892" s="43">
        <f t="shared" si="539"/>
        <v>300</v>
      </c>
      <c r="T1892" s="94" t="s">
        <v>3074</v>
      </c>
      <c r="U1892" s="72" t="s">
        <v>2570</v>
      </c>
      <c r="V1892" s="72" t="s">
        <v>2570</v>
      </c>
      <c r="W1892" s="44" t="str">
        <f t="shared" si="540"/>
        <v>"RCL" STD_SPACE_3_PER_EM "3I"</v>
      </c>
      <c r="X1892" s="25" t="str">
        <f t="shared" si="541"/>
        <v>RCL3I</v>
      </c>
      <c r="Y1892" s="1">
        <f t="shared" si="542"/>
        <v>1845</v>
      </c>
      <c r="Z1892" t="str">
        <f t="shared" si="543"/>
        <v>ITM_EE_RCL_I</v>
      </c>
      <c r="AA1892" s="177" t="str">
        <f>IF(ISNA(VLOOKUP(AC1892,Sheet2!J:J,1,0)),"//","")</f>
        <v>//</v>
      </c>
      <c r="AC1892" s="113" t="str">
        <f t="shared" si="537"/>
        <v>RCL3I</v>
      </c>
      <c r="AD1892" t="b">
        <f t="shared" si="536"/>
        <v>1</v>
      </c>
    </row>
    <row r="1893" spans="1:30">
      <c r="A1893" s="58">
        <f t="shared" si="546"/>
        <v>1893</v>
      </c>
      <c r="B1893" s="55">
        <f t="shared" si="545"/>
        <v>1846</v>
      </c>
      <c r="C1893" s="99" t="s">
        <v>4499</v>
      </c>
      <c r="D1893" s="99">
        <v>17</v>
      </c>
      <c r="E1893" s="100" t="s">
        <v>2572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4811</v>
      </c>
      <c r="L1893" s="99" t="s">
        <v>1116</v>
      </c>
      <c r="M1893" s="104" t="s">
        <v>2538</v>
      </c>
      <c r="N1893" s="104"/>
      <c r="O1893"/>
      <c r="P1893" t="str">
        <f t="shared" si="538"/>
        <v>NOT EQUAL</v>
      </c>
      <c r="Q1893" t="str">
        <f>IF(ISNA(VLOOKUP(AC1893,#REF!,1)),"//","")</f>
        <v/>
      </c>
      <c r="R1893"/>
      <c r="S1893" s="43">
        <f t="shared" si="539"/>
        <v>301</v>
      </c>
      <c r="T1893" s="94" t="s">
        <v>3074</v>
      </c>
      <c r="U1893" s="72" t="s">
        <v>2570</v>
      </c>
      <c r="V1893" s="72" t="s">
        <v>2570</v>
      </c>
      <c r="W1893" s="44" t="str">
        <f t="shared" si="540"/>
        <v>"3V" STD_DIVIDE "3I"</v>
      </c>
      <c r="X1893" s="25" t="str">
        <f t="shared" si="541"/>
        <v>3V/3I</v>
      </c>
      <c r="Y1893" s="1">
        <f t="shared" si="542"/>
        <v>1846</v>
      </c>
      <c r="Z1893" t="str">
        <f t="shared" si="543"/>
        <v>ITM_EE_STO_V_I</v>
      </c>
      <c r="AA1893" s="177" t="str">
        <f>IF(ISNA(VLOOKUP(AC1893,Sheet2!J:J,1,0)),"//","")</f>
        <v>//</v>
      </c>
      <c r="AC1893" s="113" t="str">
        <f t="shared" si="537"/>
        <v>3V/3I</v>
      </c>
      <c r="AD1893" t="b">
        <f t="shared" si="536"/>
        <v>1</v>
      </c>
    </row>
    <row r="1894" spans="1:30">
      <c r="A1894" s="58">
        <f t="shared" si="546"/>
        <v>1894</v>
      </c>
      <c r="B1894" s="55">
        <f t="shared" si="545"/>
        <v>1847</v>
      </c>
      <c r="C1894" s="99" t="s">
        <v>4499</v>
      </c>
      <c r="D1894" s="99">
        <v>18</v>
      </c>
      <c r="E1894" s="100" t="s">
        <v>2573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4811</v>
      </c>
      <c r="L1894" s="99" t="s">
        <v>1116</v>
      </c>
      <c r="M1894" s="104" t="s">
        <v>2539</v>
      </c>
      <c r="N1894" s="104"/>
      <c r="O1894"/>
      <c r="P1894" t="str">
        <f t="shared" si="538"/>
        <v>NOT EQUAL</v>
      </c>
      <c r="Q1894" t="str">
        <f>IF(ISNA(VLOOKUP(AC1894,#REF!,1)),"//","")</f>
        <v/>
      </c>
      <c r="R1894"/>
      <c r="S1894" s="43">
        <f t="shared" si="539"/>
        <v>302</v>
      </c>
      <c r="T1894" s="94" t="s">
        <v>3074</v>
      </c>
      <c r="U1894" s="72" t="s">
        <v>2570</v>
      </c>
      <c r="V1894" s="72" t="s">
        <v>3009</v>
      </c>
      <c r="W1894" s="44" t="str">
        <f t="shared" si="540"/>
        <v>"3I" STD_CROSS "3Z"</v>
      </c>
      <c r="X1894" s="25" t="str">
        <f t="shared" si="541"/>
        <v>3Ix3Z</v>
      </c>
      <c r="Y1894" s="1">
        <f t="shared" si="542"/>
        <v>1847</v>
      </c>
      <c r="Z1894" t="str">
        <f t="shared" si="543"/>
        <v>ITM_EE_STO_IR</v>
      </c>
      <c r="AA1894" s="177" t="str">
        <f>IF(ISNA(VLOOKUP(AC1894,Sheet2!J:J,1,0)),"//","")</f>
        <v>//</v>
      </c>
      <c r="AC1894" s="113" t="str">
        <f t="shared" si="537"/>
        <v>3I*3Z</v>
      </c>
      <c r="AD1894" t="b">
        <f t="shared" si="536"/>
        <v>0</v>
      </c>
    </row>
    <row r="1895" spans="1:30">
      <c r="A1895" s="58">
        <f t="shared" si="546"/>
        <v>1895</v>
      </c>
      <c r="B1895" s="55">
        <f t="shared" si="545"/>
        <v>1848</v>
      </c>
      <c r="C1895" s="99" t="s">
        <v>4499</v>
      </c>
      <c r="D1895" s="99">
        <v>19</v>
      </c>
      <c r="E1895" s="100" t="s">
        <v>2574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4811</v>
      </c>
      <c r="L1895" s="99" t="s">
        <v>1116</v>
      </c>
      <c r="M1895" s="104" t="s">
        <v>2540</v>
      </c>
      <c r="N1895" s="104"/>
      <c r="O1895"/>
      <c r="P1895" t="str">
        <f t="shared" si="538"/>
        <v>NOT EQUAL</v>
      </c>
      <c r="Q1895" t="str">
        <f>IF(ISNA(VLOOKUP(AC1895,#REF!,1)),"//","")</f>
        <v/>
      </c>
      <c r="R1895"/>
      <c r="S1895" s="43">
        <f t="shared" si="539"/>
        <v>303</v>
      </c>
      <c r="T1895" s="94" t="s">
        <v>3074</v>
      </c>
      <c r="U1895" s="72" t="s">
        <v>2570</v>
      </c>
      <c r="V1895" s="72" t="s">
        <v>2570</v>
      </c>
      <c r="W1895" s="44" t="str">
        <f t="shared" si="540"/>
        <v>"3V" STD_DIVIDE "3Z"</v>
      </c>
      <c r="X1895" s="25" t="str">
        <f t="shared" si="541"/>
        <v>3V/3Z</v>
      </c>
      <c r="Y1895" s="1">
        <f t="shared" si="542"/>
        <v>1848</v>
      </c>
      <c r="Z1895" t="str">
        <f t="shared" si="543"/>
        <v>ITM_EE_STO_V_Z</v>
      </c>
      <c r="AA1895" s="177" t="str">
        <f>IF(ISNA(VLOOKUP(AC1895,Sheet2!J:J,1,0)),"//","")</f>
        <v>//</v>
      </c>
      <c r="AC1895" s="113" t="str">
        <f t="shared" si="537"/>
        <v>3V/3Z</v>
      </c>
      <c r="AD1895" t="b">
        <f t="shared" si="536"/>
        <v>1</v>
      </c>
    </row>
    <row r="1896" spans="1:30">
      <c r="A1896" s="58">
        <f t="shared" si="546"/>
        <v>1896</v>
      </c>
      <c r="B1896" s="55">
        <f t="shared" si="545"/>
        <v>1849</v>
      </c>
      <c r="C1896" s="99" t="s">
        <v>4499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4811</v>
      </c>
      <c r="L1896" s="99" t="s">
        <v>1116</v>
      </c>
      <c r="M1896" s="104" t="s">
        <v>2541</v>
      </c>
      <c r="N1896" s="104"/>
      <c r="O1896"/>
      <c r="P1896" t="str">
        <f t="shared" si="538"/>
        <v/>
      </c>
      <c r="Q1896" t="str">
        <f>IF(ISNA(VLOOKUP(AC1896,#REF!,1)),"//","")</f>
        <v/>
      </c>
      <c r="R1896"/>
      <c r="S1896" s="43">
        <f t="shared" si="539"/>
        <v>304</v>
      </c>
      <c r="T1896" s="94" t="s">
        <v>3074</v>
      </c>
      <c r="U1896" s="72" t="s">
        <v>2570</v>
      </c>
      <c r="V1896" s="72" t="s">
        <v>2570</v>
      </c>
      <c r="W1896" s="44" t="str">
        <f t="shared" si="540"/>
        <v>"X" STD_SPACE_3_PER_EM STD_RIGHT_ARROW STD_SPACE_3_PER_EM "BAL"</v>
      </c>
      <c r="X1896" s="25" t="str">
        <f t="shared" si="541"/>
        <v>X&gt;BAL</v>
      </c>
      <c r="Y1896" s="1">
        <f t="shared" si="542"/>
        <v>1849</v>
      </c>
      <c r="Z1896" t="str">
        <f t="shared" si="543"/>
        <v>ITM_EE_X2BAL</v>
      </c>
      <c r="AA1896" s="177" t="str">
        <f>IF(ISNA(VLOOKUP(AC1896,Sheet2!J:J,1,0)),"//","")</f>
        <v>//</v>
      </c>
      <c r="AC1896" s="113" t="str">
        <f t="shared" si="537"/>
        <v>X&gt;BAL</v>
      </c>
      <c r="AD1896" t="b">
        <f t="shared" si="536"/>
        <v>1</v>
      </c>
    </row>
    <row r="1897" spans="1:30">
      <c r="A1897" s="58">
        <f t="shared" si="546"/>
        <v>1897</v>
      </c>
      <c r="B1897" s="55">
        <f t="shared" si="545"/>
        <v>1850</v>
      </c>
      <c r="C1897" s="99" t="s">
        <v>4507</v>
      </c>
      <c r="D1897" s="99" t="s">
        <v>7</v>
      </c>
      <c r="E1897" s="100" t="s">
        <v>3098</v>
      </c>
      <c r="F1897" s="100" t="s">
        <v>3098</v>
      </c>
      <c r="G1897" s="101">
        <v>0</v>
      </c>
      <c r="H1897" s="101">
        <v>0</v>
      </c>
      <c r="I1897" s="100" t="s">
        <v>1</v>
      </c>
      <c r="J1897" s="100" t="s">
        <v>1630</v>
      </c>
      <c r="K1897" s="102" t="s">
        <v>4646</v>
      </c>
      <c r="L1897" s="99"/>
      <c r="M1897" s="104" t="s">
        <v>3099</v>
      </c>
      <c r="N1897" s="104"/>
      <c r="O1897"/>
      <c r="P1897" t="str">
        <f t="shared" si="538"/>
        <v/>
      </c>
      <c r="Q1897" t="str">
        <f>IF(ISNA(VLOOKUP(AC1897,#REF!,1)),"//","")</f>
        <v/>
      </c>
      <c r="R1897"/>
      <c r="S1897" s="43">
        <f t="shared" si="539"/>
        <v>304</v>
      </c>
      <c r="T1897" s="94" t="s">
        <v>3146</v>
      </c>
      <c r="U1897" s="72" t="s">
        <v>2570</v>
      </c>
      <c r="V1897" s="72" t="s">
        <v>2570</v>
      </c>
      <c r="W1897" s="44" t="str">
        <f t="shared" si="540"/>
        <v/>
      </c>
      <c r="X1897" s="25" t="str">
        <f t="shared" si="541"/>
        <v/>
      </c>
      <c r="Y1897" s="1">
        <f t="shared" si="542"/>
        <v>1850</v>
      </c>
      <c r="Z1897" t="str">
        <f t="shared" si="543"/>
        <v>ITM_DMPMNU</v>
      </c>
      <c r="AA1897" s="177" t="str">
        <f>IF(ISNA(VLOOKUP(AC1897,Sheet2!J:J,1,0)),"//","")</f>
        <v/>
      </c>
      <c r="AC1897" s="113" t="str">
        <f t="shared" si="537"/>
        <v/>
      </c>
      <c r="AD1897" t="b">
        <f t="shared" si="536"/>
        <v>1</v>
      </c>
    </row>
    <row r="1898" spans="1:30">
      <c r="A1898" s="58">
        <f t="shared" si="546"/>
        <v>1898</v>
      </c>
      <c r="B1898" s="55">
        <f t="shared" si="545"/>
        <v>1851</v>
      </c>
      <c r="C1898" s="99" t="s">
        <v>4508</v>
      </c>
      <c r="D1898" s="99" t="s">
        <v>7</v>
      </c>
      <c r="E1898" s="102" t="s">
        <v>3110</v>
      </c>
      <c r="F1898" s="102" t="s">
        <v>3110</v>
      </c>
      <c r="G1898" s="106">
        <v>0</v>
      </c>
      <c r="H1898" s="106">
        <v>0</v>
      </c>
      <c r="I1898" s="100" t="s">
        <v>3</v>
      </c>
      <c r="J1898" s="100" t="s">
        <v>1629</v>
      </c>
      <c r="K1898" s="102" t="s">
        <v>4811</v>
      </c>
      <c r="L1898" s="99"/>
      <c r="M1898" s="104" t="s">
        <v>3111</v>
      </c>
      <c r="N1898" s="104"/>
      <c r="O1898"/>
      <c r="P1898" t="str">
        <f t="shared" si="538"/>
        <v/>
      </c>
      <c r="Q1898" t="str">
        <f>IF(ISNA(VLOOKUP(AC1898,#REF!,1)),"//","")</f>
        <v/>
      </c>
      <c r="R1898"/>
      <c r="S1898" s="43">
        <f t="shared" si="539"/>
        <v>305</v>
      </c>
      <c r="T1898" s="94" t="s">
        <v>3136</v>
      </c>
      <c r="U1898" s="72" t="s">
        <v>2570</v>
      </c>
      <c r="V1898" s="72" t="s">
        <v>2570</v>
      </c>
      <c r="W1898" s="44" t="str">
        <f t="shared" si="540"/>
        <v>"LNGINT"</v>
      </c>
      <c r="X1898" s="25" t="str">
        <f t="shared" si="541"/>
        <v>LNGINT</v>
      </c>
      <c r="Y1898" s="1">
        <f t="shared" si="542"/>
        <v>1851</v>
      </c>
      <c r="Z1898" t="str">
        <f t="shared" si="543"/>
        <v>ITM_LI</v>
      </c>
      <c r="AA1898" s="177" t="str">
        <f>IF(ISNA(VLOOKUP(AC1898,Sheet2!J:J,1,0)),"//","")</f>
        <v>//</v>
      </c>
      <c r="AC1898" s="113" t="str">
        <f t="shared" si="537"/>
        <v>LNGINT</v>
      </c>
      <c r="AD1898" t="b">
        <f t="shared" ref="AD1898:AD1961" si="547">X1898=AC1898</f>
        <v>1</v>
      </c>
    </row>
    <row r="1899" spans="1:30">
      <c r="A1899" s="58">
        <f t="shared" si="546"/>
        <v>1899</v>
      </c>
      <c r="B1899" s="55">
        <f t="shared" si="545"/>
        <v>1852</v>
      </c>
      <c r="C1899" s="99" t="s">
        <v>4509</v>
      </c>
      <c r="D1899" s="99">
        <v>2</v>
      </c>
      <c r="E1899" s="102" t="s">
        <v>3060</v>
      </c>
      <c r="F1899" s="102" t="s">
        <v>3060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4811</v>
      </c>
      <c r="L1899" s="99" t="s">
        <v>1094</v>
      </c>
      <c r="M1899" s="104" t="s">
        <v>2509</v>
      </c>
      <c r="N1899" s="104"/>
      <c r="O1899"/>
      <c r="P1899" t="str">
        <f t="shared" si="538"/>
        <v/>
      </c>
      <c r="Q1899" t="str">
        <f>IF(ISNA(VLOOKUP(AC1899,#REF!,1)),"//","")</f>
        <v/>
      </c>
      <c r="R1899"/>
      <c r="S1899" s="43">
        <f t="shared" si="539"/>
        <v>306</v>
      </c>
      <c r="T1899" s="94" t="s">
        <v>3126</v>
      </c>
      <c r="U1899" s="72" t="s">
        <v>2570</v>
      </c>
      <c r="V1899" s="72" t="s">
        <v>3141</v>
      </c>
      <c r="W1899" s="44" t="str">
        <f t="shared" si="540"/>
        <v>"BIN"</v>
      </c>
      <c r="X1899" s="25" t="str">
        <f t="shared" si="541"/>
        <v>&gt;BIN</v>
      </c>
      <c r="Y1899" s="1">
        <f t="shared" si="542"/>
        <v>1852</v>
      </c>
      <c r="Z1899" t="str">
        <f t="shared" si="543"/>
        <v>ITM_2BIN</v>
      </c>
      <c r="AA1899" s="177" t="str">
        <f>IF(ISNA(VLOOKUP(AC1899,Sheet2!J:J,1,0)),"//","")</f>
        <v>//</v>
      </c>
      <c r="AC1899" s="113" t="str">
        <f t="shared" si="537"/>
        <v>BIN</v>
      </c>
      <c r="AD1899" t="b">
        <f t="shared" si="547"/>
        <v>0</v>
      </c>
    </row>
    <row r="1900" spans="1:30">
      <c r="A1900" s="58">
        <f t="shared" si="546"/>
        <v>1900</v>
      </c>
      <c r="B1900" s="55">
        <f t="shared" si="545"/>
        <v>1853</v>
      </c>
      <c r="C1900" s="99" t="s">
        <v>4509</v>
      </c>
      <c r="D1900" s="99">
        <v>8</v>
      </c>
      <c r="E1900" s="100" t="s">
        <v>3061</v>
      </c>
      <c r="F1900" s="100" t="s">
        <v>3061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4811</v>
      </c>
      <c r="L1900" s="99" t="s">
        <v>1094</v>
      </c>
      <c r="M1900" s="104" t="s">
        <v>2510</v>
      </c>
      <c r="N1900" s="104"/>
      <c r="O1900"/>
      <c r="P1900" t="str">
        <f t="shared" si="538"/>
        <v/>
      </c>
      <c r="Q1900" t="str">
        <f>IF(ISNA(VLOOKUP(AC1900,#REF!,1)),"//","")</f>
        <v/>
      </c>
      <c r="R1900"/>
      <c r="S1900" s="43">
        <f t="shared" si="539"/>
        <v>307</v>
      </c>
      <c r="T1900" s="94" t="s">
        <v>3126</v>
      </c>
      <c r="U1900" s="72" t="s">
        <v>2570</v>
      </c>
      <c r="V1900" s="72" t="s">
        <v>3142</v>
      </c>
      <c r="W1900" s="44" t="str">
        <f t="shared" si="540"/>
        <v>"OCT"</v>
      </c>
      <c r="X1900" s="25" t="str">
        <f t="shared" si="541"/>
        <v>&gt;OCT</v>
      </c>
      <c r="Y1900" s="1">
        <f t="shared" si="542"/>
        <v>1853</v>
      </c>
      <c r="Z1900" t="str">
        <f t="shared" si="543"/>
        <v>ITM_2OCT</v>
      </c>
      <c r="AA1900" s="177" t="str">
        <f>IF(ISNA(VLOOKUP(AC1900,Sheet2!J:J,1,0)),"//","")</f>
        <v>//</v>
      </c>
      <c r="AC1900" s="113" t="str">
        <f t="shared" si="537"/>
        <v>OCT</v>
      </c>
      <c r="AD1900" t="b">
        <f t="shared" si="547"/>
        <v>0</v>
      </c>
    </row>
    <row r="1901" spans="1:30">
      <c r="A1901" s="58">
        <f t="shared" si="546"/>
        <v>1901</v>
      </c>
      <c r="B1901" s="55">
        <f t="shared" si="545"/>
        <v>1854</v>
      </c>
      <c r="C1901" s="99" t="s">
        <v>4509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4811</v>
      </c>
      <c r="L1901" s="99" t="s">
        <v>1094</v>
      </c>
      <c r="M1901" s="104" t="s">
        <v>2511</v>
      </c>
      <c r="N1901" s="104"/>
      <c r="O1901"/>
      <c r="P1901" t="str">
        <f t="shared" si="538"/>
        <v/>
      </c>
      <c r="Q1901" t="str">
        <f>IF(ISNA(VLOOKUP(AC1901,#REF!,1)),"//","")</f>
        <v/>
      </c>
      <c r="R1901"/>
      <c r="S1901" s="43">
        <f t="shared" si="539"/>
        <v>308</v>
      </c>
      <c r="T1901" s="94" t="s">
        <v>3126</v>
      </c>
      <c r="U1901" s="72" t="s">
        <v>2570</v>
      </c>
      <c r="V1901" s="98" t="s">
        <v>3143</v>
      </c>
      <c r="W1901" s="44" t="str">
        <f t="shared" si="540"/>
        <v>"DEC"</v>
      </c>
      <c r="X1901" s="25" t="str">
        <f t="shared" si="541"/>
        <v>&gt;DEC</v>
      </c>
      <c r="Y1901" s="1">
        <f t="shared" si="542"/>
        <v>1854</v>
      </c>
      <c r="Z1901" t="str">
        <f t="shared" si="543"/>
        <v>ITM_2DEC</v>
      </c>
      <c r="AA1901" s="177" t="str">
        <f>IF(ISNA(VLOOKUP(AC1901,Sheet2!J:J,1,0)),"//","")</f>
        <v/>
      </c>
      <c r="AC1901" s="113" t="str">
        <f t="shared" si="537"/>
        <v>DEC</v>
      </c>
      <c r="AD1901" t="b">
        <f t="shared" si="547"/>
        <v>0</v>
      </c>
    </row>
    <row r="1902" spans="1:30">
      <c r="A1902" s="58">
        <f t="shared" si="546"/>
        <v>1902</v>
      </c>
      <c r="B1902" s="55">
        <f t="shared" si="545"/>
        <v>1855</v>
      </c>
      <c r="C1902" s="99" t="s">
        <v>4509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4811</v>
      </c>
      <c r="L1902" s="99" t="s">
        <v>1094</v>
      </c>
      <c r="M1902" s="104" t="s">
        <v>2512</v>
      </c>
      <c r="N1902" s="104"/>
      <c r="O1902"/>
      <c r="P1902" t="str">
        <f t="shared" si="538"/>
        <v/>
      </c>
      <c r="Q1902" t="str">
        <f>IF(ISNA(VLOOKUP(AC1902,#REF!,1)),"//","")</f>
        <v/>
      </c>
      <c r="R1902"/>
      <c r="S1902" s="43">
        <f t="shared" si="539"/>
        <v>309</v>
      </c>
      <c r="T1902" s="94" t="s">
        <v>3126</v>
      </c>
      <c r="U1902" s="72" t="s">
        <v>2570</v>
      </c>
      <c r="V1902" s="98" t="s">
        <v>3144</v>
      </c>
      <c r="W1902" s="44" t="str">
        <f t="shared" si="540"/>
        <v>"HEX"</v>
      </c>
      <c r="X1902" s="25" t="str">
        <f t="shared" si="541"/>
        <v>&gt;HEX</v>
      </c>
      <c r="Y1902" s="1">
        <f t="shared" si="542"/>
        <v>1855</v>
      </c>
      <c r="Z1902" t="str">
        <f t="shared" si="543"/>
        <v>ITM_2HEX</v>
      </c>
      <c r="AA1902" s="177" t="str">
        <f>IF(ISNA(VLOOKUP(AC1902,Sheet2!J:J,1,0)),"//","")</f>
        <v>//</v>
      </c>
      <c r="AC1902" s="113" t="str">
        <f t="shared" si="537"/>
        <v>HEX</v>
      </c>
      <c r="AD1902" t="b">
        <f t="shared" si="547"/>
        <v>0</v>
      </c>
    </row>
    <row r="1903" spans="1:30">
      <c r="A1903" s="58">
        <f t="shared" si="546"/>
        <v>1903</v>
      </c>
      <c r="B1903" s="55">
        <f t="shared" si="545"/>
        <v>1856</v>
      </c>
      <c r="C1903" s="99" t="s">
        <v>4436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4646</v>
      </c>
      <c r="L1903" s="99" t="s">
        <v>1094</v>
      </c>
      <c r="M1903" s="104" t="s">
        <v>2513</v>
      </c>
      <c r="N1903" s="104"/>
      <c r="O1903"/>
      <c r="P1903" t="str">
        <f t="shared" si="538"/>
        <v/>
      </c>
      <c r="Q1903" t="str">
        <f>IF(ISNA(VLOOKUP(AC1903,#REF!,1)),"//","")</f>
        <v/>
      </c>
      <c r="R1903"/>
      <c r="S1903" s="43">
        <f t="shared" si="539"/>
        <v>309</v>
      </c>
      <c r="T1903" s="94" t="s">
        <v>3126</v>
      </c>
      <c r="U1903" s="72" t="s">
        <v>2570</v>
      </c>
      <c r="V1903" s="98" t="s">
        <v>2570</v>
      </c>
      <c r="W1903" s="44" t="str">
        <f t="shared" si="540"/>
        <v/>
      </c>
      <c r="X1903" s="25" t="str">
        <f t="shared" si="541"/>
        <v/>
      </c>
      <c r="Y1903" s="1">
        <f t="shared" si="542"/>
        <v>1856</v>
      </c>
      <c r="Z1903" t="str">
        <f t="shared" si="543"/>
        <v>ITM_WS8</v>
      </c>
      <c r="AA1903" s="177" t="str">
        <f>IF(ISNA(VLOOKUP(AC1903,Sheet2!J:J,1,0)),"//","")</f>
        <v/>
      </c>
      <c r="AC1903" s="113" t="str">
        <f t="shared" si="537"/>
        <v/>
      </c>
      <c r="AD1903" t="b">
        <f t="shared" si="547"/>
        <v>1</v>
      </c>
    </row>
    <row r="1904" spans="1:30">
      <c r="A1904" s="58">
        <f t="shared" si="546"/>
        <v>1904</v>
      </c>
      <c r="B1904" s="55">
        <f t="shared" si="545"/>
        <v>1857</v>
      </c>
      <c r="C1904" s="99" t="s">
        <v>4436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4646</v>
      </c>
      <c r="L1904" s="99" t="s">
        <v>1094</v>
      </c>
      <c r="M1904" s="104" t="s">
        <v>2514</v>
      </c>
      <c r="N1904" s="104"/>
      <c r="O1904"/>
      <c r="P1904" t="str">
        <f t="shared" si="538"/>
        <v/>
      </c>
      <c r="Q1904" t="str">
        <f>IF(ISNA(VLOOKUP(AC1904,#REF!,1)),"//","")</f>
        <v/>
      </c>
      <c r="R1904"/>
      <c r="S1904" s="43">
        <f t="shared" si="539"/>
        <v>309</v>
      </c>
      <c r="T1904" s="94" t="s">
        <v>3126</v>
      </c>
      <c r="U1904" s="72" t="s">
        <v>2570</v>
      </c>
      <c r="V1904" s="72" t="s">
        <v>2570</v>
      </c>
      <c r="W1904" s="44" t="str">
        <f t="shared" si="540"/>
        <v/>
      </c>
      <c r="X1904" s="25" t="str">
        <f t="shared" si="541"/>
        <v/>
      </c>
      <c r="Y1904" s="1">
        <f t="shared" si="542"/>
        <v>1857</v>
      </c>
      <c r="Z1904" t="str">
        <f t="shared" si="543"/>
        <v>ITM_WS16</v>
      </c>
      <c r="AA1904" s="177" t="str">
        <f>IF(ISNA(VLOOKUP(AC1904,Sheet2!J:J,1,0)),"//","")</f>
        <v/>
      </c>
      <c r="AC1904" s="113" t="str">
        <f t="shared" si="537"/>
        <v/>
      </c>
      <c r="AD1904" t="b">
        <f t="shared" si="547"/>
        <v>1</v>
      </c>
    </row>
    <row r="1905" spans="1:30">
      <c r="A1905" s="58">
        <f t="shared" si="546"/>
        <v>1905</v>
      </c>
      <c r="B1905" s="55">
        <f t="shared" si="545"/>
        <v>1858</v>
      </c>
      <c r="C1905" s="99" t="s">
        <v>4436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4646</v>
      </c>
      <c r="L1905" s="99" t="s">
        <v>1094</v>
      </c>
      <c r="M1905" s="104" t="s">
        <v>2515</v>
      </c>
      <c r="N1905" s="104"/>
      <c r="O1905"/>
      <c r="P1905" t="str">
        <f t="shared" si="538"/>
        <v/>
      </c>
      <c r="Q1905" t="str">
        <f>IF(ISNA(VLOOKUP(AC1905,#REF!,1)),"//","")</f>
        <v/>
      </c>
      <c r="R1905"/>
      <c r="S1905" s="43">
        <f t="shared" si="539"/>
        <v>309</v>
      </c>
      <c r="T1905" s="94" t="s">
        <v>3126</v>
      </c>
      <c r="U1905" s="72" t="s">
        <v>2570</v>
      </c>
      <c r="V1905" s="72" t="s">
        <v>2570</v>
      </c>
      <c r="W1905" s="44" t="str">
        <f t="shared" si="540"/>
        <v/>
      </c>
      <c r="X1905" s="25" t="str">
        <f t="shared" si="541"/>
        <v/>
      </c>
      <c r="Y1905" s="1">
        <f t="shared" si="542"/>
        <v>1858</v>
      </c>
      <c r="Z1905" t="str">
        <f t="shared" si="543"/>
        <v>ITM_WS32</v>
      </c>
      <c r="AA1905" s="177" t="str">
        <f>IF(ISNA(VLOOKUP(AC1905,Sheet2!J:J,1,0)),"//","")</f>
        <v/>
      </c>
      <c r="AC1905" s="113" t="str">
        <f t="shared" si="537"/>
        <v/>
      </c>
      <c r="AD1905" t="b">
        <f t="shared" si="547"/>
        <v>1</v>
      </c>
    </row>
    <row r="1906" spans="1:30">
      <c r="A1906" s="58">
        <f t="shared" si="546"/>
        <v>1906</v>
      </c>
      <c r="B1906" s="55">
        <f t="shared" si="545"/>
        <v>1859</v>
      </c>
      <c r="C1906" s="99" t="s">
        <v>4436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4646</v>
      </c>
      <c r="L1906" s="99" t="s">
        <v>1094</v>
      </c>
      <c r="M1906" s="104" t="s">
        <v>2516</v>
      </c>
      <c r="N1906" s="104"/>
      <c r="O1906"/>
      <c r="P1906" t="str">
        <f t="shared" si="538"/>
        <v/>
      </c>
      <c r="Q1906" t="str">
        <f>IF(ISNA(VLOOKUP(AC1906,#REF!,1)),"//","")</f>
        <v/>
      </c>
      <c r="R1906"/>
      <c r="S1906" s="43">
        <f t="shared" si="539"/>
        <v>309</v>
      </c>
      <c r="T1906" s="94" t="s">
        <v>3126</v>
      </c>
      <c r="U1906" s="72" t="s">
        <v>2570</v>
      </c>
      <c r="V1906" s="72" t="s">
        <v>2570</v>
      </c>
      <c r="W1906" s="44" t="str">
        <f t="shared" si="540"/>
        <v/>
      </c>
      <c r="X1906" s="25" t="str">
        <f t="shared" si="541"/>
        <v/>
      </c>
      <c r="Y1906" s="1">
        <f t="shared" si="542"/>
        <v>1859</v>
      </c>
      <c r="Z1906" t="str">
        <f t="shared" si="543"/>
        <v>ITM_WS64</v>
      </c>
      <c r="AA1906" s="177" t="str">
        <f>IF(ISNA(VLOOKUP(AC1906,Sheet2!J:J,1,0)),"//","")</f>
        <v/>
      </c>
      <c r="AC1906" s="113" t="str">
        <f t="shared" ref="AC1906:AC1969" si="548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47"/>
        <v>1</v>
      </c>
    </row>
    <row r="1907" spans="1:30">
      <c r="A1907" s="58">
        <f t="shared" si="546"/>
        <v>1907</v>
      </c>
      <c r="B1907" s="55">
        <f t="shared" si="545"/>
        <v>1860</v>
      </c>
      <c r="C1907" s="99" t="s">
        <v>4510</v>
      </c>
      <c r="D1907" s="99" t="s">
        <v>7</v>
      </c>
      <c r="E1907" s="100" t="s">
        <v>2737</v>
      </c>
      <c r="F1907" s="100" t="s">
        <v>2737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4811</v>
      </c>
      <c r="L1907" s="99" t="s">
        <v>3759</v>
      </c>
      <c r="M1907" s="104" t="s">
        <v>2736</v>
      </c>
      <c r="N1907" s="104"/>
      <c r="O1907"/>
      <c r="P1907" t="str">
        <f t="shared" si="538"/>
        <v/>
      </c>
      <c r="Q1907" t="str">
        <f>IF(ISNA(VLOOKUP(AC1907,#REF!,1)),"//","")</f>
        <v/>
      </c>
      <c r="R1907"/>
      <c r="S1907" s="43">
        <f t="shared" si="539"/>
        <v>310</v>
      </c>
      <c r="T1907" s="94" t="s">
        <v>3126</v>
      </c>
      <c r="U1907" s="72" t="s">
        <v>3001</v>
      </c>
      <c r="V1907" s="72" t="s">
        <v>2570</v>
      </c>
      <c r="W1907" s="44" t="str">
        <f t="shared" si="540"/>
        <v>STD_RIGHT_ARROW "I"</v>
      </c>
      <c r="X1907" s="25" t="str">
        <f t="shared" si="541"/>
        <v>&gt;I</v>
      </c>
      <c r="Y1907" s="1">
        <f t="shared" si="542"/>
        <v>1860</v>
      </c>
      <c r="Z1907" t="str">
        <f t="shared" si="543"/>
        <v>ITM_RI</v>
      </c>
      <c r="AA1907" s="177" t="str">
        <f>IF(ISNA(VLOOKUP(AC1907,Sheet2!J:J,1,0)),"//","")</f>
        <v>//</v>
      </c>
      <c r="AC1907" s="113" t="str">
        <f t="shared" si="548"/>
        <v>&gt;I</v>
      </c>
      <c r="AD1907" t="b">
        <f t="shared" si="547"/>
        <v>1</v>
      </c>
    </row>
    <row r="1908" spans="1:30">
      <c r="A1908" s="58">
        <f t="shared" si="546"/>
        <v>1908</v>
      </c>
      <c r="B1908" s="55">
        <f t="shared" si="545"/>
        <v>1861</v>
      </c>
      <c r="C1908" s="99" t="s">
        <v>4511</v>
      </c>
      <c r="D1908" s="99" t="s">
        <v>7</v>
      </c>
      <c r="E1908" s="100" t="s">
        <v>3103</v>
      </c>
      <c r="F1908" s="100" t="s">
        <v>3103</v>
      </c>
      <c r="G1908" s="101">
        <v>0</v>
      </c>
      <c r="H1908" s="101">
        <v>0</v>
      </c>
      <c r="I1908" s="100" t="s">
        <v>1</v>
      </c>
      <c r="J1908" s="100" t="s">
        <v>1630</v>
      </c>
      <c r="K1908" s="102" t="s">
        <v>4811</v>
      </c>
      <c r="L1908" s="99"/>
      <c r="M1908" s="104" t="s">
        <v>3102</v>
      </c>
      <c r="N1908" s="104"/>
      <c r="O1908"/>
      <c r="P1908" t="str">
        <f t="shared" si="538"/>
        <v/>
      </c>
      <c r="Q1908" t="str">
        <f>IF(ISNA(VLOOKUP(AC1908,#REF!,1)),"//","")</f>
        <v/>
      </c>
      <c r="R1908"/>
      <c r="S1908" s="43">
        <f t="shared" si="539"/>
        <v>310</v>
      </c>
      <c r="T1908" s="94" t="s">
        <v>3126</v>
      </c>
      <c r="U1908" s="72" t="s">
        <v>2570</v>
      </c>
      <c r="V1908" s="72" t="s">
        <v>2570</v>
      </c>
      <c r="W1908" s="44" t="str">
        <f t="shared" si="540"/>
        <v/>
      </c>
      <c r="X1908" s="25" t="str">
        <f t="shared" si="541"/>
        <v/>
      </c>
      <c r="Y1908" s="1">
        <f t="shared" si="542"/>
        <v>1861</v>
      </c>
      <c r="Z1908" t="str">
        <f t="shared" si="543"/>
        <v>ITM_HASH_JM</v>
      </c>
      <c r="AA1908" s="177" t="str">
        <f>IF(ISNA(VLOOKUP(AC1908,Sheet2!J:J,1,0)),"//","")</f>
        <v/>
      </c>
      <c r="AC1908" s="113" t="str">
        <f t="shared" si="548"/>
        <v/>
      </c>
      <c r="AD1908" t="b">
        <f t="shared" si="547"/>
        <v>1</v>
      </c>
    </row>
    <row r="1909" spans="1:30" s="17" customFormat="1">
      <c r="A1909" s="113">
        <f t="shared" si="546"/>
        <v>1909</v>
      </c>
      <c r="B1909" s="114">
        <f t="shared" si="545"/>
        <v>1862</v>
      </c>
      <c r="C1909" s="115" t="s">
        <v>4557</v>
      </c>
      <c r="D1909" s="115" t="s">
        <v>7</v>
      </c>
      <c r="E1909" s="149" t="str">
        <f t="shared" ref="E1909:E1915" si="549">CHAR(34)&amp;IF(B1909&lt;10,"000",IF(B1909&lt;100,"00",IF(B1909&lt;1000,"0","")))&amp;$B1909&amp;CHAR(34)</f>
        <v>"1862"</v>
      </c>
      <c r="F1909" s="116" t="str">
        <f t="shared" ref="F1909:F1915" si="550">E1909</f>
        <v>"1862"</v>
      </c>
      <c r="G1909" s="124">
        <v>0</v>
      </c>
      <c r="H1909" s="124">
        <v>0</v>
      </c>
      <c r="I1909" s="117" t="s">
        <v>30</v>
      </c>
      <c r="J1909" s="117" t="s">
        <v>1630</v>
      </c>
      <c r="K1909" s="118" t="s">
        <v>4646</v>
      </c>
      <c r="M1909" s="150" t="str">
        <f t="shared" ref="M1909:M1915" si="551">"ITM_"&amp;IF(B1909&lt;10,"000",IF(B1909&lt;100,"00",IF(B1909&lt;1000,"0","")))&amp;$B1909</f>
        <v>ITM_1862</v>
      </c>
      <c r="N1909" s="16"/>
      <c r="P1909" s="17" t="str">
        <f t="shared" si="538"/>
        <v/>
      </c>
      <c r="Q1909" s="17" t="str">
        <f>IF(ISNA(VLOOKUP(AC1909,#REF!,1)),"//","")</f>
        <v/>
      </c>
      <c r="S1909" s="119">
        <f t="shared" si="539"/>
        <v>310</v>
      </c>
      <c r="T1909" s="113" t="s">
        <v>2570</v>
      </c>
      <c r="U1909" s="120" t="s">
        <v>2570</v>
      </c>
      <c r="V1909" s="120" t="s">
        <v>2570</v>
      </c>
      <c r="W1909" s="121" t="str">
        <f t="shared" si="540"/>
        <v/>
      </c>
      <c r="X1909" s="122" t="str">
        <f t="shared" si="541"/>
        <v/>
      </c>
      <c r="Y1909" s="123">
        <f t="shared" si="542"/>
        <v>1862</v>
      </c>
      <c r="Z1909" s="17" t="str">
        <f t="shared" si="543"/>
        <v>ITM_1862</v>
      </c>
      <c r="AA1909" s="177" t="str">
        <f>IF(ISNA(VLOOKUP(AC1909,Sheet2!J:J,1,0)),"//","")</f>
        <v/>
      </c>
      <c r="AC1909" s="113" t="str">
        <f t="shared" ref="AC1909:AC1915" si="552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47"/>
        <v>1</v>
      </c>
    </row>
    <row r="1910" spans="1:30" s="17" customFormat="1">
      <c r="A1910" s="113">
        <f t="shared" si="546"/>
        <v>1910</v>
      </c>
      <c r="B1910" s="114">
        <f t="shared" si="545"/>
        <v>1863</v>
      </c>
      <c r="C1910" s="115" t="s">
        <v>4557</v>
      </c>
      <c r="D1910" s="115" t="s">
        <v>7</v>
      </c>
      <c r="E1910" s="149" t="str">
        <f t="shared" si="549"/>
        <v>"1863"</v>
      </c>
      <c r="F1910" s="116" t="str">
        <f t="shared" si="550"/>
        <v>"1863"</v>
      </c>
      <c r="G1910" s="124">
        <v>0</v>
      </c>
      <c r="H1910" s="124">
        <v>0</v>
      </c>
      <c r="I1910" s="117" t="s">
        <v>30</v>
      </c>
      <c r="J1910" s="117" t="s">
        <v>1630</v>
      </c>
      <c r="K1910" s="118" t="s">
        <v>4646</v>
      </c>
      <c r="M1910" s="150" t="str">
        <f t="shared" si="551"/>
        <v>ITM_1863</v>
      </c>
      <c r="N1910" s="16"/>
      <c r="P1910" s="17" t="str">
        <f t="shared" si="538"/>
        <v/>
      </c>
      <c r="Q1910" s="17" t="str">
        <f>IF(ISNA(VLOOKUP(AC1910,#REF!,1)),"//","")</f>
        <v/>
      </c>
      <c r="S1910" s="119">
        <f t="shared" si="539"/>
        <v>310</v>
      </c>
      <c r="T1910" s="113" t="s">
        <v>2570</v>
      </c>
      <c r="U1910" s="120" t="s">
        <v>2570</v>
      </c>
      <c r="V1910" s="120" t="s">
        <v>2570</v>
      </c>
      <c r="W1910" s="121" t="str">
        <f t="shared" si="540"/>
        <v/>
      </c>
      <c r="X1910" s="122" t="str">
        <f t="shared" si="541"/>
        <v/>
      </c>
      <c r="Y1910" s="123">
        <f t="shared" si="542"/>
        <v>1863</v>
      </c>
      <c r="Z1910" s="17" t="str">
        <f t="shared" si="543"/>
        <v>ITM_1863</v>
      </c>
      <c r="AA1910" s="177" t="str">
        <f>IF(ISNA(VLOOKUP(AC1910,Sheet2!J:J,1,0)),"//","")</f>
        <v/>
      </c>
      <c r="AC1910" s="113" t="str">
        <f t="shared" si="552"/>
        <v/>
      </c>
      <c r="AD1910" t="b">
        <f t="shared" si="547"/>
        <v>1</v>
      </c>
    </row>
    <row r="1911" spans="1:30" s="17" customFormat="1">
      <c r="A1911" s="113">
        <f t="shared" si="546"/>
        <v>1911</v>
      </c>
      <c r="B1911" s="114">
        <f t="shared" si="545"/>
        <v>1864</v>
      </c>
      <c r="C1911" s="115" t="s">
        <v>4557</v>
      </c>
      <c r="D1911" s="115" t="s">
        <v>7</v>
      </c>
      <c r="E1911" s="149" t="str">
        <f t="shared" si="549"/>
        <v>"1864"</v>
      </c>
      <c r="F1911" s="116" t="str">
        <f t="shared" si="550"/>
        <v>"1864"</v>
      </c>
      <c r="G1911" s="124">
        <v>0</v>
      </c>
      <c r="H1911" s="124">
        <v>0</v>
      </c>
      <c r="I1911" s="117" t="s">
        <v>30</v>
      </c>
      <c r="J1911" s="117" t="s">
        <v>1630</v>
      </c>
      <c r="K1911" s="118" t="s">
        <v>4646</v>
      </c>
      <c r="M1911" s="150" t="str">
        <f t="shared" si="551"/>
        <v>ITM_1864</v>
      </c>
      <c r="N1911" s="16"/>
      <c r="P1911" s="17" t="str">
        <f t="shared" si="538"/>
        <v/>
      </c>
      <c r="Q1911" s="17" t="str">
        <f>IF(ISNA(VLOOKUP(AC1911,#REF!,1)),"//","")</f>
        <v/>
      </c>
      <c r="S1911" s="119">
        <f t="shared" si="539"/>
        <v>310</v>
      </c>
      <c r="T1911" s="113" t="s">
        <v>2570</v>
      </c>
      <c r="U1911" s="120" t="s">
        <v>2570</v>
      </c>
      <c r="V1911" s="120" t="s">
        <v>2570</v>
      </c>
      <c r="W1911" s="121" t="str">
        <f t="shared" si="540"/>
        <v/>
      </c>
      <c r="X1911" s="122" t="str">
        <f t="shared" si="541"/>
        <v/>
      </c>
      <c r="Y1911" s="123">
        <f t="shared" si="542"/>
        <v>1864</v>
      </c>
      <c r="Z1911" s="17" t="str">
        <f t="shared" si="543"/>
        <v>ITM_1864</v>
      </c>
      <c r="AA1911" s="177" t="str">
        <f>IF(ISNA(VLOOKUP(AC1911,Sheet2!J:J,1,0)),"//","")</f>
        <v/>
      </c>
      <c r="AC1911" s="113" t="str">
        <f t="shared" si="552"/>
        <v/>
      </c>
      <c r="AD1911" t="b">
        <f t="shared" si="547"/>
        <v>1</v>
      </c>
    </row>
    <row r="1912" spans="1:30" s="17" customFormat="1">
      <c r="A1912" s="113">
        <f t="shared" si="546"/>
        <v>1912</v>
      </c>
      <c r="B1912" s="114">
        <f t="shared" si="545"/>
        <v>1865</v>
      </c>
      <c r="C1912" s="115" t="s">
        <v>4557</v>
      </c>
      <c r="D1912" s="115" t="s">
        <v>7</v>
      </c>
      <c r="E1912" s="149" t="str">
        <f t="shared" si="549"/>
        <v>"1865"</v>
      </c>
      <c r="F1912" s="116" t="str">
        <f t="shared" si="550"/>
        <v>"1865"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4646</v>
      </c>
      <c r="M1912" s="150" t="str">
        <f t="shared" si="551"/>
        <v>ITM_1865</v>
      </c>
      <c r="N1912" s="16"/>
      <c r="P1912" s="17" t="str">
        <f t="shared" si="538"/>
        <v/>
      </c>
      <c r="Q1912" s="17" t="str">
        <f>IF(ISNA(VLOOKUP(AC1912,#REF!,1)),"//","")</f>
        <v/>
      </c>
      <c r="S1912" s="119">
        <f t="shared" si="539"/>
        <v>310</v>
      </c>
      <c r="T1912" s="113" t="s">
        <v>2570</v>
      </c>
      <c r="U1912" s="120" t="s">
        <v>2570</v>
      </c>
      <c r="V1912" s="120" t="s">
        <v>2570</v>
      </c>
      <c r="W1912" s="121" t="str">
        <f t="shared" si="540"/>
        <v/>
      </c>
      <c r="X1912" s="122" t="str">
        <f t="shared" si="541"/>
        <v/>
      </c>
      <c r="Y1912" s="123">
        <f t="shared" si="542"/>
        <v>1865</v>
      </c>
      <c r="Z1912" s="17" t="str">
        <f t="shared" si="543"/>
        <v>ITM_1865</v>
      </c>
      <c r="AA1912" s="177" t="str">
        <f>IF(ISNA(VLOOKUP(AC1912,Sheet2!J:J,1,0)),"//","")</f>
        <v/>
      </c>
      <c r="AC1912" s="113" t="str">
        <f t="shared" si="552"/>
        <v/>
      </c>
      <c r="AD1912" t="b">
        <f t="shared" si="547"/>
        <v>1</v>
      </c>
    </row>
    <row r="1913" spans="1:30" s="17" customFormat="1">
      <c r="A1913" s="113">
        <f t="shared" si="546"/>
        <v>1913</v>
      </c>
      <c r="B1913" s="114">
        <f t="shared" si="545"/>
        <v>1866</v>
      </c>
      <c r="C1913" s="115" t="s">
        <v>4557</v>
      </c>
      <c r="D1913" s="115" t="s">
        <v>7</v>
      </c>
      <c r="E1913" s="149" t="str">
        <f t="shared" si="549"/>
        <v>"1866"</v>
      </c>
      <c r="F1913" s="116" t="str">
        <f t="shared" si="550"/>
        <v>"1866"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4646</v>
      </c>
      <c r="M1913" s="150" t="str">
        <f t="shared" si="551"/>
        <v>ITM_1866</v>
      </c>
      <c r="N1913" s="16"/>
      <c r="P1913" s="17" t="str">
        <f t="shared" si="538"/>
        <v/>
      </c>
      <c r="Q1913" s="17" t="str">
        <f>IF(ISNA(VLOOKUP(AC1913,#REF!,1)),"//","")</f>
        <v/>
      </c>
      <c r="S1913" s="119">
        <f t="shared" si="539"/>
        <v>310</v>
      </c>
      <c r="T1913" s="113" t="s">
        <v>2570</v>
      </c>
      <c r="U1913" s="120" t="s">
        <v>2570</v>
      </c>
      <c r="V1913" s="120" t="s">
        <v>2570</v>
      </c>
      <c r="W1913" s="121" t="str">
        <f t="shared" si="540"/>
        <v/>
      </c>
      <c r="X1913" s="122" t="str">
        <f t="shared" si="541"/>
        <v/>
      </c>
      <c r="Y1913" s="123">
        <f t="shared" si="542"/>
        <v>1866</v>
      </c>
      <c r="Z1913" s="17" t="str">
        <f t="shared" si="543"/>
        <v>ITM_1866</v>
      </c>
      <c r="AA1913" s="177" t="str">
        <f>IF(ISNA(VLOOKUP(AC1913,Sheet2!J:J,1,0)),"//","")</f>
        <v/>
      </c>
      <c r="AC1913" s="113" t="str">
        <f t="shared" si="552"/>
        <v/>
      </c>
      <c r="AD1913" t="b">
        <f t="shared" si="547"/>
        <v>1</v>
      </c>
    </row>
    <row r="1914" spans="1:30" s="17" customFormat="1">
      <c r="A1914" s="113">
        <f t="shared" si="546"/>
        <v>1914</v>
      </c>
      <c r="B1914" s="114">
        <f t="shared" si="545"/>
        <v>1867</v>
      </c>
      <c r="C1914" s="115" t="s">
        <v>4557</v>
      </c>
      <c r="D1914" s="115" t="s">
        <v>7</v>
      </c>
      <c r="E1914" s="149" t="str">
        <f t="shared" si="549"/>
        <v>"1867"</v>
      </c>
      <c r="F1914" s="116" t="str">
        <f t="shared" si="550"/>
        <v>"1867"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4646</v>
      </c>
      <c r="M1914" s="150" t="str">
        <f t="shared" si="551"/>
        <v>ITM_1867</v>
      </c>
      <c r="N1914" s="16"/>
      <c r="P1914" s="17" t="str">
        <f t="shared" si="538"/>
        <v/>
      </c>
      <c r="Q1914" s="17" t="str">
        <f>IF(ISNA(VLOOKUP(AC1914,#REF!,1)),"//","")</f>
        <v/>
      </c>
      <c r="S1914" s="119">
        <f t="shared" si="539"/>
        <v>310</v>
      </c>
      <c r="T1914" s="113" t="s">
        <v>2570</v>
      </c>
      <c r="U1914" s="120" t="s">
        <v>2570</v>
      </c>
      <c r="V1914" s="120" t="s">
        <v>2570</v>
      </c>
      <c r="W1914" s="121" t="str">
        <f t="shared" si="540"/>
        <v/>
      </c>
      <c r="X1914" s="122" t="str">
        <f t="shared" si="541"/>
        <v/>
      </c>
      <c r="Y1914" s="123">
        <f t="shared" si="542"/>
        <v>1867</v>
      </c>
      <c r="Z1914" s="17" t="str">
        <f t="shared" si="543"/>
        <v>ITM_1867</v>
      </c>
      <c r="AA1914" s="177" t="str">
        <f>IF(ISNA(VLOOKUP(AC1914,Sheet2!J:J,1,0)),"//","")</f>
        <v/>
      </c>
      <c r="AC1914" s="113" t="str">
        <f t="shared" si="552"/>
        <v/>
      </c>
      <c r="AD1914" t="b">
        <f t="shared" si="547"/>
        <v>1</v>
      </c>
    </row>
    <row r="1915" spans="1:30" s="17" customFormat="1">
      <c r="A1915" s="113">
        <f t="shared" si="546"/>
        <v>1915</v>
      </c>
      <c r="B1915" s="114">
        <f t="shared" si="545"/>
        <v>1868</v>
      </c>
      <c r="C1915" s="115" t="s">
        <v>4557</v>
      </c>
      <c r="D1915" s="115" t="s">
        <v>7</v>
      </c>
      <c r="E1915" s="149" t="str">
        <f t="shared" si="549"/>
        <v>"1868"</v>
      </c>
      <c r="F1915" s="116" t="str">
        <f t="shared" si="550"/>
        <v>"1868"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4646</v>
      </c>
      <c r="M1915" s="150" t="str">
        <f t="shared" si="551"/>
        <v>ITM_1868</v>
      </c>
      <c r="N1915" s="16"/>
      <c r="P1915" s="17" t="str">
        <f t="shared" si="538"/>
        <v/>
      </c>
      <c r="Q1915" s="17" t="str">
        <f>IF(ISNA(VLOOKUP(AC1915,#REF!,1)),"//","")</f>
        <v/>
      </c>
      <c r="S1915" s="119">
        <f t="shared" si="539"/>
        <v>310</v>
      </c>
      <c r="T1915" s="113" t="s">
        <v>2570</v>
      </c>
      <c r="U1915" s="120" t="s">
        <v>2570</v>
      </c>
      <c r="V1915" s="120" t="s">
        <v>2570</v>
      </c>
      <c r="W1915" s="121" t="str">
        <f t="shared" si="540"/>
        <v/>
      </c>
      <c r="X1915" s="122" t="str">
        <f t="shared" si="541"/>
        <v/>
      </c>
      <c r="Y1915" s="123">
        <f t="shared" si="542"/>
        <v>1868</v>
      </c>
      <c r="Z1915" s="17" t="str">
        <f t="shared" si="543"/>
        <v>ITM_1868</v>
      </c>
      <c r="AA1915" s="177" t="str">
        <f>IF(ISNA(VLOOKUP(AC1915,Sheet2!J:J,1,0)),"//","")</f>
        <v/>
      </c>
      <c r="AC1915" s="113" t="str">
        <f t="shared" si="552"/>
        <v/>
      </c>
      <c r="AD1915" t="b">
        <f t="shared" si="547"/>
        <v>1</v>
      </c>
    </row>
    <row r="1916" spans="1:30">
      <c r="A1916" s="58">
        <f t="shared" si="546"/>
        <v>1916</v>
      </c>
      <c r="B1916" s="55">
        <f t="shared" si="545"/>
        <v>1869</v>
      </c>
      <c r="C1916" s="99" t="s">
        <v>4512</v>
      </c>
      <c r="D1916" s="99" t="s">
        <v>7</v>
      </c>
      <c r="E1916" s="100" t="s">
        <v>3349</v>
      </c>
      <c r="F1916" s="100" t="s">
        <v>3349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4646</v>
      </c>
      <c r="L1916" s="99" t="s">
        <v>3329</v>
      </c>
      <c r="M1916" s="104" t="s">
        <v>3350</v>
      </c>
      <c r="N1916" s="104"/>
      <c r="O1916"/>
      <c r="P1916" t="str">
        <f t="shared" si="538"/>
        <v/>
      </c>
      <c r="Q1916" t="str">
        <f>IF(ISNA(VLOOKUP(AC1916,#REF!,1)),"//","")</f>
        <v/>
      </c>
      <c r="R1916"/>
      <c r="S1916" s="43">
        <f t="shared" si="539"/>
        <v>310</v>
      </c>
      <c r="T1916" s="94" t="s">
        <v>3090</v>
      </c>
      <c r="U1916" s="72" t="s">
        <v>2570</v>
      </c>
      <c r="V1916" s="72" t="s">
        <v>2570</v>
      </c>
      <c r="W1916" s="44" t="str">
        <f t="shared" si="540"/>
        <v/>
      </c>
      <c r="X1916" s="25" t="str">
        <f t="shared" si="541"/>
        <v/>
      </c>
      <c r="Y1916" s="1">
        <f t="shared" si="542"/>
        <v>1869</v>
      </c>
      <c r="Z1916" t="str">
        <f t="shared" si="543"/>
        <v>ITM_CLA</v>
      </c>
      <c r="AA1916" s="177" t="str">
        <f>IF(ISNA(VLOOKUP(AC1916,Sheet2!J:J,1,0)),"//","")</f>
        <v/>
      </c>
      <c r="AC1916" s="113" t="str">
        <f t="shared" si="548"/>
        <v/>
      </c>
      <c r="AD1916" t="b">
        <f t="shared" si="547"/>
        <v>1</v>
      </c>
    </row>
    <row r="1917" spans="1:30">
      <c r="A1917" s="58">
        <f t="shared" si="546"/>
        <v>1917</v>
      </c>
      <c r="B1917" s="55">
        <f t="shared" si="545"/>
        <v>1870</v>
      </c>
      <c r="C1917" s="99" t="s">
        <v>4513</v>
      </c>
      <c r="D1917" s="99" t="s">
        <v>7</v>
      </c>
      <c r="E1917" s="100" t="s">
        <v>3351</v>
      </c>
      <c r="F1917" s="100" t="s">
        <v>3351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4646</v>
      </c>
      <c r="L1917" s="99" t="s">
        <v>3329</v>
      </c>
      <c r="M1917" s="104" t="s">
        <v>3352</v>
      </c>
      <c r="N1917" s="104"/>
      <c r="O1917"/>
      <c r="P1917" t="str">
        <f t="shared" si="538"/>
        <v/>
      </c>
      <c r="Q1917" t="str">
        <f>IF(ISNA(VLOOKUP(AC1917,#REF!,1)),"//","")</f>
        <v/>
      </c>
      <c r="R1917"/>
      <c r="S1917" s="43">
        <f t="shared" si="539"/>
        <v>310</v>
      </c>
      <c r="T1917" s="94" t="s">
        <v>3090</v>
      </c>
      <c r="U1917" s="72" t="s">
        <v>2570</v>
      </c>
      <c r="V1917" s="72" t="s">
        <v>2570</v>
      </c>
      <c r="W1917" s="44" t="str">
        <f t="shared" si="540"/>
        <v/>
      </c>
      <c r="X1917" s="25" t="str">
        <f t="shared" si="541"/>
        <v/>
      </c>
      <c r="Y1917" s="1">
        <f t="shared" si="542"/>
        <v>1870</v>
      </c>
      <c r="Z1917" t="str">
        <f t="shared" si="543"/>
        <v>ITM_CLN</v>
      </c>
      <c r="AA1917" s="177" t="str">
        <f>IF(ISNA(VLOOKUP(AC1917,Sheet2!J:J,1,0)),"//","")</f>
        <v/>
      </c>
      <c r="AC1917" s="113" t="str">
        <f t="shared" si="548"/>
        <v/>
      </c>
      <c r="AD1917" t="b">
        <f t="shared" si="547"/>
        <v>1</v>
      </c>
    </row>
    <row r="1918" spans="1:30" s="17" customFormat="1">
      <c r="A1918" s="113">
        <f t="shared" ref="A1918:A1919" si="553">IF(B1918=INT(B1918),ROW(),"")</f>
        <v>1918</v>
      </c>
      <c r="B1918" s="114">
        <f t="shared" ref="B1918:B1919" si="554">IF(AND(MID(C1918,2,1)&lt;&gt;"/",MID(C1918,1,1)="/"),INT(B1917)+1,B1917+0.01)</f>
        <v>1871</v>
      </c>
      <c r="C1918" s="115" t="s">
        <v>4557</v>
      </c>
      <c r="D1918" s="115" t="s">
        <v>7</v>
      </c>
      <c r="E1918" s="149" t="str">
        <f t="shared" ref="E1918:E1919" si="555">CHAR(34)&amp;IF(B1918&lt;10,"000",IF(B1918&lt;100,"00",IF(B1918&lt;1000,"0","")))&amp;$B1918&amp;CHAR(34)</f>
        <v>"1871"</v>
      </c>
      <c r="F1918" s="116" t="str">
        <f t="shared" ref="F1918:F1919" si="556">E1918</f>
        <v>"1871"</v>
      </c>
      <c r="G1918" s="124">
        <v>0</v>
      </c>
      <c r="H1918" s="124">
        <v>0</v>
      </c>
      <c r="I1918" s="117" t="s">
        <v>30</v>
      </c>
      <c r="J1918" s="117" t="s">
        <v>1630</v>
      </c>
      <c r="K1918" s="118" t="s">
        <v>4646</v>
      </c>
      <c r="M1918" s="150" t="str">
        <f t="shared" ref="M1918:M1919" si="557">"ITM_"&amp;IF(B1918&lt;10,"000",IF(B1918&lt;100,"00",IF(B1918&lt;1000,"0","")))&amp;$B1918</f>
        <v>ITM_1871</v>
      </c>
      <c r="N1918" s="16"/>
      <c r="P1918" s="17" t="str">
        <f t="shared" ref="P1918:P1919" si="558">IF(E1918=F1918,"","NOT EQUAL")</f>
        <v/>
      </c>
      <c r="Q1918" s="17" t="str">
        <f>IF(ISNA(VLOOKUP(AC1918,#REF!,1)),"//","")</f>
        <v/>
      </c>
      <c r="S1918" s="119">
        <f t="shared" ref="S1918:S1919" si="559">IF(X1918&lt;&gt;"",S1917+1,S1917)</f>
        <v>310</v>
      </c>
      <c r="T1918" s="113" t="s">
        <v>2570</v>
      </c>
      <c r="U1918" s="120" t="s">
        <v>2570</v>
      </c>
      <c r="V1918" s="120" t="s">
        <v>2570</v>
      </c>
      <c r="W1918" s="121" t="str">
        <f t="shared" ref="W1918:W1919" si="560">IF( OR(U1918="CNST", I1918="CAT_REGS"),(E1918),
IF(U1918="YES",UPPER(E1918),
IF(   AND(U1918&lt;&gt;"NO",I1918="CAT_FNCT",D1918&lt;&gt;"multiply", D1918&lt;&gt;"divide"),IF(J1918="SLS_ENABLED",   UPPER(E1918),""),"")))</f>
        <v/>
      </c>
      <c r="X1918" s="122" t="str">
        <f t="shared" ref="X1918:X1919" si="561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23">
        <f t="shared" ref="Y1918:Y1919" si="562">B1918</f>
        <v>1871</v>
      </c>
      <c r="Z1918" s="17" t="str">
        <f t="shared" ref="Z1918:Z1919" si="563">M1918</f>
        <v>ITM_1871</v>
      </c>
      <c r="AA1918" s="177" t="str">
        <f>IF(ISNA(VLOOKUP(AC1918,Sheet2!J:J,1,0)),"//","")</f>
        <v/>
      </c>
      <c r="AC1918" s="113" t="str">
        <f t="shared" si="548"/>
        <v/>
      </c>
      <c r="AD1918" t="b">
        <f t="shared" ref="AD1918:AD1919" si="564">X1918=AC1918</f>
        <v>1</v>
      </c>
    </row>
    <row r="1919" spans="1:30" s="17" customFormat="1">
      <c r="A1919" s="113">
        <f t="shared" si="553"/>
        <v>1919</v>
      </c>
      <c r="B1919" s="114">
        <f t="shared" si="554"/>
        <v>1872</v>
      </c>
      <c r="C1919" s="115" t="s">
        <v>4557</v>
      </c>
      <c r="D1919" s="115" t="s">
        <v>7</v>
      </c>
      <c r="E1919" s="149" t="str">
        <f t="shared" si="555"/>
        <v>"1872"</v>
      </c>
      <c r="F1919" s="116" t="str">
        <f t="shared" si="556"/>
        <v>"1872"</v>
      </c>
      <c r="G1919" s="124">
        <v>0</v>
      </c>
      <c r="H1919" s="124">
        <v>0</v>
      </c>
      <c r="I1919" s="117" t="s">
        <v>30</v>
      </c>
      <c r="J1919" s="117" t="s">
        <v>1630</v>
      </c>
      <c r="K1919" s="118" t="s">
        <v>4646</v>
      </c>
      <c r="M1919" s="150" t="str">
        <f t="shared" si="557"/>
        <v>ITM_1872</v>
      </c>
      <c r="N1919" s="16"/>
      <c r="P1919" s="17" t="str">
        <f t="shared" si="558"/>
        <v/>
      </c>
      <c r="Q1919" s="17" t="str">
        <f>IF(ISNA(VLOOKUP(AC1919,#REF!,1)),"//","")</f>
        <v/>
      </c>
      <c r="S1919" s="119">
        <f t="shared" si="559"/>
        <v>310</v>
      </c>
      <c r="T1919" s="113" t="s">
        <v>2570</v>
      </c>
      <c r="U1919" s="120" t="s">
        <v>2570</v>
      </c>
      <c r="V1919" s="120" t="s">
        <v>2570</v>
      </c>
      <c r="W1919" s="121" t="str">
        <f t="shared" si="560"/>
        <v/>
      </c>
      <c r="X1919" s="122" t="str">
        <f t="shared" si="561"/>
        <v/>
      </c>
      <c r="Y1919" s="123">
        <f t="shared" si="562"/>
        <v>1872</v>
      </c>
      <c r="Z1919" s="17" t="str">
        <f t="shared" si="563"/>
        <v>ITM_1872</v>
      </c>
      <c r="AA1919" s="177" t="str">
        <f>IF(ISNA(VLOOKUP(AC1919,Sheet2!J:J,1,0)),"//","")</f>
        <v/>
      </c>
      <c r="AC1919" s="113" t="str">
        <f t="shared" si="548"/>
        <v/>
      </c>
      <c r="AD1919" t="b">
        <f t="shared" si="564"/>
        <v>1</v>
      </c>
    </row>
    <row r="1920" spans="1:30">
      <c r="A1920" s="58">
        <f t="shared" si="546"/>
        <v>1920</v>
      </c>
      <c r="B1920" s="125">
        <f t="shared" si="545"/>
        <v>1873</v>
      </c>
      <c r="C1920" s="99" t="s">
        <v>4557</v>
      </c>
      <c r="D1920" s="99" t="s">
        <v>7</v>
      </c>
      <c r="E1920" s="104" t="s">
        <v>4650</v>
      </c>
      <c r="F1920" s="104" t="s">
        <v>4650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4646</v>
      </c>
      <c r="L1920" s="103" t="s">
        <v>4647</v>
      </c>
      <c r="M1920" s="104" t="s">
        <v>4651</v>
      </c>
      <c r="N1920" s="104"/>
      <c r="O1920"/>
      <c r="P1920" t="str">
        <f t="shared" si="538"/>
        <v/>
      </c>
      <c r="Q1920" t="str">
        <f>IF(ISNA(VLOOKUP(AC1920,#REF!,1)),"//","")</f>
        <v/>
      </c>
      <c r="R1920"/>
      <c r="S1920">
        <f t="shared" si="539"/>
        <v>311</v>
      </c>
      <c r="T1920" s="94" t="s">
        <v>3090</v>
      </c>
      <c r="U1920" s="72"/>
      <c r="V1920" s="72" t="s">
        <v>4652</v>
      </c>
      <c r="W1920" s="25" t="str">
        <f t="shared" si="540"/>
        <v/>
      </c>
      <c r="X1920" s="25" t="str">
        <f t="shared" si="541"/>
        <v>CASEUP</v>
      </c>
      <c r="Y1920" s="1">
        <f t="shared" si="542"/>
        <v>1873</v>
      </c>
      <c r="Z1920" t="str">
        <f t="shared" si="543"/>
        <v>CHR_caseUP</v>
      </c>
      <c r="AA1920" s="177" t="str">
        <f>IF(ISNA(VLOOKUP(AC1920,Sheet2!J:J,1,0)),"//","")</f>
        <v/>
      </c>
      <c r="AC1920" s="113" t="str">
        <f t="shared" si="548"/>
        <v/>
      </c>
      <c r="AD1920" t="b">
        <f t="shared" si="547"/>
        <v>0</v>
      </c>
    </row>
    <row r="1921" spans="1:30">
      <c r="A1921" s="58">
        <f t="shared" si="546"/>
        <v>1921</v>
      </c>
      <c r="B1921" s="125">
        <f t="shared" si="545"/>
        <v>1874</v>
      </c>
      <c r="C1921" s="99" t="s">
        <v>4557</v>
      </c>
      <c r="D1921" s="99" t="s">
        <v>7</v>
      </c>
      <c r="E1921" s="100" t="s">
        <v>4653</v>
      </c>
      <c r="F1921" s="100" t="s">
        <v>4653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4646</v>
      </c>
      <c r="L1921" s="99" t="s">
        <v>4647</v>
      </c>
      <c r="M1921" s="104" t="s">
        <v>4654</v>
      </c>
      <c r="N1921" s="104"/>
      <c r="O1921"/>
      <c r="P1921" t="str">
        <f t="shared" si="538"/>
        <v/>
      </c>
      <c r="Q1921" t="str">
        <f>IF(ISNA(VLOOKUP(AC1921,#REF!,1)),"//","")</f>
        <v/>
      </c>
      <c r="R1921"/>
      <c r="S1921">
        <f t="shared" si="539"/>
        <v>312</v>
      </c>
      <c r="T1921" s="94" t="s">
        <v>3090</v>
      </c>
      <c r="U1921" s="72" t="s">
        <v>2570</v>
      </c>
      <c r="V1921" s="72" t="s">
        <v>4655</v>
      </c>
      <c r="W1921" s="25" t="str">
        <f t="shared" si="540"/>
        <v/>
      </c>
      <c r="X1921" s="25" t="str">
        <f t="shared" si="541"/>
        <v>CASEDN</v>
      </c>
      <c r="Y1921" s="1">
        <f t="shared" si="542"/>
        <v>1874</v>
      </c>
      <c r="Z1921" t="str">
        <f t="shared" si="543"/>
        <v>CHR_caseDN</v>
      </c>
      <c r="AA1921" s="177" t="str">
        <f>IF(ISNA(VLOOKUP(AC1921,Sheet2!J:J,1,0)),"//","")</f>
        <v/>
      </c>
      <c r="AC1921" s="113" t="str">
        <f t="shared" si="548"/>
        <v/>
      </c>
      <c r="AD1921" t="b">
        <f t="shared" si="547"/>
        <v>0</v>
      </c>
    </row>
    <row r="1922" spans="1:30">
      <c r="A1922" s="58">
        <f t="shared" si="546"/>
        <v>1922</v>
      </c>
      <c r="B1922" s="55">
        <f t="shared" si="545"/>
        <v>1875</v>
      </c>
      <c r="C1922" s="99" t="s">
        <v>4514</v>
      </c>
      <c r="D1922" s="99" t="s">
        <v>7</v>
      </c>
      <c r="E1922" s="100" t="s">
        <v>2676</v>
      </c>
      <c r="F1922" s="100" t="s">
        <v>2676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4646</v>
      </c>
      <c r="L1922" s="99"/>
      <c r="M1922" s="104" t="s">
        <v>2675</v>
      </c>
      <c r="N1922" s="104"/>
      <c r="O1922"/>
      <c r="P1922" t="str">
        <f t="shared" ref="P1922" si="565">IF(E1922=F1922,"","NOT EQUAL")</f>
        <v/>
      </c>
      <c r="Q1922" t="str">
        <f>IF(ISNA(VLOOKUP(AC1922,#REF!,1)),"//","")</f>
        <v/>
      </c>
      <c r="R1922"/>
      <c r="S1922" s="43">
        <f t="shared" ref="S1922" si="566">IF(X1922&lt;&gt;"",S1921+1,S1921)</f>
        <v>313</v>
      </c>
      <c r="T1922" s="94"/>
      <c r="U1922" s="72" t="s">
        <v>3001</v>
      </c>
      <c r="V1922" s="72"/>
      <c r="W1922" s="44" t="str">
        <f t="shared" ref="W1922" si="567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68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69">B1922</f>
        <v>1875</v>
      </c>
      <c r="Z1922" t="str">
        <f t="shared" ref="Z1922" si="570">M1922</f>
        <v>ITM_LISTXY</v>
      </c>
      <c r="AA1922" s="177" t="str">
        <f>IF(ISNA(VLOOKUP(AC1922,Sheet2!J:J,1,0)),"//","")</f>
        <v/>
      </c>
      <c r="AC1922" s="113" t="str">
        <f t="shared" si="548"/>
        <v>LISTXY</v>
      </c>
      <c r="AD1922" t="b">
        <f t="shared" si="547"/>
        <v>1</v>
      </c>
    </row>
    <row r="1923" spans="1:30">
      <c r="A1923" s="58" t="str">
        <f t="shared" si="546"/>
        <v/>
      </c>
      <c r="B1923" s="55">
        <f t="shared" si="545"/>
        <v>1875.01</v>
      </c>
      <c r="C1923" s="99" t="s">
        <v>2570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2570</v>
      </c>
      <c r="N1923" s="104"/>
      <c r="O1923"/>
      <c r="P1923" t="str">
        <f t="shared" si="538"/>
        <v/>
      </c>
      <c r="Q1923" t="str">
        <f>IF(ISNA(VLOOKUP(AC1923,#REF!,1)),"//","")</f>
        <v/>
      </c>
      <c r="R1923"/>
      <c r="S1923" s="43">
        <f t="shared" si="539"/>
        <v>313</v>
      </c>
      <c r="T1923" s="94" t="s">
        <v>2570</v>
      </c>
      <c r="U1923" s="72" t="s">
        <v>2570</v>
      </c>
      <c r="V1923" s="72" t="s">
        <v>2570</v>
      </c>
      <c r="W1923" s="44" t="str">
        <f t="shared" si="540"/>
        <v/>
      </c>
      <c r="X1923" s="25" t="str">
        <f t="shared" si="541"/>
        <v/>
      </c>
      <c r="Y1923" s="1">
        <f t="shared" si="542"/>
        <v>1875.01</v>
      </c>
      <c r="Z1923" t="str">
        <f t="shared" si="543"/>
        <v/>
      </c>
      <c r="AA1923" s="177" t="str">
        <f>IF(ISNA(VLOOKUP(AC1923,Sheet2!J:J,1,0)),"//","")</f>
        <v/>
      </c>
      <c r="AC1923" s="113" t="str">
        <f t="shared" si="548"/>
        <v/>
      </c>
      <c r="AD1923" t="b">
        <f t="shared" si="547"/>
        <v>1</v>
      </c>
    </row>
    <row r="1924" spans="1:30" s="49" customFormat="1">
      <c r="A1924" s="58" t="str">
        <f t="shared" si="546"/>
        <v/>
      </c>
      <c r="B1924" s="55">
        <f t="shared" si="545"/>
        <v>1875.02</v>
      </c>
      <c r="C1924" s="99" t="s">
        <v>2570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2570</v>
      </c>
      <c r="N1924" s="104"/>
      <c r="Q1924" s="49" t="str">
        <f>IF(ISNA(VLOOKUP(AC1924,#REF!,1)),"//","")</f>
        <v/>
      </c>
      <c r="S1924" s="43">
        <f t="shared" si="539"/>
        <v>313</v>
      </c>
      <c r="T1924" s="94" t="s">
        <v>2570</v>
      </c>
      <c r="U1924" s="72" t="s">
        <v>2570</v>
      </c>
      <c r="V1924" s="72" t="s">
        <v>2570</v>
      </c>
      <c r="W1924" s="44" t="str">
        <f t="shared" si="540"/>
        <v/>
      </c>
      <c r="X1924" s="25" t="str">
        <f t="shared" si="541"/>
        <v/>
      </c>
      <c r="Y1924" s="1">
        <f t="shared" si="542"/>
        <v>1875.02</v>
      </c>
      <c r="Z1924" t="str">
        <f t="shared" si="543"/>
        <v/>
      </c>
      <c r="AA1924" s="177" t="str">
        <f>IF(ISNA(VLOOKUP(AC1924,Sheet2!J:J,1,0)),"//","")</f>
        <v/>
      </c>
      <c r="AC1924" s="113" t="str">
        <f t="shared" si="548"/>
        <v/>
      </c>
      <c r="AD1924" t="b">
        <f t="shared" si="547"/>
        <v>1</v>
      </c>
    </row>
    <row r="1925" spans="1:30" s="49" customFormat="1">
      <c r="A1925" s="58">
        <f t="shared" si="546"/>
        <v>1925</v>
      </c>
      <c r="B1925" s="55">
        <f t="shared" si="545"/>
        <v>1876</v>
      </c>
      <c r="C1925" s="99" t="s">
        <v>4515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4811</v>
      </c>
      <c r="L1925" s="103" t="s">
        <v>1099</v>
      </c>
      <c r="M1925" s="104" t="s">
        <v>2518</v>
      </c>
      <c r="N1925" s="104"/>
      <c r="Q1925" s="49" t="str">
        <f>IF(ISNA(VLOOKUP(AC1925,#REF!,1)),"//","")</f>
        <v/>
      </c>
      <c r="S1925" s="43">
        <f t="shared" si="539"/>
        <v>314</v>
      </c>
      <c r="T1925" s="94" t="s">
        <v>3097</v>
      </c>
      <c r="U1925" s="72" t="s">
        <v>2570</v>
      </c>
      <c r="V1925" s="72" t="s">
        <v>2570</v>
      </c>
      <c r="W1925" s="44" t="str">
        <f t="shared" si="540"/>
        <v>"ERPN?"</v>
      </c>
      <c r="X1925" s="25" t="str">
        <f t="shared" si="541"/>
        <v>ERPN?</v>
      </c>
      <c r="Y1925" s="1">
        <f t="shared" si="542"/>
        <v>1876</v>
      </c>
      <c r="Z1925" t="str">
        <f t="shared" si="543"/>
        <v>ITM_SH_ERPN</v>
      </c>
      <c r="AA1925" s="177" t="str">
        <f>IF(ISNA(VLOOKUP(AC1925,Sheet2!J:J,1,0)),"//","")</f>
        <v>//</v>
      </c>
      <c r="AC1925" s="113" t="str">
        <f t="shared" si="548"/>
        <v>ERPN?</v>
      </c>
      <c r="AD1925" t="b">
        <f t="shared" si="547"/>
        <v>1</v>
      </c>
    </row>
    <row r="1926" spans="1:30">
      <c r="A1926" s="58">
        <f t="shared" si="546"/>
        <v>1926</v>
      </c>
      <c r="B1926" s="55">
        <f t="shared" si="545"/>
        <v>1877</v>
      </c>
      <c r="C1926" s="99" t="s">
        <v>4516</v>
      </c>
      <c r="D1926" s="99" t="s">
        <v>7</v>
      </c>
      <c r="E1926" s="100" t="s">
        <v>567</v>
      </c>
      <c r="F1926" s="100" t="s">
        <v>3030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4646</v>
      </c>
      <c r="L1926" s="99"/>
      <c r="M1926" s="104" t="s">
        <v>3031</v>
      </c>
      <c r="N1926" s="104"/>
      <c r="O1926"/>
      <c r="P1926" t="str">
        <f t="shared" si="538"/>
        <v>NOT EQUAL</v>
      </c>
      <c r="Q1926" t="str">
        <f>IF(ISNA(VLOOKUP(AC1926,#REF!,1)),"//","")</f>
        <v/>
      </c>
      <c r="R1926"/>
      <c r="S1926" s="43">
        <f t="shared" si="539"/>
        <v>314</v>
      </c>
      <c r="T1926" s="94" t="s">
        <v>3097</v>
      </c>
      <c r="U1926" s="72" t="s">
        <v>2570</v>
      </c>
      <c r="V1926" s="72" t="s">
        <v>2570</v>
      </c>
      <c r="W1926" s="44" t="str">
        <f t="shared" si="540"/>
        <v/>
      </c>
      <c r="X1926" s="25" t="str">
        <f t="shared" si="541"/>
        <v/>
      </c>
      <c r="Y1926" s="1">
        <f t="shared" si="542"/>
        <v>1877</v>
      </c>
      <c r="Z1926" t="str">
        <f t="shared" si="543"/>
        <v>ITM_SYS_FREE_RAM</v>
      </c>
      <c r="AA1926" s="177" t="str">
        <f>IF(ISNA(VLOOKUP(AC1926,Sheet2!J:J,1,0)),"//","")</f>
        <v/>
      </c>
      <c r="AC1926" s="113" t="str">
        <f t="shared" si="548"/>
        <v/>
      </c>
      <c r="AD1926" t="b">
        <f t="shared" si="547"/>
        <v>1</v>
      </c>
    </row>
    <row r="1927" spans="1:30">
      <c r="A1927" s="58">
        <f t="shared" si="546"/>
        <v>1927</v>
      </c>
      <c r="B1927" s="55">
        <f t="shared" si="545"/>
        <v>1878</v>
      </c>
      <c r="C1927" s="99" t="s">
        <v>4557</v>
      </c>
      <c r="D1927" s="99" t="s">
        <v>7</v>
      </c>
      <c r="E1927" s="102" t="s">
        <v>567</v>
      </c>
      <c r="F1927" s="102" t="s">
        <v>2605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4646</v>
      </c>
      <c r="L1927" s="99" t="s">
        <v>2604</v>
      </c>
      <c r="M1927" s="104" t="s">
        <v>2551</v>
      </c>
      <c r="N1927" s="104"/>
      <c r="O1927"/>
      <c r="P1927" t="str">
        <f t="shared" si="538"/>
        <v>NOT EQUAL</v>
      </c>
      <c r="Q1927" t="str">
        <f>IF(ISNA(VLOOKUP(AC1927,#REF!,1)),"//","")</f>
        <v/>
      </c>
      <c r="R1927"/>
      <c r="S1927" s="43">
        <f t="shared" si="539"/>
        <v>314</v>
      </c>
      <c r="T1927" s="94" t="s">
        <v>3131</v>
      </c>
      <c r="U1927" s="72" t="s">
        <v>2570</v>
      </c>
      <c r="V1927" s="72" t="s">
        <v>2570</v>
      </c>
      <c r="W1927" s="44" t="str">
        <f t="shared" si="540"/>
        <v/>
      </c>
      <c r="X1927" s="25" t="str">
        <f t="shared" si="541"/>
        <v/>
      </c>
      <c r="Y1927" s="1">
        <f t="shared" si="542"/>
        <v>1878</v>
      </c>
      <c r="Z1927" t="str">
        <f t="shared" si="543"/>
        <v>MNU_INL_TST</v>
      </c>
      <c r="AA1927" s="177" t="str">
        <f>IF(ISNA(VLOOKUP(AC1927,Sheet2!J:J,1,0)),"//","")</f>
        <v/>
      </c>
      <c r="AC1927" s="113" t="str">
        <f t="shared" si="548"/>
        <v/>
      </c>
      <c r="AD1927" t="b">
        <f t="shared" si="547"/>
        <v>1</v>
      </c>
    </row>
    <row r="1928" spans="1:30">
      <c r="A1928" s="58">
        <f t="shared" si="546"/>
        <v>1928</v>
      </c>
      <c r="B1928" s="55">
        <f t="shared" si="545"/>
        <v>1879</v>
      </c>
      <c r="C1928" s="99" t="s">
        <v>4517</v>
      </c>
      <c r="D1928" s="99" t="s">
        <v>3025</v>
      </c>
      <c r="E1928" s="100" t="s">
        <v>567</v>
      </c>
      <c r="F1928" s="100" t="s">
        <v>2606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4646</v>
      </c>
      <c r="L1928" s="99" t="s">
        <v>2604</v>
      </c>
      <c r="M1928" s="104" t="s">
        <v>2609</v>
      </c>
      <c r="N1928" s="104"/>
      <c r="O1928" s="17"/>
      <c r="P1928" t="str">
        <f t="shared" ref="P1928:P1991" si="571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72">IF(X1928&lt;&gt;"",S1927+1,S1927)</f>
        <v>314</v>
      </c>
      <c r="T1928" s="94" t="s">
        <v>3131</v>
      </c>
      <c r="U1928" s="72" t="s">
        <v>2570</v>
      </c>
      <c r="V1928" s="72" t="s">
        <v>2570</v>
      </c>
      <c r="W1928" s="44" t="str">
        <f t="shared" ref="W1928:W1991" si="573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74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75">B1928</f>
        <v>1879</v>
      </c>
      <c r="Z1928" t="str">
        <f t="shared" ref="Z1928:Z1991" si="576">M1928</f>
        <v>ITM_TEST</v>
      </c>
      <c r="AA1928" s="177" t="str">
        <f>IF(ISNA(VLOOKUP(AC1928,Sheet2!J:J,1,0)),"//","")</f>
        <v/>
      </c>
      <c r="AC1928" s="113" t="str">
        <f t="shared" si="548"/>
        <v/>
      </c>
      <c r="AD1928" t="b">
        <f t="shared" si="547"/>
        <v>1</v>
      </c>
    </row>
    <row r="1929" spans="1:30">
      <c r="A1929" s="58">
        <f t="shared" si="546"/>
        <v>1929</v>
      </c>
      <c r="B1929" s="55">
        <f t="shared" si="545"/>
        <v>1880</v>
      </c>
      <c r="C1929" s="99" t="s">
        <v>4518</v>
      </c>
      <c r="D1929" s="99" t="s">
        <v>7</v>
      </c>
      <c r="E1929" s="100" t="s">
        <v>567</v>
      </c>
      <c r="F1929" s="100" t="s">
        <v>2607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4646</v>
      </c>
      <c r="L1929" s="99" t="s">
        <v>2604</v>
      </c>
      <c r="M1929" s="104" t="s">
        <v>2610</v>
      </c>
      <c r="N1929" s="104"/>
      <c r="O1929" s="17"/>
      <c r="P1929" t="str">
        <f t="shared" si="571"/>
        <v>NOT EQUAL</v>
      </c>
      <c r="Q1929" s="17" t="str">
        <f>IF(ISNA(VLOOKUP(AC1929,#REF!,1)),"//","")</f>
        <v/>
      </c>
      <c r="R1929" s="17"/>
      <c r="S1929" s="43">
        <f t="shared" si="572"/>
        <v>314</v>
      </c>
      <c r="T1929" s="94" t="s">
        <v>3131</v>
      </c>
      <c r="U1929" s="72" t="s">
        <v>2570</v>
      </c>
      <c r="V1929" s="72" t="s">
        <v>2570</v>
      </c>
      <c r="W1929" s="44" t="str">
        <f t="shared" si="573"/>
        <v/>
      </c>
      <c r="X1929" s="25" t="str">
        <f t="shared" si="574"/>
        <v/>
      </c>
      <c r="Y1929" s="1">
        <f t="shared" si="575"/>
        <v>1880</v>
      </c>
      <c r="Z1929" t="str">
        <f t="shared" si="576"/>
        <v>ITM_GET_TEST_BS</v>
      </c>
      <c r="AA1929" s="177" t="str">
        <f>IF(ISNA(VLOOKUP(AC1929,Sheet2!J:J,1,0)),"//","")</f>
        <v/>
      </c>
      <c r="AC1929" s="113" t="str">
        <f t="shared" si="548"/>
        <v/>
      </c>
      <c r="AD1929" t="b">
        <f t="shared" si="547"/>
        <v>1</v>
      </c>
    </row>
    <row r="1930" spans="1:30">
      <c r="A1930" s="58">
        <f t="shared" si="546"/>
        <v>1930</v>
      </c>
      <c r="B1930" s="55">
        <f t="shared" si="545"/>
        <v>1881</v>
      </c>
      <c r="C1930" s="99" t="s">
        <v>4519</v>
      </c>
      <c r="D1930" s="99" t="s">
        <v>7</v>
      </c>
      <c r="E1930" s="100" t="s">
        <v>567</v>
      </c>
      <c r="F1930" s="100" t="s">
        <v>2608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4646</v>
      </c>
      <c r="L1930" s="99" t="s">
        <v>2604</v>
      </c>
      <c r="M1930" s="104" t="s">
        <v>2611</v>
      </c>
      <c r="N1930" s="104"/>
      <c r="O1930" s="17"/>
      <c r="P1930" t="str">
        <f t="shared" si="571"/>
        <v>NOT EQUAL</v>
      </c>
      <c r="Q1930" s="17" t="str">
        <f>IF(ISNA(VLOOKUP(AC1930,#REF!,1)),"//","")</f>
        <v/>
      </c>
      <c r="R1930" s="17"/>
      <c r="S1930" s="43">
        <f t="shared" si="572"/>
        <v>314</v>
      </c>
      <c r="T1930" s="94" t="s">
        <v>3131</v>
      </c>
      <c r="U1930" s="72" t="s">
        <v>2570</v>
      </c>
      <c r="V1930" s="72" t="s">
        <v>2570</v>
      </c>
      <c r="W1930" s="44" t="str">
        <f t="shared" si="573"/>
        <v/>
      </c>
      <c r="X1930" s="25" t="str">
        <f t="shared" si="574"/>
        <v/>
      </c>
      <c r="Y1930" s="1">
        <f t="shared" si="575"/>
        <v>1881</v>
      </c>
      <c r="Z1930" t="str">
        <f t="shared" si="576"/>
        <v>ITM_SET_TEST_BS</v>
      </c>
      <c r="AA1930" s="177" t="str">
        <f>IF(ISNA(VLOOKUP(AC1930,Sheet2!J:J,1,0)),"//","")</f>
        <v/>
      </c>
      <c r="AC1930" s="113" t="str">
        <f t="shared" si="548"/>
        <v/>
      </c>
      <c r="AD1930" t="b">
        <f t="shared" si="547"/>
        <v>1</v>
      </c>
    </row>
    <row r="1931" spans="1:30">
      <c r="A1931" s="58">
        <f t="shared" si="546"/>
        <v>1931</v>
      </c>
      <c r="B1931" s="55">
        <f t="shared" ref="B1931:B1994" si="577">IF(AND(MID(C1931,2,1)&lt;&gt;"/",MID(C1931,1,1)="/"),INT(B1930)+1,B1930+0.01)</f>
        <v>1882</v>
      </c>
      <c r="C1931" s="99" t="s">
        <v>4520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4646</v>
      </c>
      <c r="L1931" s="99" t="s">
        <v>1156</v>
      </c>
      <c r="M1931" s="104" t="s">
        <v>2564</v>
      </c>
      <c r="N1931" s="104"/>
      <c r="O1931" s="17"/>
      <c r="P1931" t="str">
        <f t="shared" si="571"/>
        <v/>
      </c>
      <c r="Q1931" s="17" t="str">
        <f>IF(ISNA(VLOOKUP(AC1931,#REF!,1)),"//","")</f>
        <v/>
      </c>
      <c r="R1931" s="17"/>
      <c r="S1931" s="43">
        <f t="shared" si="572"/>
        <v>314</v>
      </c>
      <c r="T1931" s="94" t="s">
        <v>3134</v>
      </c>
      <c r="U1931" s="72" t="s">
        <v>2570</v>
      </c>
      <c r="V1931" s="72" t="s">
        <v>2570</v>
      </c>
      <c r="W1931" s="44" t="str">
        <f t="shared" si="573"/>
        <v/>
      </c>
      <c r="X1931" s="25" t="str">
        <f t="shared" si="574"/>
        <v/>
      </c>
      <c r="Y1931" s="1">
        <f t="shared" si="575"/>
        <v>1882</v>
      </c>
      <c r="Z1931" t="str">
        <f t="shared" si="576"/>
        <v>ITM_INP_DEF_DP</v>
      </c>
      <c r="AA1931" s="177" t="str">
        <f>IF(ISNA(VLOOKUP(AC1931,Sheet2!J:J,1,0)),"//","")</f>
        <v/>
      </c>
      <c r="AC1931" s="113" t="str">
        <f t="shared" si="548"/>
        <v/>
      </c>
      <c r="AD1931" t="b">
        <f t="shared" si="547"/>
        <v>1</v>
      </c>
    </row>
    <row r="1932" spans="1:30">
      <c r="A1932" s="58">
        <f t="shared" si="546"/>
        <v>1932</v>
      </c>
      <c r="B1932" s="55">
        <f t="shared" si="577"/>
        <v>1883</v>
      </c>
      <c r="C1932" s="99" t="s">
        <v>4515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4811</v>
      </c>
      <c r="L1932" s="99" t="s">
        <v>1156</v>
      </c>
      <c r="M1932" s="104" t="s">
        <v>2565</v>
      </c>
      <c r="N1932" s="104"/>
      <c r="O1932"/>
      <c r="P1932" t="str">
        <f t="shared" si="571"/>
        <v/>
      </c>
      <c r="Q1932" t="str">
        <f>IF(ISNA(VLOOKUP(AC1932,#REF!,1)),"//","")</f>
        <v/>
      </c>
      <c r="R1932"/>
      <c r="S1932" s="43">
        <f t="shared" si="572"/>
        <v>314</v>
      </c>
      <c r="T1932" s="94" t="s">
        <v>3134</v>
      </c>
      <c r="U1932" s="72" t="s">
        <v>2570</v>
      </c>
      <c r="V1932" s="72" t="s">
        <v>2570</v>
      </c>
      <c r="W1932" s="44" t="str">
        <f t="shared" si="573"/>
        <v/>
      </c>
      <c r="X1932" s="25" t="str">
        <f t="shared" si="574"/>
        <v/>
      </c>
      <c r="Y1932" s="1">
        <f t="shared" si="575"/>
        <v>1883</v>
      </c>
      <c r="Z1932" t="str">
        <f t="shared" si="576"/>
        <v>ITM_SH_INP_DEF</v>
      </c>
      <c r="AA1932" s="177" t="str">
        <f>IF(ISNA(VLOOKUP(AC1932,Sheet2!J:J,1,0)),"//","")</f>
        <v/>
      </c>
      <c r="AC1932" s="113" t="str">
        <f t="shared" si="548"/>
        <v/>
      </c>
      <c r="AD1932" t="b">
        <f t="shared" si="547"/>
        <v>1</v>
      </c>
    </row>
    <row r="1933" spans="1:30">
      <c r="A1933" s="58">
        <f t="shared" si="546"/>
        <v>1933</v>
      </c>
      <c r="B1933" s="55">
        <f t="shared" si="577"/>
        <v>1884</v>
      </c>
      <c r="C1933" s="99" t="s">
        <v>4520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4646</v>
      </c>
      <c r="L1933" s="99" t="s">
        <v>1156</v>
      </c>
      <c r="M1933" s="104" t="s">
        <v>2566</v>
      </c>
      <c r="N1933" s="104"/>
      <c r="O1933"/>
      <c r="P1933" t="str">
        <f t="shared" si="571"/>
        <v/>
      </c>
      <c r="Q1933" t="str">
        <f>IF(ISNA(VLOOKUP(AC1933,#REF!,1)),"//","")</f>
        <v/>
      </c>
      <c r="R1933"/>
      <c r="S1933" s="43">
        <f t="shared" si="572"/>
        <v>314</v>
      </c>
      <c r="T1933" s="94" t="s">
        <v>3134</v>
      </c>
      <c r="U1933" s="72" t="s">
        <v>2570</v>
      </c>
      <c r="V1933" s="72" t="s">
        <v>2570</v>
      </c>
      <c r="W1933" s="44" t="str">
        <f t="shared" si="573"/>
        <v/>
      </c>
      <c r="X1933" s="25" t="str">
        <f t="shared" si="574"/>
        <v/>
      </c>
      <c r="Y1933" s="1">
        <f t="shared" si="575"/>
        <v>1884</v>
      </c>
      <c r="Z1933" t="str">
        <f t="shared" si="576"/>
        <v>ITM_INP_DEF_CPXDP</v>
      </c>
      <c r="AA1933" s="177" t="str">
        <f>IF(ISNA(VLOOKUP(AC1933,Sheet2!J:J,1,0)),"//","")</f>
        <v/>
      </c>
      <c r="AC1933" s="113" t="str">
        <f t="shared" si="548"/>
        <v/>
      </c>
      <c r="AD1933" t="b">
        <f t="shared" si="547"/>
        <v>1</v>
      </c>
    </row>
    <row r="1934" spans="1:30">
      <c r="A1934" s="58">
        <f t="shared" si="546"/>
        <v>1934</v>
      </c>
      <c r="B1934" s="55">
        <f t="shared" si="577"/>
        <v>1885</v>
      </c>
      <c r="C1934" s="99" t="s">
        <v>4520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4646</v>
      </c>
      <c r="L1934" s="99" t="s">
        <v>1156</v>
      </c>
      <c r="M1934" s="104" t="s">
        <v>2568</v>
      </c>
      <c r="N1934" s="104"/>
      <c r="O1934"/>
      <c r="P1934" t="str">
        <f t="shared" si="571"/>
        <v/>
      </c>
      <c r="Q1934" t="str">
        <f>IF(ISNA(VLOOKUP(AC1934,#REF!,1)),"//","")</f>
        <v/>
      </c>
      <c r="R1934"/>
      <c r="S1934" s="43">
        <f t="shared" si="572"/>
        <v>314</v>
      </c>
      <c r="T1934" s="94" t="s">
        <v>3134</v>
      </c>
      <c r="U1934" s="72" t="s">
        <v>2570</v>
      </c>
      <c r="V1934" s="72" t="s">
        <v>2570</v>
      </c>
      <c r="W1934" s="44" t="str">
        <f t="shared" si="573"/>
        <v/>
      </c>
      <c r="X1934" s="25" t="str">
        <f t="shared" si="574"/>
        <v/>
      </c>
      <c r="Y1934" s="1">
        <f t="shared" si="575"/>
        <v>1885</v>
      </c>
      <c r="Z1934" t="str">
        <f t="shared" si="576"/>
        <v>ITM_INP_DEF_SI</v>
      </c>
      <c r="AA1934" s="177" t="str">
        <f>IF(ISNA(VLOOKUP(AC1934,Sheet2!J:J,1,0)),"//","")</f>
        <v/>
      </c>
      <c r="AC1934" s="113" t="str">
        <f t="shared" si="548"/>
        <v/>
      </c>
      <c r="AD1934" t="b">
        <f t="shared" si="547"/>
        <v>1</v>
      </c>
    </row>
    <row r="1935" spans="1:30">
      <c r="A1935" s="58">
        <f t="shared" si="546"/>
        <v>1935</v>
      </c>
      <c r="B1935" s="55">
        <f t="shared" si="577"/>
        <v>1886</v>
      </c>
      <c r="C1935" s="99" t="s">
        <v>4520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4646</v>
      </c>
      <c r="L1935" s="99" t="s">
        <v>1156</v>
      </c>
      <c r="M1935" s="104" t="s">
        <v>2569</v>
      </c>
      <c r="N1935" s="104"/>
      <c r="O1935"/>
      <c r="P1935" t="str">
        <f t="shared" si="571"/>
        <v/>
      </c>
      <c r="Q1935" t="str">
        <f>IF(ISNA(VLOOKUP(AC1935,#REF!,1)),"//","")</f>
        <v/>
      </c>
      <c r="R1935"/>
      <c r="S1935" s="43">
        <f t="shared" si="572"/>
        <v>314</v>
      </c>
      <c r="T1935" s="94" t="s">
        <v>3134</v>
      </c>
      <c r="U1935" s="72" t="s">
        <v>2570</v>
      </c>
      <c r="V1935" s="72" t="s">
        <v>2570</v>
      </c>
      <c r="W1935" s="44" t="str">
        <f t="shared" si="573"/>
        <v/>
      </c>
      <c r="X1935" s="25" t="str">
        <f t="shared" si="574"/>
        <v/>
      </c>
      <c r="Y1935" s="1">
        <f t="shared" si="575"/>
        <v>1886</v>
      </c>
      <c r="Z1935" t="str">
        <f t="shared" si="576"/>
        <v>ITM_INP_DEF_LI</v>
      </c>
      <c r="AA1935" s="177" t="str">
        <f>IF(ISNA(VLOOKUP(AC1935,Sheet2!J:J,1,0)),"//","")</f>
        <v/>
      </c>
      <c r="AC1935" s="113" t="str">
        <f t="shared" si="548"/>
        <v/>
      </c>
      <c r="AD1935" t="b">
        <f t="shared" si="547"/>
        <v>1</v>
      </c>
    </row>
    <row r="1936" spans="1:30">
      <c r="A1936" s="58">
        <f t="shared" si="546"/>
        <v>1936</v>
      </c>
      <c r="B1936" s="55">
        <f t="shared" si="577"/>
        <v>1887</v>
      </c>
      <c r="C1936" s="99" t="s">
        <v>4521</v>
      </c>
      <c r="D1936" s="99" t="s">
        <v>2893</v>
      </c>
      <c r="E1936" s="100" t="s">
        <v>2899</v>
      </c>
      <c r="F1936" s="100" t="s">
        <v>2899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4646</v>
      </c>
      <c r="L1936" s="99" t="s">
        <v>2888</v>
      </c>
      <c r="M1936" s="104" t="s">
        <v>2889</v>
      </c>
      <c r="N1936" s="104"/>
      <c r="O1936"/>
      <c r="P1936" t="str">
        <f t="shared" si="571"/>
        <v/>
      </c>
      <c r="Q1936" t="str">
        <f>IF(ISNA(VLOOKUP(AC1936,#REF!,1)),"//","")</f>
        <v/>
      </c>
      <c r="R1936"/>
      <c r="S1936" s="43">
        <f t="shared" si="572"/>
        <v>314</v>
      </c>
      <c r="T1936" s="94" t="s">
        <v>3129</v>
      </c>
      <c r="U1936" s="72" t="s">
        <v>2570</v>
      </c>
      <c r="V1936" s="72" t="s">
        <v>2570</v>
      </c>
      <c r="W1936" s="44" t="str">
        <f t="shared" si="573"/>
        <v/>
      </c>
      <c r="X1936" s="25" t="str">
        <f t="shared" si="574"/>
        <v/>
      </c>
      <c r="Y1936" s="1">
        <f t="shared" si="575"/>
        <v>1887</v>
      </c>
      <c r="Z1936" t="str">
        <f t="shared" si="576"/>
        <v>ITM_USER_V43</v>
      </c>
      <c r="AA1936" s="177" t="str">
        <f>IF(ISNA(VLOOKUP(AC1936,Sheet2!J:J,1,0)),"//","")</f>
        <v/>
      </c>
      <c r="AC1936" s="113" t="str">
        <f t="shared" si="548"/>
        <v/>
      </c>
      <c r="AD1936" t="b">
        <f t="shared" si="547"/>
        <v>1</v>
      </c>
    </row>
    <row r="1937" spans="1:30">
      <c r="A1937" s="58">
        <f t="shared" ref="A1937:A2000" si="578">IF(B1937=INT(B1937),ROW(),"")</f>
        <v>1937</v>
      </c>
      <c r="B1937" s="55">
        <f t="shared" si="577"/>
        <v>1888</v>
      </c>
      <c r="C1937" s="99" t="s">
        <v>4499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4646</v>
      </c>
      <c r="L1937" s="99" t="s">
        <v>1638</v>
      </c>
      <c r="M1937" s="104" t="s">
        <v>2545</v>
      </c>
      <c r="N1937" s="104"/>
      <c r="O1937"/>
      <c r="P1937" t="str">
        <f t="shared" si="571"/>
        <v/>
      </c>
      <c r="Q1937" t="str">
        <f>IF(ISNA(VLOOKUP(AC1937,#REF!,1)),"//","")</f>
        <v/>
      </c>
      <c r="R1937"/>
      <c r="S1937" s="43">
        <f t="shared" si="572"/>
        <v>314</v>
      </c>
      <c r="T1937" s="94" t="s">
        <v>3129</v>
      </c>
      <c r="U1937" s="72" t="s">
        <v>2570</v>
      </c>
      <c r="V1937" s="72" t="s">
        <v>2570</v>
      </c>
      <c r="W1937" s="44" t="str">
        <f t="shared" si="573"/>
        <v/>
      </c>
      <c r="X1937" s="25" t="str">
        <f t="shared" si="574"/>
        <v/>
      </c>
      <c r="Y1937" s="1">
        <f t="shared" si="575"/>
        <v>1888</v>
      </c>
      <c r="Z1937" t="str">
        <f t="shared" si="576"/>
        <v>KEY_fg</v>
      </c>
      <c r="AA1937" s="177" t="str">
        <f>IF(ISNA(VLOOKUP(AC1937,Sheet2!J:J,1,0)),"//","")</f>
        <v/>
      </c>
      <c r="AC1937" s="113" t="str">
        <f t="shared" si="548"/>
        <v/>
      </c>
      <c r="AD1937" t="b">
        <f t="shared" si="547"/>
        <v>1</v>
      </c>
    </row>
    <row r="1938" spans="1:30">
      <c r="A1938" s="58">
        <f t="shared" si="578"/>
        <v>1938</v>
      </c>
      <c r="B1938" s="55">
        <f t="shared" si="577"/>
        <v>1889</v>
      </c>
      <c r="C1938" s="99" t="s">
        <v>4521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4646</v>
      </c>
      <c r="L1938" s="99"/>
      <c r="M1938" s="104" t="s">
        <v>2546</v>
      </c>
      <c r="N1938" s="104"/>
      <c r="O1938"/>
      <c r="P1938" t="str">
        <f t="shared" si="571"/>
        <v/>
      </c>
      <c r="Q1938" t="str">
        <f>IF(ISNA(VLOOKUP(AC1938,#REF!,1)),"//","")</f>
        <v/>
      </c>
      <c r="R1938"/>
      <c r="S1938" s="43">
        <f t="shared" si="572"/>
        <v>314</v>
      </c>
      <c r="T1938" s="94" t="s">
        <v>3129</v>
      </c>
      <c r="U1938" s="72" t="s">
        <v>2570</v>
      </c>
      <c r="V1938" s="72" t="s">
        <v>2570</v>
      </c>
      <c r="W1938" s="44" t="str">
        <f t="shared" si="573"/>
        <v/>
      </c>
      <c r="X1938" s="25" t="str">
        <f t="shared" si="574"/>
        <v/>
      </c>
      <c r="Y1938" s="1">
        <f t="shared" si="575"/>
        <v>1889</v>
      </c>
      <c r="Z1938" t="str">
        <f t="shared" si="576"/>
        <v>ITM_USER_DEFAULTS</v>
      </c>
      <c r="AA1938" s="177" t="str">
        <f>IF(ISNA(VLOOKUP(AC1938,Sheet2!J:J,1,0)),"//","")</f>
        <v/>
      </c>
      <c r="AC1938" s="113" t="str">
        <f t="shared" si="548"/>
        <v/>
      </c>
      <c r="AD1938" t="b">
        <f t="shared" si="547"/>
        <v>1</v>
      </c>
    </row>
    <row r="1939" spans="1:30">
      <c r="A1939" s="58">
        <f t="shared" si="578"/>
        <v>1939</v>
      </c>
      <c r="B1939" s="55">
        <f t="shared" si="577"/>
        <v>1890</v>
      </c>
      <c r="C1939" s="99" t="s">
        <v>4521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4646</v>
      </c>
      <c r="L1939" s="99"/>
      <c r="M1939" s="104" t="s">
        <v>2547</v>
      </c>
      <c r="N1939" s="104"/>
      <c r="O1939"/>
      <c r="P1939" t="str">
        <f t="shared" si="571"/>
        <v/>
      </c>
      <c r="Q1939" t="str">
        <f>IF(ISNA(VLOOKUP(AC1939,#REF!,1)),"//","")</f>
        <v/>
      </c>
      <c r="R1939"/>
      <c r="S1939" s="43">
        <f t="shared" si="572"/>
        <v>314</v>
      </c>
      <c r="T1939" s="94" t="s">
        <v>3129</v>
      </c>
      <c r="U1939" s="72" t="s">
        <v>2570</v>
      </c>
      <c r="V1939" s="72" t="s">
        <v>2570</v>
      </c>
      <c r="W1939" s="44" t="str">
        <f t="shared" si="573"/>
        <v/>
      </c>
      <c r="X1939" s="25" t="str">
        <f t="shared" si="574"/>
        <v/>
      </c>
      <c r="Y1939" s="1">
        <f t="shared" si="575"/>
        <v>1890</v>
      </c>
      <c r="Z1939" t="str">
        <f t="shared" si="576"/>
        <v>ITM_USER_COMPLEX</v>
      </c>
      <c r="AA1939" s="177" t="str">
        <f>IF(ISNA(VLOOKUP(AC1939,Sheet2!J:J,1,0)),"//","")</f>
        <v/>
      </c>
      <c r="AC1939" s="113" t="str">
        <f t="shared" si="548"/>
        <v/>
      </c>
      <c r="AD1939" t="b">
        <f t="shared" si="547"/>
        <v>1</v>
      </c>
    </row>
    <row r="1940" spans="1:30">
      <c r="A1940" s="58">
        <f t="shared" si="578"/>
        <v>1940</v>
      </c>
      <c r="B1940" s="55">
        <f t="shared" si="577"/>
        <v>1891</v>
      </c>
      <c r="C1940" s="99" t="s">
        <v>4521</v>
      </c>
      <c r="D1940" s="99" t="s">
        <v>1143</v>
      </c>
      <c r="E1940" s="100" t="s">
        <v>2904</v>
      </c>
      <c r="F1940" s="100" t="s">
        <v>2904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4646</v>
      </c>
      <c r="L1940" s="99" t="s">
        <v>1129</v>
      </c>
      <c r="M1940" s="104" t="s">
        <v>2548</v>
      </c>
      <c r="N1940" s="104"/>
      <c r="O1940"/>
      <c r="P1940" t="str">
        <f t="shared" si="571"/>
        <v/>
      </c>
      <c r="Q1940" t="str">
        <f>IF(ISNA(VLOOKUP(AC1940,#REF!,1)),"//","")</f>
        <v/>
      </c>
      <c r="R1940"/>
      <c r="S1940" s="43">
        <f t="shared" si="572"/>
        <v>314</v>
      </c>
      <c r="T1940" s="94" t="s">
        <v>3129</v>
      </c>
      <c r="U1940" s="72" t="s">
        <v>2570</v>
      </c>
      <c r="V1940" s="72" t="s">
        <v>2570</v>
      </c>
      <c r="W1940" s="44" t="str">
        <f t="shared" si="573"/>
        <v/>
      </c>
      <c r="X1940" s="25" t="str">
        <f t="shared" si="574"/>
        <v/>
      </c>
      <c r="Y1940" s="1">
        <f t="shared" si="575"/>
        <v>1891</v>
      </c>
      <c r="Z1940" t="str">
        <f t="shared" si="576"/>
        <v>ITM_USER_SHIFTS</v>
      </c>
      <c r="AA1940" s="177" t="str">
        <f>IF(ISNA(VLOOKUP(AC1940,Sheet2!J:J,1,0)),"//","")</f>
        <v/>
      </c>
      <c r="AC1940" s="113" t="str">
        <f t="shared" si="548"/>
        <v/>
      </c>
      <c r="AD1940" t="b">
        <f t="shared" si="547"/>
        <v>1</v>
      </c>
    </row>
    <row r="1941" spans="1:30">
      <c r="A1941" s="58">
        <f t="shared" si="578"/>
        <v>1941</v>
      </c>
      <c r="B1941" s="55">
        <f t="shared" si="577"/>
        <v>1892</v>
      </c>
      <c r="C1941" s="99" t="s">
        <v>4521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4646</v>
      </c>
      <c r="L1941" s="99"/>
      <c r="M1941" s="104" t="s">
        <v>2549</v>
      </c>
      <c r="N1941" s="104"/>
      <c r="O1941"/>
      <c r="P1941" t="str">
        <f t="shared" si="571"/>
        <v/>
      </c>
      <c r="Q1941" t="str">
        <f>IF(ISNA(VLOOKUP(AC1941,#REF!,1)),"//","")</f>
        <v/>
      </c>
      <c r="R1941"/>
      <c r="S1941" s="43">
        <f t="shared" si="572"/>
        <v>314</v>
      </c>
      <c r="T1941" s="94" t="s">
        <v>3129</v>
      </c>
      <c r="U1941" s="72" t="s">
        <v>2570</v>
      </c>
      <c r="V1941" s="72" t="s">
        <v>2570</v>
      </c>
      <c r="W1941" s="44" t="str">
        <f t="shared" si="573"/>
        <v/>
      </c>
      <c r="X1941" s="25" t="str">
        <f t="shared" si="574"/>
        <v/>
      </c>
      <c r="Y1941" s="1">
        <f t="shared" si="575"/>
        <v>1892</v>
      </c>
      <c r="Z1941" t="str">
        <f t="shared" si="576"/>
        <v>ITM_USER_RESET</v>
      </c>
      <c r="AA1941" s="177" t="str">
        <f>IF(ISNA(VLOOKUP(AC1941,Sheet2!J:J,1,0)),"//","")</f>
        <v/>
      </c>
      <c r="AC1941" s="113" t="str">
        <f t="shared" si="548"/>
        <v/>
      </c>
      <c r="AD1941" t="b">
        <f t="shared" si="547"/>
        <v>1</v>
      </c>
    </row>
    <row r="1942" spans="1:30">
      <c r="A1942" s="58">
        <f t="shared" si="578"/>
        <v>1942</v>
      </c>
      <c r="B1942" s="55">
        <f t="shared" si="577"/>
        <v>1893</v>
      </c>
      <c r="C1942" s="99" t="s">
        <v>4522</v>
      </c>
      <c r="D1942" s="99" t="s">
        <v>3760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4646</v>
      </c>
      <c r="L1942" s="99"/>
      <c r="M1942" s="104" t="s">
        <v>2550</v>
      </c>
      <c r="N1942" s="104"/>
      <c r="O1942"/>
      <c r="P1942" t="str">
        <f t="shared" si="571"/>
        <v/>
      </c>
      <c r="Q1942" t="str">
        <f>IF(ISNA(VLOOKUP(AC1942,#REF!,1)),"//","")</f>
        <v/>
      </c>
      <c r="R1942"/>
      <c r="S1942" s="43">
        <f t="shared" si="572"/>
        <v>314</v>
      </c>
      <c r="T1942" s="94" t="s">
        <v>3129</v>
      </c>
      <c r="U1942" s="72" t="s">
        <v>2570</v>
      </c>
      <c r="V1942" s="72" t="s">
        <v>2570</v>
      </c>
      <c r="W1942" s="44" t="str">
        <f t="shared" si="573"/>
        <v/>
      </c>
      <c r="X1942" s="25" t="str">
        <f t="shared" si="574"/>
        <v/>
      </c>
      <c r="Y1942" s="1">
        <f t="shared" si="575"/>
        <v>1893</v>
      </c>
      <c r="Z1942" t="str">
        <f t="shared" si="576"/>
        <v>ITM_U_KEY_USER</v>
      </c>
      <c r="AA1942" s="177" t="str">
        <f>IF(ISNA(VLOOKUP(AC1942,Sheet2!J:J,1,0)),"//","")</f>
        <v/>
      </c>
      <c r="AC1942" s="113" t="str">
        <f t="shared" si="548"/>
        <v/>
      </c>
      <c r="AD1942" t="b">
        <f t="shared" si="547"/>
        <v>1</v>
      </c>
    </row>
    <row r="1943" spans="1:30">
      <c r="A1943" s="58">
        <f t="shared" si="578"/>
        <v>1943</v>
      </c>
      <c r="B1943" s="55">
        <f t="shared" si="577"/>
        <v>1894</v>
      </c>
      <c r="C1943" s="99" t="s">
        <v>4522</v>
      </c>
      <c r="D1943" s="99" t="s">
        <v>3761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4646</v>
      </c>
      <c r="L1943" s="99"/>
      <c r="M1943" s="104" t="s">
        <v>2552</v>
      </c>
      <c r="N1943" s="104"/>
      <c r="O1943"/>
      <c r="P1943" t="str">
        <f t="shared" si="571"/>
        <v/>
      </c>
      <c r="Q1943" t="str">
        <f>IF(ISNA(VLOOKUP(AC1943,#REF!,1)),"//","")</f>
        <v/>
      </c>
      <c r="R1943"/>
      <c r="S1943" s="43">
        <f t="shared" si="572"/>
        <v>314</v>
      </c>
      <c r="T1943" s="94" t="s">
        <v>3129</v>
      </c>
      <c r="U1943" s="72" t="s">
        <v>2570</v>
      </c>
      <c r="V1943" s="72" t="s">
        <v>2570</v>
      </c>
      <c r="W1943" s="44" t="str">
        <f t="shared" si="573"/>
        <v/>
      </c>
      <c r="X1943" s="25" t="str">
        <f t="shared" si="574"/>
        <v/>
      </c>
      <c r="Y1943" s="1">
        <f t="shared" si="575"/>
        <v>1894</v>
      </c>
      <c r="Z1943" t="str">
        <f t="shared" si="576"/>
        <v>ITM_U_KEY_CC</v>
      </c>
      <c r="AA1943" s="177" t="str">
        <f>IF(ISNA(VLOOKUP(AC1943,Sheet2!J:J,1,0)),"//","")</f>
        <v/>
      </c>
      <c r="AC1943" s="113" t="str">
        <f t="shared" si="548"/>
        <v/>
      </c>
      <c r="AD1943" t="b">
        <f t="shared" si="547"/>
        <v>1</v>
      </c>
    </row>
    <row r="1944" spans="1:30">
      <c r="A1944" s="58">
        <f t="shared" si="578"/>
        <v>1944</v>
      </c>
      <c r="B1944" s="55">
        <f t="shared" si="577"/>
        <v>1895</v>
      </c>
      <c r="C1944" s="99" t="s">
        <v>4522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4646</v>
      </c>
      <c r="L1944" s="99"/>
      <c r="M1944" s="104" t="s">
        <v>2553</v>
      </c>
      <c r="N1944" s="104"/>
      <c r="O1944"/>
      <c r="P1944" t="str">
        <f t="shared" si="571"/>
        <v/>
      </c>
      <c r="Q1944" t="str">
        <f>IF(ISNA(VLOOKUP(AC1944,#REF!,1)),"//","")</f>
        <v/>
      </c>
      <c r="R1944"/>
      <c r="S1944" s="43">
        <f t="shared" si="572"/>
        <v>314</v>
      </c>
      <c r="T1944" s="94" t="s">
        <v>3129</v>
      </c>
      <c r="U1944" s="72" t="s">
        <v>2570</v>
      </c>
      <c r="V1944" s="72" t="s">
        <v>2570</v>
      </c>
      <c r="W1944" s="44" t="str">
        <f t="shared" si="573"/>
        <v/>
      </c>
      <c r="X1944" s="25" t="str">
        <f t="shared" si="574"/>
        <v/>
      </c>
      <c r="Y1944" s="1">
        <f t="shared" si="575"/>
        <v>1895</v>
      </c>
      <c r="Z1944" t="str">
        <f t="shared" si="576"/>
        <v>ITM_U_KEY_MM</v>
      </c>
      <c r="AA1944" s="177" t="str">
        <f>IF(ISNA(VLOOKUP(AC1944,Sheet2!J:J,1,0)),"//","")</f>
        <v/>
      </c>
      <c r="AC1944" s="113" t="str">
        <f t="shared" si="548"/>
        <v/>
      </c>
      <c r="AD1944" t="b">
        <f t="shared" si="547"/>
        <v>1</v>
      </c>
    </row>
    <row r="1945" spans="1:30">
      <c r="A1945" s="58">
        <f t="shared" si="578"/>
        <v>1945</v>
      </c>
      <c r="B1945" s="55">
        <f t="shared" si="577"/>
        <v>1896</v>
      </c>
      <c r="C1945" s="99" t="s">
        <v>4522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4646</v>
      </c>
      <c r="L1945" s="99" t="s">
        <v>1129</v>
      </c>
      <c r="M1945" s="104" t="s">
        <v>2554</v>
      </c>
      <c r="N1945" s="104"/>
      <c r="O1945"/>
      <c r="P1945" t="str">
        <f t="shared" si="571"/>
        <v/>
      </c>
      <c r="Q1945" t="str">
        <f>IF(ISNA(VLOOKUP(AC1945,#REF!,1)),"//","")</f>
        <v/>
      </c>
      <c r="R1945"/>
      <c r="S1945" s="43">
        <f t="shared" si="572"/>
        <v>314</v>
      </c>
      <c r="T1945" s="94" t="s">
        <v>3129</v>
      </c>
      <c r="U1945" s="72" t="s">
        <v>2570</v>
      </c>
      <c r="V1945" s="72" t="s">
        <v>2570</v>
      </c>
      <c r="W1945" s="44" t="str">
        <f t="shared" si="573"/>
        <v/>
      </c>
      <c r="X1945" s="25" t="str">
        <f t="shared" si="574"/>
        <v/>
      </c>
      <c r="Y1945" s="1">
        <f t="shared" si="575"/>
        <v>1896</v>
      </c>
      <c r="Z1945" t="str">
        <f t="shared" si="576"/>
        <v>ITM_U_KEY_SIGMA</v>
      </c>
      <c r="AA1945" s="177" t="str">
        <f>IF(ISNA(VLOOKUP(AC1945,Sheet2!J:J,1,0)),"//","")</f>
        <v/>
      </c>
      <c r="AC1945" s="113" t="str">
        <f t="shared" si="548"/>
        <v/>
      </c>
      <c r="AD1945" t="b">
        <f t="shared" si="547"/>
        <v>1</v>
      </c>
    </row>
    <row r="1946" spans="1:30">
      <c r="A1946" s="58">
        <f t="shared" si="578"/>
        <v>1946</v>
      </c>
      <c r="B1946" s="55">
        <f t="shared" si="577"/>
        <v>1897</v>
      </c>
      <c r="C1946" s="99" t="s">
        <v>4522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4646</v>
      </c>
      <c r="L1946" s="99" t="s">
        <v>1129</v>
      </c>
      <c r="M1946" s="104" t="s">
        <v>2555</v>
      </c>
      <c r="N1946" s="104"/>
      <c r="O1946"/>
      <c r="P1946" t="str">
        <f t="shared" si="571"/>
        <v/>
      </c>
      <c r="Q1946" t="str">
        <f>IF(ISNA(VLOOKUP(AC1946,#REF!,1)),"//","")</f>
        <v/>
      </c>
      <c r="R1946"/>
      <c r="S1946" s="43">
        <f t="shared" si="572"/>
        <v>314</v>
      </c>
      <c r="T1946" s="94" t="s">
        <v>3129</v>
      </c>
      <c r="U1946" s="72" t="s">
        <v>2570</v>
      </c>
      <c r="V1946" s="72" t="s">
        <v>2570</v>
      </c>
      <c r="W1946" s="44" t="str">
        <f t="shared" si="573"/>
        <v/>
      </c>
      <c r="X1946" s="25" t="str">
        <f t="shared" si="574"/>
        <v/>
      </c>
      <c r="Y1946" s="1">
        <f t="shared" si="575"/>
        <v>1897</v>
      </c>
      <c r="Z1946" t="str">
        <f t="shared" si="576"/>
        <v>ITM_U_KEY_PRGM</v>
      </c>
      <c r="AA1946" s="177" t="str">
        <f>IF(ISNA(VLOOKUP(AC1946,Sheet2!J:J,1,0)),"//","")</f>
        <v/>
      </c>
      <c r="AC1946" s="113" t="str">
        <f t="shared" si="548"/>
        <v/>
      </c>
      <c r="AD1946" t="b">
        <f t="shared" si="547"/>
        <v>1</v>
      </c>
    </row>
    <row r="1947" spans="1:30">
      <c r="A1947" s="58">
        <f t="shared" si="578"/>
        <v>1947</v>
      </c>
      <c r="B1947" s="55">
        <f t="shared" si="577"/>
        <v>1898</v>
      </c>
      <c r="C1947" s="99" t="s">
        <v>4522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4646</v>
      </c>
      <c r="L1947" s="99"/>
      <c r="M1947" s="104" t="s">
        <v>2556</v>
      </c>
      <c r="N1947" s="104"/>
      <c r="O1947"/>
      <c r="P1947" t="str">
        <f t="shared" si="571"/>
        <v/>
      </c>
      <c r="Q1947" t="str">
        <f>IF(ISNA(VLOOKUP(AC1947,#REF!,1)),"//","")</f>
        <v/>
      </c>
      <c r="R1947"/>
      <c r="S1947" s="43">
        <f t="shared" si="572"/>
        <v>314</v>
      </c>
      <c r="T1947" s="94" t="s">
        <v>3129</v>
      </c>
      <c r="U1947" s="72" t="s">
        <v>2570</v>
      </c>
      <c r="V1947" s="72" t="s">
        <v>2570</v>
      </c>
      <c r="W1947" s="44" t="str">
        <f t="shared" si="573"/>
        <v/>
      </c>
      <c r="X1947" s="25" t="str">
        <f t="shared" si="574"/>
        <v/>
      </c>
      <c r="Y1947" s="1">
        <f t="shared" si="575"/>
        <v>1898</v>
      </c>
      <c r="Z1947" t="str">
        <f t="shared" si="576"/>
        <v>ITM_U_KEY_ALPHA</v>
      </c>
      <c r="AA1947" s="177" t="str">
        <f>IF(ISNA(VLOOKUP(AC1947,Sheet2!J:J,1,0)),"//","")</f>
        <v/>
      </c>
      <c r="AC1947" s="113" t="str">
        <f t="shared" si="548"/>
        <v/>
      </c>
      <c r="AD1947" t="b">
        <f t="shared" si="547"/>
        <v>1</v>
      </c>
    </row>
    <row r="1948" spans="1:30">
      <c r="A1948" s="58">
        <f t="shared" si="578"/>
        <v>1948</v>
      </c>
      <c r="B1948" s="55">
        <f t="shared" si="577"/>
        <v>1899</v>
      </c>
      <c r="C1948" s="99" t="s">
        <v>4523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4646</v>
      </c>
      <c r="L1948" s="99"/>
      <c r="M1948" s="104" t="s">
        <v>2557</v>
      </c>
      <c r="N1948" s="104"/>
      <c r="O1948"/>
      <c r="P1948" t="str">
        <f t="shared" si="571"/>
        <v/>
      </c>
      <c r="Q1948" t="str">
        <f>IF(ISNA(VLOOKUP(AC1948,#REF!,1)),"//","")</f>
        <v/>
      </c>
      <c r="R1948"/>
      <c r="S1948" s="43">
        <f t="shared" si="572"/>
        <v>314</v>
      </c>
      <c r="T1948" s="94" t="s">
        <v>3129</v>
      </c>
      <c r="U1948" s="72" t="s">
        <v>2570</v>
      </c>
      <c r="V1948" s="72" t="s">
        <v>2570</v>
      </c>
      <c r="W1948" s="44" t="str">
        <f t="shared" si="573"/>
        <v/>
      </c>
      <c r="X1948" s="25" t="str">
        <f t="shared" si="574"/>
        <v/>
      </c>
      <c r="Y1948" s="1">
        <f t="shared" si="575"/>
        <v>1899</v>
      </c>
      <c r="Z1948" t="str">
        <f t="shared" si="576"/>
        <v>ITM_SH_NORM_E</v>
      </c>
      <c r="AA1948" s="177" t="str">
        <f>IF(ISNA(VLOOKUP(AC1948,Sheet2!J:J,1,0)),"//","")</f>
        <v/>
      </c>
      <c r="AC1948" s="113" t="str">
        <f t="shared" si="548"/>
        <v/>
      </c>
      <c r="AD1948" t="b">
        <f t="shared" si="547"/>
        <v>1</v>
      </c>
    </row>
    <row r="1949" spans="1:30">
      <c r="A1949" s="58">
        <f t="shared" si="578"/>
        <v>1949</v>
      </c>
      <c r="B1949" s="55">
        <f t="shared" si="577"/>
        <v>1900</v>
      </c>
      <c r="C1949" s="99" t="s">
        <v>4521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4646</v>
      </c>
      <c r="L1949" s="99"/>
      <c r="M1949" s="104" t="s">
        <v>2558</v>
      </c>
      <c r="N1949" s="104"/>
      <c r="O1949"/>
      <c r="P1949" t="str">
        <f t="shared" si="571"/>
        <v/>
      </c>
      <c r="Q1949" t="str">
        <f>IF(ISNA(VLOOKUP(AC1949,#REF!,1)),"//","")</f>
        <v/>
      </c>
      <c r="R1949"/>
      <c r="S1949" s="43">
        <f t="shared" si="572"/>
        <v>314</v>
      </c>
      <c r="T1949" s="94" t="s">
        <v>3129</v>
      </c>
      <c r="U1949" s="72" t="s">
        <v>2570</v>
      </c>
      <c r="V1949" s="72" t="s">
        <v>2570</v>
      </c>
      <c r="W1949" s="44" t="str">
        <f t="shared" si="573"/>
        <v/>
      </c>
      <c r="X1949" s="25" t="str">
        <f t="shared" si="574"/>
        <v/>
      </c>
      <c r="Y1949" s="1">
        <f t="shared" si="575"/>
        <v>1900</v>
      </c>
      <c r="Z1949" t="str">
        <f t="shared" si="576"/>
        <v>ITM_JM_ASN</v>
      </c>
      <c r="AA1949" s="177" t="str">
        <f>IF(ISNA(VLOOKUP(AC1949,Sheet2!J:J,1,0)),"//","")</f>
        <v/>
      </c>
      <c r="AC1949" s="113" t="str">
        <f t="shared" si="548"/>
        <v/>
      </c>
      <c r="AD1949" t="b">
        <f t="shared" si="547"/>
        <v>1</v>
      </c>
    </row>
    <row r="1950" spans="1:30">
      <c r="A1950" s="58">
        <f t="shared" si="578"/>
        <v>1950</v>
      </c>
      <c r="B1950" s="55">
        <f t="shared" si="577"/>
        <v>1901</v>
      </c>
      <c r="C1950" s="99" t="s">
        <v>4521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4646</v>
      </c>
      <c r="L1950" s="99"/>
      <c r="M1950" s="104" t="s">
        <v>2559</v>
      </c>
      <c r="N1950" s="104"/>
      <c r="O1950"/>
      <c r="P1950" t="str">
        <f t="shared" si="571"/>
        <v/>
      </c>
      <c r="Q1950" t="str">
        <f>IF(ISNA(VLOOKUP(AC1950,#REF!,1)),"//","")</f>
        <v/>
      </c>
      <c r="R1950"/>
      <c r="S1950" s="43">
        <f t="shared" si="572"/>
        <v>314</v>
      </c>
      <c r="T1950" s="94" t="s">
        <v>3129</v>
      </c>
      <c r="U1950" s="72" t="s">
        <v>2570</v>
      </c>
      <c r="V1950" s="72" t="s">
        <v>2570</v>
      </c>
      <c r="W1950" s="44" t="str">
        <f t="shared" si="573"/>
        <v/>
      </c>
      <c r="X1950" s="25" t="str">
        <f t="shared" si="574"/>
        <v/>
      </c>
      <c r="Y1950" s="1">
        <f t="shared" si="575"/>
        <v>1901</v>
      </c>
      <c r="Z1950" t="str">
        <f t="shared" si="576"/>
        <v>ITM_JM_SEEK</v>
      </c>
      <c r="AA1950" s="177" t="str">
        <f>IF(ISNA(VLOOKUP(AC1950,Sheet2!J:J,1,0)),"//","")</f>
        <v/>
      </c>
      <c r="AC1950" s="113" t="str">
        <f t="shared" si="548"/>
        <v/>
      </c>
      <c r="AD1950" t="b">
        <f t="shared" si="547"/>
        <v>1</v>
      </c>
    </row>
    <row r="1951" spans="1:30">
      <c r="A1951" s="58">
        <f t="shared" si="578"/>
        <v>1951</v>
      </c>
      <c r="B1951" s="55">
        <f t="shared" si="577"/>
        <v>1902</v>
      </c>
      <c r="C1951" s="99" t="s">
        <v>4520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4646</v>
      </c>
      <c r="L1951" s="99" t="s">
        <v>1156</v>
      </c>
      <c r="M1951" s="104" t="s">
        <v>2562</v>
      </c>
      <c r="N1951" s="104"/>
      <c r="O1951"/>
      <c r="P1951" t="str">
        <f t="shared" si="571"/>
        <v/>
      </c>
      <c r="Q1951" t="str">
        <f>IF(ISNA(VLOOKUP(AC1951,#REF!,1)),"//","")</f>
        <v/>
      </c>
      <c r="R1951"/>
      <c r="S1951" s="43">
        <f t="shared" si="572"/>
        <v>314</v>
      </c>
      <c r="T1951" s="94" t="s">
        <v>3129</v>
      </c>
      <c r="U1951" s="72" t="s">
        <v>2570</v>
      </c>
      <c r="V1951" s="72" t="s">
        <v>2570</v>
      </c>
      <c r="W1951" s="44" t="str">
        <f t="shared" si="573"/>
        <v/>
      </c>
      <c r="X1951" s="25" t="str">
        <f t="shared" si="574"/>
        <v/>
      </c>
      <c r="Y1951" s="1">
        <f t="shared" si="575"/>
        <v>1902</v>
      </c>
      <c r="Z1951" t="str">
        <f t="shared" si="576"/>
        <v>ITM_INP_DEF_43S</v>
      </c>
      <c r="AA1951" s="177" t="str">
        <f>IF(ISNA(VLOOKUP(AC1951,Sheet2!J:J,1,0)),"//","")</f>
        <v/>
      </c>
      <c r="AC1951" s="113" t="str">
        <f t="shared" si="548"/>
        <v/>
      </c>
      <c r="AD1951" t="b">
        <f t="shared" si="547"/>
        <v>1</v>
      </c>
    </row>
    <row r="1952" spans="1:30">
      <c r="A1952" s="58">
        <f t="shared" si="578"/>
        <v>1952</v>
      </c>
      <c r="B1952" s="55">
        <f t="shared" si="577"/>
        <v>1903</v>
      </c>
      <c r="C1952" s="99" t="s">
        <v>4524</v>
      </c>
      <c r="D1952" s="99" t="s">
        <v>7</v>
      </c>
      <c r="E1952" s="100" t="s">
        <v>3033</v>
      </c>
      <c r="F1952" s="100" t="s">
        <v>3033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4646</v>
      </c>
      <c r="L1952" s="99"/>
      <c r="M1952" s="104" t="s">
        <v>3035</v>
      </c>
      <c r="N1952" s="104"/>
      <c r="O1952"/>
      <c r="P1952" t="str">
        <f t="shared" si="571"/>
        <v/>
      </c>
      <c r="Q1952" t="str">
        <f>IF(ISNA(VLOOKUP(AC1952,#REF!,1)),"//","")</f>
        <v/>
      </c>
      <c r="R1952"/>
      <c r="S1952" s="43">
        <f t="shared" si="572"/>
        <v>315</v>
      </c>
      <c r="T1952" s="94" t="s">
        <v>3129</v>
      </c>
      <c r="U1952" s="72" t="s">
        <v>3001</v>
      </c>
      <c r="V1952" s="72" t="s">
        <v>2570</v>
      </c>
      <c r="W1952" s="44" t="str">
        <f t="shared" si="573"/>
        <v>"X.XEQ"</v>
      </c>
      <c r="X1952" s="25" t="str">
        <f t="shared" si="574"/>
        <v>X.XEQ</v>
      </c>
      <c r="Y1952" s="1">
        <f t="shared" si="575"/>
        <v>1903</v>
      </c>
      <c r="Z1952" t="str">
        <f t="shared" si="576"/>
        <v>ITM_XXEQ</v>
      </c>
      <c r="AA1952" s="177" t="str">
        <f>IF(ISNA(VLOOKUP(AC1952,Sheet2!J:J,1,0)),"//","")</f>
        <v>//</v>
      </c>
      <c r="AC1952" s="113" t="str">
        <f t="shared" si="548"/>
        <v>X.XEQ</v>
      </c>
      <c r="AD1952" t="b">
        <f t="shared" si="547"/>
        <v>1</v>
      </c>
    </row>
    <row r="1953" spans="1:30">
      <c r="A1953" s="58">
        <f t="shared" si="578"/>
        <v>1953</v>
      </c>
      <c r="B1953" s="55">
        <f t="shared" si="577"/>
        <v>1904</v>
      </c>
      <c r="C1953" s="99" t="s">
        <v>4521</v>
      </c>
      <c r="D1953" s="99" t="s">
        <v>2622</v>
      </c>
      <c r="E1953" s="102" t="s">
        <v>2624</v>
      </c>
      <c r="F1953" s="102" t="s">
        <v>2624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4646</v>
      </c>
      <c r="L1953" s="99"/>
      <c r="M1953" s="104" t="s">
        <v>2623</v>
      </c>
      <c r="N1953" s="104"/>
      <c r="O1953"/>
      <c r="P1953" t="str">
        <f t="shared" si="571"/>
        <v/>
      </c>
      <c r="Q1953" t="str">
        <f>IF(ISNA(VLOOKUP(AC1953,#REF!,1)),"//","")</f>
        <v/>
      </c>
      <c r="R1953"/>
      <c r="S1953" s="43">
        <f t="shared" si="572"/>
        <v>315</v>
      </c>
      <c r="T1953" s="94" t="s">
        <v>3129</v>
      </c>
      <c r="U1953" s="72" t="s">
        <v>2570</v>
      </c>
      <c r="V1953" s="72" t="s">
        <v>2570</v>
      </c>
      <c r="W1953" s="44" t="str">
        <f t="shared" si="573"/>
        <v/>
      </c>
      <c r="X1953" s="25" t="str">
        <f t="shared" si="574"/>
        <v/>
      </c>
      <c r="Y1953" s="1">
        <f t="shared" si="575"/>
        <v>1904</v>
      </c>
      <c r="Z1953" t="str">
        <f t="shared" si="576"/>
        <v>ITM_USER_ALPHA</v>
      </c>
      <c r="AA1953" s="177" t="str">
        <f>IF(ISNA(VLOOKUP(AC1953,Sheet2!J:J,1,0)),"//","")</f>
        <v/>
      </c>
      <c r="AC1953" s="113" t="str">
        <f t="shared" si="548"/>
        <v/>
      </c>
      <c r="AD1953" t="b">
        <f t="shared" si="547"/>
        <v>1</v>
      </c>
    </row>
    <row r="1954" spans="1:30">
      <c r="A1954" s="58">
        <f t="shared" si="578"/>
        <v>1954</v>
      </c>
      <c r="B1954" s="55">
        <f t="shared" si="577"/>
        <v>1905</v>
      </c>
      <c r="C1954" s="99" t="s">
        <v>4521</v>
      </c>
      <c r="D1954" s="99" t="s">
        <v>2625</v>
      </c>
      <c r="E1954" s="100" t="s">
        <v>2627</v>
      </c>
      <c r="F1954" s="100" t="s">
        <v>2627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4646</v>
      </c>
      <c r="L1954" s="99"/>
      <c r="M1954" s="104" t="s">
        <v>2626</v>
      </c>
      <c r="N1954" s="104"/>
      <c r="O1954"/>
      <c r="P1954" t="str">
        <f t="shared" si="571"/>
        <v/>
      </c>
      <c r="Q1954" t="str">
        <f>IF(ISNA(VLOOKUP(AC1954,#REF!,1)),"//","")</f>
        <v/>
      </c>
      <c r="R1954"/>
      <c r="S1954" s="43">
        <f t="shared" si="572"/>
        <v>315</v>
      </c>
      <c r="T1954" s="94" t="s">
        <v>3129</v>
      </c>
      <c r="U1954" s="72" t="s">
        <v>2570</v>
      </c>
      <c r="V1954" s="72" t="s">
        <v>2570</v>
      </c>
      <c r="W1954" s="44" t="str">
        <f t="shared" si="573"/>
        <v/>
      </c>
      <c r="X1954" s="25" t="str">
        <f t="shared" si="574"/>
        <v/>
      </c>
      <c r="Y1954" s="1">
        <f t="shared" si="575"/>
        <v>1905</v>
      </c>
      <c r="Z1954" t="str">
        <f t="shared" si="576"/>
        <v>ITM_USER_GSHFT</v>
      </c>
      <c r="AA1954" s="177" t="str">
        <f>IF(ISNA(VLOOKUP(AC1954,Sheet2!J:J,1,0)),"//","")</f>
        <v/>
      </c>
      <c r="AC1954" s="113" t="str">
        <f t="shared" si="548"/>
        <v/>
      </c>
      <c r="AD1954" t="b">
        <f t="shared" si="547"/>
        <v>1</v>
      </c>
    </row>
    <row r="1955" spans="1:30">
      <c r="A1955" s="58">
        <f t="shared" si="578"/>
        <v>1955</v>
      </c>
      <c r="B1955" s="55">
        <f t="shared" si="577"/>
        <v>1906</v>
      </c>
      <c r="C1955" s="99" t="s">
        <v>4521</v>
      </c>
      <c r="D1955" s="103" t="s">
        <v>2657</v>
      </c>
      <c r="E1955" s="100" t="s">
        <v>2659</v>
      </c>
      <c r="F1955" s="100" t="s">
        <v>2659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4646</v>
      </c>
      <c r="L1955" s="99"/>
      <c r="M1955" s="104" t="s">
        <v>2655</v>
      </c>
      <c r="N1955" s="104"/>
      <c r="O1955"/>
      <c r="P1955" t="str">
        <f t="shared" si="571"/>
        <v/>
      </c>
      <c r="Q1955" t="str">
        <f>IF(ISNA(VLOOKUP(AC1955,#REF!,1)),"//","")</f>
        <v/>
      </c>
      <c r="R1955"/>
      <c r="S1955" s="43">
        <f t="shared" si="572"/>
        <v>315</v>
      </c>
      <c r="T1955" s="94" t="s">
        <v>3129</v>
      </c>
      <c r="U1955" s="72" t="s">
        <v>2570</v>
      </c>
      <c r="V1955" s="72" t="s">
        <v>2570</v>
      </c>
      <c r="W1955" s="44" t="str">
        <f t="shared" si="573"/>
        <v/>
      </c>
      <c r="X1955" s="25" t="str">
        <f t="shared" si="574"/>
        <v/>
      </c>
      <c r="Y1955" s="1">
        <f t="shared" si="575"/>
        <v>1906</v>
      </c>
      <c r="Z1955" t="str">
        <f t="shared" si="576"/>
        <v>ITM_USER_CC</v>
      </c>
      <c r="AA1955" s="177" t="str">
        <f>IF(ISNA(VLOOKUP(AC1955,Sheet2!J:J,1,0)),"//","")</f>
        <v/>
      </c>
      <c r="AC1955" s="113" t="str">
        <f t="shared" si="548"/>
        <v/>
      </c>
      <c r="AD1955" t="b">
        <f t="shared" si="547"/>
        <v>1</v>
      </c>
    </row>
    <row r="1956" spans="1:30">
      <c r="A1956" s="58">
        <f t="shared" si="578"/>
        <v>1956</v>
      </c>
      <c r="B1956" s="55">
        <f t="shared" si="577"/>
        <v>1907</v>
      </c>
      <c r="C1956" s="99" t="s">
        <v>4521</v>
      </c>
      <c r="D1956" s="99" t="s">
        <v>2658</v>
      </c>
      <c r="E1956" s="100" t="s">
        <v>2660</v>
      </c>
      <c r="F1956" s="100" t="s">
        <v>2660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4646</v>
      </c>
      <c r="L1956" s="99"/>
      <c r="M1956" s="104" t="s">
        <v>2656</v>
      </c>
      <c r="N1956" s="104"/>
      <c r="O1956"/>
      <c r="P1956" t="str">
        <f t="shared" si="571"/>
        <v/>
      </c>
      <c r="Q1956" t="str">
        <f>IF(ISNA(VLOOKUP(AC1956,#REF!,1)),"//","")</f>
        <v/>
      </c>
      <c r="R1956"/>
      <c r="S1956" s="43">
        <f t="shared" si="572"/>
        <v>315</v>
      </c>
      <c r="T1956" s="94" t="s">
        <v>3129</v>
      </c>
      <c r="U1956" s="72" t="s">
        <v>2570</v>
      </c>
      <c r="V1956" s="72" t="s">
        <v>2570</v>
      </c>
      <c r="W1956" s="44" t="str">
        <f t="shared" si="573"/>
        <v/>
      </c>
      <c r="X1956" s="25" t="str">
        <f t="shared" si="574"/>
        <v/>
      </c>
      <c r="Y1956" s="1">
        <f t="shared" si="575"/>
        <v>1907</v>
      </c>
      <c r="Z1956" t="str">
        <f t="shared" si="576"/>
        <v>ITM_USER_MYM</v>
      </c>
      <c r="AA1956" s="177" t="str">
        <f>IF(ISNA(VLOOKUP(AC1956,Sheet2!J:J,1,0)),"//","")</f>
        <v/>
      </c>
      <c r="AC1956" s="113" t="str">
        <f t="shared" si="548"/>
        <v/>
      </c>
      <c r="AD1956" t="b">
        <f t="shared" si="547"/>
        <v>1</v>
      </c>
    </row>
    <row r="1957" spans="1:30">
      <c r="A1957" s="58">
        <f t="shared" si="578"/>
        <v>1957</v>
      </c>
      <c r="B1957" s="55">
        <f t="shared" si="577"/>
        <v>1908</v>
      </c>
      <c r="C1957" s="99" t="s">
        <v>4521</v>
      </c>
      <c r="D1957" s="103" t="s">
        <v>2664</v>
      </c>
      <c r="E1957" s="100" t="s">
        <v>2666</v>
      </c>
      <c r="F1957" s="100" t="s">
        <v>2666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4646</v>
      </c>
      <c r="L1957" s="99"/>
      <c r="M1957" s="104" t="s">
        <v>2662</v>
      </c>
      <c r="N1957" s="104"/>
      <c r="O1957"/>
      <c r="P1957" t="str">
        <f t="shared" si="571"/>
        <v/>
      </c>
      <c r="Q1957" t="str">
        <f>IF(ISNA(VLOOKUP(AC1957,#REF!,1)),"//","")</f>
        <v/>
      </c>
      <c r="R1957"/>
      <c r="S1957" s="43">
        <f t="shared" si="572"/>
        <v>315</v>
      </c>
      <c r="T1957" s="94" t="s">
        <v>3129</v>
      </c>
      <c r="U1957" s="72" t="s">
        <v>2570</v>
      </c>
      <c r="V1957" s="72" t="s">
        <v>2570</v>
      </c>
      <c r="W1957" s="44" t="str">
        <f t="shared" si="573"/>
        <v/>
      </c>
      <c r="X1957" s="25" t="str">
        <f t="shared" si="574"/>
        <v/>
      </c>
      <c r="Y1957" s="1">
        <f t="shared" si="575"/>
        <v>1908</v>
      </c>
      <c r="Z1957" t="str">
        <f t="shared" si="576"/>
        <v>ITM_USER_PRGM</v>
      </c>
      <c r="AA1957" s="177" t="str">
        <f>IF(ISNA(VLOOKUP(AC1957,Sheet2!J:J,1,0)),"//","")</f>
        <v/>
      </c>
      <c r="AC1957" s="113" t="str">
        <f t="shared" si="548"/>
        <v/>
      </c>
      <c r="AD1957" t="b">
        <f t="shared" si="547"/>
        <v>1</v>
      </c>
    </row>
    <row r="1958" spans="1:30">
      <c r="A1958" s="58">
        <f t="shared" si="578"/>
        <v>1958</v>
      </c>
      <c r="B1958" s="55">
        <f t="shared" si="577"/>
        <v>1909</v>
      </c>
      <c r="C1958" s="99" t="s">
        <v>4521</v>
      </c>
      <c r="D1958" s="99" t="s">
        <v>2665</v>
      </c>
      <c r="E1958" s="100" t="s">
        <v>2667</v>
      </c>
      <c r="F1958" s="100" t="s">
        <v>2667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4646</v>
      </c>
      <c r="L1958" s="103"/>
      <c r="M1958" s="104" t="s">
        <v>2663</v>
      </c>
      <c r="N1958" s="104"/>
      <c r="O1958"/>
      <c r="P1958" t="str">
        <f t="shared" si="571"/>
        <v/>
      </c>
      <c r="Q1958" t="str">
        <f>IF(ISNA(VLOOKUP(AC1958,#REF!,1)),"//","")</f>
        <v/>
      </c>
      <c r="R1958"/>
      <c r="S1958" s="43">
        <f t="shared" si="572"/>
        <v>315</v>
      </c>
      <c r="T1958" s="94" t="s">
        <v>3129</v>
      </c>
      <c r="U1958" s="72" t="s">
        <v>2570</v>
      </c>
      <c r="V1958" s="72" t="s">
        <v>2570</v>
      </c>
      <c r="W1958" s="44" t="str">
        <f t="shared" si="573"/>
        <v/>
      </c>
      <c r="X1958" s="25" t="str">
        <f t="shared" si="574"/>
        <v/>
      </c>
      <c r="Y1958" s="1">
        <f t="shared" si="575"/>
        <v>1909</v>
      </c>
      <c r="Z1958" t="str">
        <f t="shared" si="576"/>
        <v>ITM_USER_USER</v>
      </c>
      <c r="AA1958" s="177" t="str">
        <f>IF(ISNA(VLOOKUP(AC1958,Sheet2!J:J,1,0)),"//","")</f>
        <v/>
      </c>
      <c r="AC1958" s="113" t="str">
        <f t="shared" si="548"/>
        <v/>
      </c>
      <c r="AD1958" t="b">
        <f t="shared" si="547"/>
        <v>1</v>
      </c>
    </row>
    <row r="1959" spans="1:30">
      <c r="A1959" s="58">
        <f t="shared" si="578"/>
        <v>1959</v>
      </c>
      <c r="B1959" s="55">
        <f t="shared" si="577"/>
        <v>1910</v>
      </c>
      <c r="C1959" s="99" t="s">
        <v>4521</v>
      </c>
      <c r="D1959" s="103" t="s">
        <v>2668</v>
      </c>
      <c r="E1959" s="100" t="s">
        <v>2674</v>
      </c>
      <c r="F1959" s="100" t="s">
        <v>2674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4646</v>
      </c>
      <c r="L1959" s="103"/>
      <c r="M1959" s="104" t="s">
        <v>2669</v>
      </c>
      <c r="N1959" s="104"/>
      <c r="O1959"/>
      <c r="P1959" t="str">
        <f t="shared" si="571"/>
        <v/>
      </c>
      <c r="Q1959" t="str">
        <f>IF(ISNA(VLOOKUP(AC1959,#REF!,1)),"//","")</f>
        <v/>
      </c>
      <c r="R1959"/>
      <c r="S1959" s="43">
        <f t="shared" si="572"/>
        <v>315</v>
      </c>
      <c r="T1959" s="94" t="s">
        <v>3129</v>
      </c>
      <c r="U1959" s="72" t="s">
        <v>2570</v>
      </c>
      <c r="V1959" s="72" t="s">
        <v>2570</v>
      </c>
      <c r="W1959" s="44" t="str">
        <f t="shared" si="573"/>
        <v/>
      </c>
      <c r="X1959" s="25" t="str">
        <f t="shared" si="574"/>
        <v/>
      </c>
      <c r="Y1959" s="1">
        <f t="shared" si="575"/>
        <v>1910</v>
      </c>
      <c r="Z1959" t="str">
        <f t="shared" si="576"/>
        <v>ITM_USER_SIGMAPLUS</v>
      </c>
      <c r="AA1959" s="177" t="str">
        <f>IF(ISNA(VLOOKUP(AC1959,Sheet2!J:J,1,0)),"//","")</f>
        <v/>
      </c>
      <c r="AC1959" s="113" t="str">
        <f t="shared" si="548"/>
        <v/>
      </c>
      <c r="AD1959" t="b">
        <f t="shared" si="547"/>
        <v>1</v>
      </c>
    </row>
    <row r="1960" spans="1:30">
      <c r="A1960" s="58">
        <f t="shared" si="578"/>
        <v>1960</v>
      </c>
      <c r="B1960" s="55">
        <f t="shared" si="577"/>
        <v>1911</v>
      </c>
      <c r="C1960" s="99" t="s">
        <v>4521</v>
      </c>
      <c r="D1960" s="103" t="s">
        <v>2900</v>
      </c>
      <c r="E1960" s="100" t="s">
        <v>2898</v>
      </c>
      <c r="F1960" s="100" t="s">
        <v>2898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4646</v>
      </c>
      <c r="L1960" s="103" t="s">
        <v>2888</v>
      </c>
      <c r="M1960" s="104" t="s">
        <v>2890</v>
      </c>
      <c r="N1960" s="104"/>
      <c r="O1960"/>
      <c r="P1960" t="str">
        <f t="shared" si="571"/>
        <v/>
      </c>
      <c r="Q1960" t="str">
        <f>IF(ISNA(VLOOKUP(AC1960,#REF!,1)),"//","")</f>
        <v/>
      </c>
      <c r="R1960"/>
      <c r="S1960" s="43">
        <f t="shared" si="572"/>
        <v>315</v>
      </c>
      <c r="T1960" s="94" t="s">
        <v>3129</v>
      </c>
      <c r="U1960" s="72" t="s">
        <v>2570</v>
      </c>
      <c r="V1960" s="72" t="s">
        <v>2570</v>
      </c>
      <c r="W1960" s="44" t="str">
        <f t="shared" si="573"/>
        <v/>
      </c>
      <c r="X1960" s="25" t="str">
        <f t="shared" si="574"/>
        <v/>
      </c>
      <c r="Y1960" s="1">
        <f t="shared" si="575"/>
        <v>1911</v>
      </c>
      <c r="Z1960" t="str">
        <f t="shared" si="576"/>
        <v>ITM_USER_V43MIN</v>
      </c>
      <c r="AA1960" s="177" t="str">
        <f>IF(ISNA(VLOOKUP(AC1960,Sheet2!J:J,1,0)),"//","")</f>
        <v/>
      </c>
      <c r="AC1960" s="113" t="str">
        <f t="shared" si="548"/>
        <v/>
      </c>
      <c r="AD1960" t="b">
        <f t="shared" si="547"/>
        <v>1</v>
      </c>
    </row>
    <row r="1961" spans="1:30">
      <c r="A1961" s="58">
        <f t="shared" si="578"/>
        <v>1961</v>
      </c>
      <c r="B1961" s="55">
        <f t="shared" si="577"/>
        <v>1912</v>
      </c>
      <c r="C1961" s="99" t="s">
        <v>4521</v>
      </c>
      <c r="D1961" s="99" t="s">
        <v>2891</v>
      </c>
      <c r="E1961" s="102" t="s">
        <v>2897</v>
      </c>
      <c r="F1961" s="102" t="s">
        <v>2897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4646</v>
      </c>
      <c r="L1961" s="99" t="s">
        <v>2888</v>
      </c>
      <c r="M1961" s="104" t="s">
        <v>2892</v>
      </c>
      <c r="N1961" s="104"/>
      <c r="O1961"/>
      <c r="P1961" t="str">
        <f t="shared" si="571"/>
        <v/>
      </c>
      <c r="Q1961" t="str">
        <f>IF(ISNA(VLOOKUP(AC1961,#REF!,1)),"//","")</f>
        <v/>
      </c>
      <c r="R1961"/>
      <c r="S1961" s="43">
        <f t="shared" si="572"/>
        <v>315</v>
      </c>
      <c r="T1961" s="94" t="s">
        <v>3129</v>
      </c>
      <c r="U1961" s="72" t="s">
        <v>2570</v>
      </c>
      <c r="V1961" s="72" t="s">
        <v>2570</v>
      </c>
      <c r="W1961" s="44" t="str">
        <f t="shared" si="573"/>
        <v/>
      </c>
      <c r="X1961" s="25" t="str">
        <f t="shared" si="574"/>
        <v/>
      </c>
      <c r="Y1961" s="1">
        <f t="shared" si="575"/>
        <v>1912</v>
      </c>
      <c r="Z1961" t="str">
        <f t="shared" si="576"/>
        <v>ITM_USER_SHIFTS2</v>
      </c>
      <c r="AA1961" s="177" t="str">
        <f>IF(ISNA(VLOOKUP(AC1961,Sheet2!J:J,1,0)),"//","")</f>
        <v/>
      </c>
      <c r="AC1961" s="113" t="str">
        <f t="shared" si="548"/>
        <v/>
      </c>
      <c r="AD1961" t="b">
        <f t="shared" si="547"/>
        <v>1</v>
      </c>
    </row>
    <row r="1962" spans="1:30">
      <c r="A1962" s="58">
        <f t="shared" si="578"/>
        <v>1962</v>
      </c>
      <c r="B1962" s="55">
        <f t="shared" si="577"/>
        <v>1913</v>
      </c>
      <c r="C1962" s="99" t="s">
        <v>4521</v>
      </c>
      <c r="D1962" s="109" t="s">
        <v>2895</v>
      </c>
      <c r="E1962" s="102" t="s">
        <v>2896</v>
      </c>
      <c r="F1962" s="102" t="s">
        <v>2896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4646</v>
      </c>
      <c r="L1962" s="99"/>
      <c r="M1962" s="104" t="s">
        <v>2894</v>
      </c>
      <c r="N1962" s="104"/>
      <c r="O1962"/>
      <c r="P1962" t="str">
        <f t="shared" si="571"/>
        <v/>
      </c>
      <c r="Q1962" t="str">
        <f>IF(ISNA(VLOOKUP(AC1962,#REF!,1)),"//","")</f>
        <v/>
      </c>
      <c r="R1962"/>
      <c r="S1962" s="43">
        <f t="shared" si="572"/>
        <v>315</v>
      </c>
      <c r="T1962" s="94" t="s">
        <v>3129</v>
      </c>
      <c r="U1962" s="72" t="s">
        <v>2570</v>
      </c>
      <c r="V1962" s="72" t="s">
        <v>2570</v>
      </c>
      <c r="W1962" s="44" t="str">
        <f t="shared" si="573"/>
        <v/>
      </c>
      <c r="X1962" s="25" t="str">
        <f t="shared" si="574"/>
        <v/>
      </c>
      <c r="Y1962" s="1">
        <f t="shared" si="575"/>
        <v>1913</v>
      </c>
      <c r="Z1962" t="str">
        <f t="shared" si="576"/>
        <v>ITM_USER_HOME</v>
      </c>
      <c r="AA1962" s="177" t="str">
        <f>IF(ISNA(VLOOKUP(AC1962,Sheet2!J:J,1,0)),"//","")</f>
        <v/>
      </c>
      <c r="AC1962" s="113" t="str">
        <f t="shared" si="548"/>
        <v/>
      </c>
      <c r="AD1962" t="b">
        <f t="shared" ref="AD1962:AD2025" si="579">X1962=AC1962</f>
        <v>1</v>
      </c>
    </row>
    <row r="1963" spans="1:30">
      <c r="A1963" s="58">
        <f t="shared" si="578"/>
        <v>1963</v>
      </c>
      <c r="B1963" s="55">
        <f t="shared" si="577"/>
        <v>1914</v>
      </c>
      <c r="C1963" s="99" t="s">
        <v>4521</v>
      </c>
      <c r="D1963" s="99" t="s">
        <v>2901</v>
      </c>
      <c r="E1963" s="100" t="s">
        <v>2902</v>
      </c>
      <c r="F1963" s="100" t="s">
        <v>2902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4646</v>
      </c>
      <c r="L1963" s="103" t="s">
        <v>2888</v>
      </c>
      <c r="M1963" s="104" t="s">
        <v>2903</v>
      </c>
      <c r="N1963" s="104"/>
      <c r="O1963"/>
      <c r="P1963" t="str">
        <f t="shared" si="571"/>
        <v/>
      </c>
      <c r="Q1963" t="str">
        <f>IF(ISNA(VLOOKUP(AC1963,#REF!,1)),"//","")</f>
        <v/>
      </c>
      <c r="R1963"/>
      <c r="S1963" s="43">
        <f t="shared" si="572"/>
        <v>315</v>
      </c>
      <c r="T1963" s="94" t="s">
        <v>3129</v>
      </c>
      <c r="U1963" s="72" t="s">
        <v>2570</v>
      </c>
      <c r="V1963" s="72" t="s">
        <v>2570</v>
      </c>
      <c r="W1963" s="44" t="str">
        <f t="shared" si="573"/>
        <v/>
      </c>
      <c r="X1963" s="25" t="str">
        <f t="shared" si="574"/>
        <v/>
      </c>
      <c r="Y1963" s="1">
        <f t="shared" si="575"/>
        <v>1914</v>
      </c>
      <c r="Z1963" t="str">
        <f t="shared" si="576"/>
        <v>ITM_USER_WP43S</v>
      </c>
      <c r="AA1963" s="177" t="str">
        <f>IF(ISNA(VLOOKUP(AC1963,Sheet2!J:J,1,0)),"//","")</f>
        <v/>
      </c>
      <c r="AC1963" s="113" t="str">
        <f t="shared" si="548"/>
        <v/>
      </c>
      <c r="AD1963" t="b">
        <f t="shared" si="579"/>
        <v>1</v>
      </c>
    </row>
    <row r="1964" spans="1:30">
      <c r="A1964" s="58">
        <f t="shared" si="578"/>
        <v>1964</v>
      </c>
      <c r="B1964" s="55">
        <f t="shared" si="577"/>
        <v>1915</v>
      </c>
      <c r="C1964" s="99" t="s">
        <v>4521</v>
      </c>
      <c r="D1964" s="99" t="s">
        <v>2942</v>
      </c>
      <c r="E1964" s="102" t="s">
        <v>2943</v>
      </c>
      <c r="F1964" s="102" t="s">
        <v>2943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4646</v>
      </c>
      <c r="L1964" s="99" t="s">
        <v>2888</v>
      </c>
      <c r="M1964" s="104" t="s">
        <v>2944</v>
      </c>
      <c r="N1964" s="104"/>
      <c r="O1964"/>
      <c r="P1964" t="str">
        <f t="shared" si="571"/>
        <v/>
      </c>
      <c r="Q1964" t="str">
        <f>IF(ISNA(VLOOKUP(AC1964,#REF!,1)),"//","")</f>
        <v/>
      </c>
      <c r="R1964"/>
      <c r="S1964" s="43">
        <f t="shared" si="572"/>
        <v>315</v>
      </c>
      <c r="T1964" s="94" t="s">
        <v>3129</v>
      </c>
      <c r="U1964" s="72" t="s">
        <v>2570</v>
      </c>
      <c r="V1964" s="72" t="s">
        <v>2570</v>
      </c>
      <c r="W1964" s="44" t="str">
        <f t="shared" si="573"/>
        <v/>
      </c>
      <c r="X1964" s="25" t="str">
        <f t="shared" si="574"/>
        <v/>
      </c>
      <c r="Y1964" s="1">
        <f t="shared" si="575"/>
        <v>1915</v>
      </c>
      <c r="Z1964" t="str">
        <f t="shared" si="576"/>
        <v>ITM_USER_DM42</v>
      </c>
      <c r="AA1964" s="177" t="str">
        <f>IF(ISNA(VLOOKUP(AC1964,Sheet2!J:J,1,0)),"//","")</f>
        <v/>
      </c>
      <c r="AC1964" s="113" t="str">
        <f t="shared" si="548"/>
        <v/>
      </c>
      <c r="AD1964" t="b">
        <f t="shared" si="579"/>
        <v>1</v>
      </c>
    </row>
    <row r="1965" spans="1:30">
      <c r="A1965" s="58">
        <f t="shared" si="578"/>
        <v>1965</v>
      </c>
      <c r="B1965" s="55">
        <f t="shared" si="577"/>
        <v>1916</v>
      </c>
      <c r="C1965" s="99" t="s">
        <v>4521</v>
      </c>
      <c r="D1965" s="110" t="s">
        <v>3014</v>
      </c>
      <c r="E1965" s="102" t="s">
        <v>3015</v>
      </c>
      <c r="F1965" s="102" t="s">
        <v>3015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4646</v>
      </c>
      <c r="L1965" s="99" t="s">
        <v>3016</v>
      </c>
      <c r="M1965" s="104" t="s">
        <v>3017</v>
      </c>
      <c r="N1965" s="104"/>
      <c r="O1965"/>
      <c r="P1965" t="str">
        <f t="shared" si="571"/>
        <v/>
      </c>
      <c r="Q1965" t="str">
        <f>IF(ISNA(VLOOKUP(AC1965,#REF!,1)),"//","")</f>
        <v/>
      </c>
      <c r="R1965"/>
      <c r="S1965" s="43">
        <f t="shared" si="572"/>
        <v>315</v>
      </c>
      <c r="T1965" s="94" t="s">
        <v>3129</v>
      </c>
      <c r="U1965" s="72" t="s">
        <v>2570</v>
      </c>
      <c r="V1965" s="72" t="s">
        <v>2570</v>
      </c>
      <c r="W1965" s="44" t="str">
        <f t="shared" si="573"/>
        <v/>
      </c>
      <c r="X1965" s="25" t="str">
        <f t="shared" si="574"/>
        <v/>
      </c>
      <c r="Y1965" s="1">
        <f t="shared" si="575"/>
        <v>1916</v>
      </c>
      <c r="Z1965" t="str">
        <f t="shared" si="576"/>
        <v>ITM_USER_C43</v>
      </c>
      <c r="AA1965" s="177" t="str">
        <f>IF(ISNA(VLOOKUP(AC1965,Sheet2!J:J,1,0)),"//","")</f>
        <v/>
      </c>
      <c r="AC1965" s="113" t="str">
        <f t="shared" si="548"/>
        <v/>
      </c>
      <c r="AD1965" t="b">
        <f t="shared" si="579"/>
        <v>1</v>
      </c>
    </row>
    <row r="1966" spans="1:30">
      <c r="A1966" s="58">
        <f t="shared" si="578"/>
        <v>1966</v>
      </c>
      <c r="B1966" s="55">
        <f t="shared" si="577"/>
        <v>1917</v>
      </c>
      <c r="C1966" s="99" t="s">
        <v>4525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1630</v>
      </c>
      <c r="K1966" s="102" t="s">
        <v>4646</v>
      </c>
      <c r="L1966" s="110" t="s">
        <v>1151</v>
      </c>
      <c r="M1966" s="104" t="s">
        <v>2561</v>
      </c>
      <c r="N1966" s="104"/>
      <c r="O1966" s="43"/>
      <c r="P1966" t="str">
        <f t="shared" si="571"/>
        <v/>
      </c>
      <c r="Q1966" s="43" t="str">
        <f>IF(ISNA(VLOOKUP(AC1966,#REF!,1)),"//","")</f>
        <v/>
      </c>
      <c r="R1966" s="43"/>
      <c r="S1966" s="43">
        <f t="shared" si="572"/>
        <v>315</v>
      </c>
      <c r="T1966" s="94" t="s">
        <v>3132</v>
      </c>
      <c r="U1966" s="72" t="s">
        <v>2570</v>
      </c>
      <c r="V1966" s="72" t="s">
        <v>2570</v>
      </c>
      <c r="W1966" s="44" t="str">
        <f t="shared" si="573"/>
        <v/>
      </c>
      <c r="X1966" s="25" t="str">
        <f t="shared" si="574"/>
        <v/>
      </c>
      <c r="Y1966" s="1">
        <f t="shared" si="575"/>
        <v>1917</v>
      </c>
      <c r="Z1966" t="str">
        <f t="shared" si="576"/>
        <v>ITM_GET_NORM_E</v>
      </c>
      <c r="AA1966" s="177" t="str">
        <f>IF(ISNA(VLOOKUP(AC1966,Sheet2!J:J,1,0)),"//","")</f>
        <v/>
      </c>
      <c r="AC1966" s="113" t="str">
        <f t="shared" si="548"/>
        <v/>
      </c>
      <c r="AD1966" t="b">
        <f t="shared" si="579"/>
        <v>1</v>
      </c>
    </row>
    <row r="1967" spans="1:30" s="17" customFormat="1">
      <c r="A1967" s="113">
        <f t="shared" si="578"/>
        <v>1967</v>
      </c>
      <c r="B1967" s="114">
        <f t="shared" si="577"/>
        <v>1918</v>
      </c>
      <c r="C1967" s="115" t="s">
        <v>4557</v>
      </c>
      <c r="D1967" s="115" t="s">
        <v>7</v>
      </c>
      <c r="E1967" s="149" t="str">
        <f t="shared" ref="E1967" si="580">CHAR(34)&amp;IF(B1967&lt;10,"000",IF(B1967&lt;100,"00",IF(B1967&lt;1000,"0","")))&amp;$B1967&amp;CHAR(34)</f>
        <v>"1918"</v>
      </c>
      <c r="F1967" s="116" t="str">
        <f t="shared" ref="F1967" si="581">E1967</f>
        <v>"1918"</v>
      </c>
      <c r="G1967" s="124">
        <v>0</v>
      </c>
      <c r="H1967" s="124">
        <v>0</v>
      </c>
      <c r="I1967" s="117" t="s">
        <v>30</v>
      </c>
      <c r="J1967" s="117" t="s">
        <v>1630</v>
      </c>
      <c r="K1967" s="118" t="s">
        <v>4646</v>
      </c>
      <c r="M1967" s="150" t="str">
        <f t="shared" ref="M1967" si="582">"ITM_"&amp;IF(B1967&lt;10,"000",IF(B1967&lt;100,"00",IF(B1967&lt;1000,"0","")))&amp;$B1967</f>
        <v>ITM_1918</v>
      </c>
      <c r="N1967" s="16"/>
      <c r="P1967" s="17" t="str">
        <f t="shared" si="571"/>
        <v/>
      </c>
      <c r="Q1967" s="17" t="str">
        <f>IF(ISNA(VLOOKUP(AC1967,#REF!,1)),"//","")</f>
        <v/>
      </c>
      <c r="S1967" s="119">
        <f t="shared" si="572"/>
        <v>315</v>
      </c>
      <c r="T1967" s="113" t="s">
        <v>2570</v>
      </c>
      <c r="U1967" s="120" t="s">
        <v>2570</v>
      </c>
      <c r="V1967" s="120" t="s">
        <v>2570</v>
      </c>
      <c r="W1967" s="121" t="str">
        <f t="shared" si="573"/>
        <v/>
      </c>
      <c r="X1967" s="122" t="str">
        <f t="shared" si="574"/>
        <v/>
      </c>
      <c r="Y1967" s="123">
        <f t="shared" si="575"/>
        <v>1918</v>
      </c>
      <c r="Z1967" s="17" t="str">
        <f t="shared" si="576"/>
        <v>ITM_1918</v>
      </c>
      <c r="AA1967" s="177" t="str">
        <f>IF(ISNA(VLOOKUP(AC1967,Sheet2!J:J,1,0)),"//","")</f>
        <v/>
      </c>
      <c r="AC1967" s="113" t="str">
        <f t="shared" si="548"/>
        <v/>
      </c>
      <c r="AD1967" t="b">
        <f t="shared" si="579"/>
        <v>1</v>
      </c>
    </row>
    <row r="1968" spans="1:30">
      <c r="A1968" s="58">
        <f t="shared" si="578"/>
        <v>1968</v>
      </c>
      <c r="B1968" s="55">
        <f t="shared" si="577"/>
        <v>1919</v>
      </c>
      <c r="C1968" s="99" t="s">
        <v>4557</v>
      </c>
      <c r="D1968" s="99" t="s">
        <v>7</v>
      </c>
      <c r="E1968" s="100" t="s">
        <v>150</v>
      </c>
      <c r="F1968" s="100" t="s">
        <v>2946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4646</v>
      </c>
      <c r="L1968" s="99"/>
      <c r="M1968" s="104" t="s">
        <v>2560</v>
      </c>
      <c r="N1968" s="104"/>
      <c r="O1968"/>
      <c r="P1968" t="str">
        <f t="shared" si="571"/>
        <v>NOT EQUAL</v>
      </c>
      <c r="Q1968" t="str">
        <f>IF(ISNA(VLOOKUP(AC1968,#REF!,1)),"//","")</f>
        <v/>
      </c>
      <c r="R1968"/>
      <c r="S1968" s="43">
        <f t="shared" si="572"/>
        <v>315</v>
      </c>
      <c r="T1968" s="94" t="s">
        <v>3101</v>
      </c>
      <c r="U1968" s="72" t="s">
        <v>2570</v>
      </c>
      <c r="V1968" s="72" t="s">
        <v>2570</v>
      </c>
      <c r="W1968" s="44" t="str">
        <f t="shared" si="573"/>
        <v/>
      </c>
      <c r="X1968" s="25" t="str">
        <f t="shared" si="574"/>
        <v/>
      </c>
      <c r="Y1968" s="1">
        <f t="shared" si="575"/>
        <v>1919</v>
      </c>
      <c r="Z1968" t="str">
        <f t="shared" si="576"/>
        <v>MNU_ASN_N</v>
      </c>
      <c r="AA1968" s="177" t="str">
        <f>IF(ISNA(VLOOKUP(AC1968,Sheet2!J:J,1,0)),"//","")</f>
        <v/>
      </c>
      <c r="AC1968" s="113" t="str">
        <f t="shared" si="548"/>
        <v/>
      </c>
      <c r="AD1968" t="b">
        <f t="shared" si="579"/>
        <v>1</v>
      </c>
    </row>
    <row r="1969" spans="1:30">
      <c r="A1969" s="58">
        <f t="shared" si="578"/>
        <v>1969</v>
      </c>
      <c r="B1969" s="55">
        <f t="shared" si="577"/>
        <v>1920</v>
      </c>
      <c r="C1969" s="99" t="s">
        <v>4557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4646</v>
      </c>
      <c r="L1969" s="99" t="s">
        <v>1089</v>
      </c>
      <c r="M1969" s="104" t="s">
        <v>2505</v>
      </c>
      <c r="N1969" s="104"/>
      <c r="O1969"/>
      <c r="P1969" t="str">
        <f t="shared" si="571"/>
        <v/>
      </c>
      <c r="Q1969" t="str">
        <f>IF(ISNA(VLOOKUP(AC1969,#REF!,1)),"//","")</f>
        <v/>
      </c>
      <c r="R1969"/>
      <c r="S1969" s="43">
        <f t="shared" si="572"/>
        <v>315</v>
      </c>
      <c r="T1969" s="94" t="s">
        <v>3101</v>
      </c>
      <c r="U1969" s="72" t="s">
        <v>2570</v>
      </c>
      <c r="V1969" s="72" t="s">
        <v>2570</v>
      </c>
      <c r="W1969" s="44" t="str">
        <f t="shared" si="573"/>
        <v/>
      </c>
      <c r="X1969" s="25" t="str">
        <f t="shared" si="574"/>
        <v/>
      </c>
      <c r="Y1969" s="1">
        <f t="shared" si="575"/>
        <v>1920</v>
      </c>
      <c r="Z1969" t="str">
        <f t="shared" si="576"/>
        <v>MNU_HOME</v>
      </c>
      <c r="AA1969" s="177" t="str">
        <f>IF(ISNA(VLOOKUP(AC1969,Sheet2!J:J,1,0)),"//","")</f>
        <v/>
      </c>
      <c r="AC1969" s="113" t="str">
        <f t="shared" si="548"/>
        <v/>
      </c>
      <c r="AD1969" t="b">
        <f t="shared" si="579"/>
        <v>1</v>
      </c>
    </row>
    <row r="1970" spans="1:30">
      <c r="A1970" s="58">
        <f t="shared" si="578"/>
        <v>1970</v>
      </c>
      <c r="B1970" s="55">
        <f t="shared" si="577"/>
        <v>1921</v>
      </c>
      <c r="C1970" s="99" t="s">
        <v>4557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4646</v>
      </c>
      <c r="L1970" s="99" t="s">
        <v>1092</v>
      </c>
      <c r="M1970" s="104" t="s">
        <v>2507</v>
      </c>
      <c r="N1970" s="104"/>
      <c r="O1970"/>
      <c r="P1970" t="str">
        <f t="shared" si="571"/>
        <v/>
      </c>
      <c r="Q1970" t="str">
        <f>IF(ISNA(VLOOKUP(AC1970,#REF!,1)),"//","")</f>
        <v/>
      </c>
      <c r="R1970"/>
      <c r="S1970" s="43">
        <f t="shared" si="572"/>
        <v>315</v>
      </c>
      <c r="T1970" s="94" t="s">
        <v>3101</v>
      </c>
      <c r="U1970" s="72" t="s">
        <v>2570</v>
      </c>
      <c r="V1970" s="72" t="s">
        <v>2570</v>
      </c>
      <c r="W1970" s="44" t="str">
        <f t="shared" si="573"/>
        <v/>
      </c>
      <c r="X1970" s="25" t="str">
        <f t="shared" si="574"/>
        <v/>
      </c>
      <c r="Y1970" s="1">
        <f t="shared" si="575"/>
        <v>1921</v>
      </c>
      <c r="Z1970" t="str">
        <f t="shared" si="576"/>
        <v>MNU_ALPHA</v>
      </c>
      <c r="AA1970" s="177" t="str">
        <f>IF(ISNA(VLOOKUP(AC1970,Sheet2!J:J,1,0)),"//","")</f>
        <v/>
      </c>
      <c r="AC1970" s="113" t="str">
        <f t="shared" ref="AC1970:AC2033" si="583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79"/>
        <v>1</v>
      </c>
    </row>
    <row r="1971" spans="1:30">
      <c r="A1971" s="58">
        <f t="shared" si="578"/>
        <v>1971</v>
      </c>
      <c r="B1971" s="55">
        <f t="shared" si="577"/>
        <v>1922</v>
      </c>
      <c r="C1971" s="99" t="s">
        <v>4557</v>
      </c>
      <c r="D1971" s="99" t="s">
        <v>7</v>
      </c>
      <c r="E1971" s="100" t="s">
        <v>2719</v>
      </c>
      <c r="F1971" s="100" t="s">
        <v>2719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4646</v>
      </c>
      <c r="L1971" s="99" t="s">
        <v>1093</v>
      </c>
      <c r="M1971" s="104" t="s">
        <v>2508</v>
      </c>
      <c r="N1971" s="104"/>
      <c r="O1971"/>
      <c r="P1971" t="str">
        <f t="shared" si="571"/>
        <v/>
      </c>
      <c r="Q1971" t="str">
        <f>IF(ISNA(VLOOKUP(AC1971,#REF!,1)),"//","")</f>
        <v/>
      </c>
      <c r="R1971"/>
      <c r="S1971" s="43">
        <f t="shared" si="572"/>
        <v>315</v>
      </c>
      <c r="T1971" s="94" t="s">
        <v>3101</v>
      </c>
      <c r="U1971" s="72" t="s">
        <v>2570</v>
      </c>
      <c r="V1971" s="72" t="s">
        <v>2570</v>
      </c>
      <c r="W1971" s="44" t="str">
        <f t="shared" si="573"/>
        <v/>
      </c>
      <c r="X1971" s="25" t="str">
        <f t="shared" si="574"/>
        <v/>
      </c>
      <c r="Y1971" s="1">
        <f t="shared" si="575"/>
        <v>1922</v>
      </c>
      <c r="Z1971" t="str">
        <f t="shared" si="576"/>
        <v>MNU_BASE</v>
      </c>
      <c r="AA1971" s="177" t="str">
        <f>IF(ISNA(VLOOKUP(AC1971,Sheet2!J:J,1,0)),"//","")</f>
        <v/>
      </c>
      <c r="AC1971" s="113" t="str">
        <f t="shared" si="583"/>
        <v/>
      </c>
      <c r="AD1971" t="b">
        <f t="shared" si="579"/>
        <v>1</v>
      </c>
    </row>
    <row r="1972" spans="1:30">
      <c r="A1972" s="58">
        <f t="shared" si="578"/>
        <v>1972</v>
      </c>
      <c r="B1972" s="55">
        <f t="shared" si="577"/>
        <v>1923</v>
      </c>
      <c r="C1972" s="99" t="s">
        <v>4557</v>
      </c>
      <c r="D1972" s="99" t="s">
        <v>7</v>
      </c>
      <c r="E1972" s="100" t="s">
        <v>3038</v>
      </c>
      <c r="F1972" s="100" t="s">
        <v>3038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4646</v>
      </c>
      <c r="L1972" s="99"/>
      <c r="M1972" s="104" t="s">
        <v>2871</v>
      </c>
      <c r="N1972" s="104"/>
      <c r="O1972"/>
      <c r="P1972" t="str">
        <f t="shared" si="571"/>
        <v/>
      </c>
      <c r="Q1972" t="str">
        <f>IF(ISNA(VLOOKUP(AC1972,#REF!,1)),"//","")</f>
        <v/>
      </c>
      <c r="R1972"/>
      <c r="S1972" s="43">
        <f t="shared" si="572"/>
        <v>315</v>
      </c>
      <c r="T1972" s="94" t="s">
        <v>3101</v>
      </c>
      <c r="U1972" s="72" t="s">
        <v>2570</v>
      </c>
      <c r="V1972" s="72" t="s">
        <v>2570</v>
      </c>
      <c r="W1972" s="44" t="str">
        <f t="shared" si="573"/>
        <v/>
      </c>
      <c r="X1972" s="25" t="str">
        <f t="shared" si="574"/>
        <v/>
      </c>
      <c r="Y1972" s="1">
        <f t="shared" si="575"/>
        <v>1923</v>
      </c>
      <c r="Z1972" t="str">
        <f t="shared" si="576"/>
        <v>MNU_XEQ</v>
      </c>
      <c r="AA1972" s="177" t="str">
        <f>IF(ISNA(VLOOKUP(AC1972,Sheet2!J:J,1,0)),"//","")</f>
        <v/>
      </c>
      <c r="AC1972" s="113" t="str">
        <f t="shared" si="583"/>
        <v/>
      </c>
      <c r="AD1972" t="b">
        <f t="shared" si="579"/>
        <v>1</v>
      </c>
    </row>
    <row r="1973" spans="1:30">
      <c r="A1973" s="58">
        <f t="shared" si="578"/>
        <v>1973</v>
      </c>
      <c r="B1973" s="55">
        <f t="shared" si="577"/>
        <v>1924</v>
      </c>
      <c r="C1973" s="99" t="s">
        <v>4557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4811</v>
      </c>
      <c r="L1973" s="103" t="s">
        <v>1116</v>
      </c>
      <c r="M1973" s="104" t="s">
        <v>2530</v>
      </c>
      <c r="N1973" s="104"/>
      <c r="O1973"/>
      <c r="P1973" t="str">
        <f t="shared" si="571"/>
        <v>NOT EQUAL</v>
      </c>
      <c r="Q1973" t="str">
        <f>IF(ISNA(VLOOKUP(AC1973,#REF!,1)),"//","")</f>
        <v/>
      </c>
      <c r="R1973"/>
      <c r="S1973" s="43">
        <f t="shared" si="572"/>
        <v>315</v>
      </c>
      <c r="T1973" s="94" t="s">
        <v>3101</v>
      </c>
      <c r="U1973" s="72" t="s">
        <v>2570</v>
      </c>
      <c r="V1973" s="72" t="s">
        <v>2570</v>
      </c>
      <c r="W1973" s="44" t="str">
        <f t="shared" si="573"/>
        <v/>
      </c>
      <c r="X1973" s="25" t="str">
        <f t="shared" si="574"/>
        <v/>
      </c>
      <c r="Y1973" s="1">
        <f t="shared" si="575"/>
        <v>1924</v>
      </c>
      <c r="Z1973" t="str">
        <f t="shared" si="576"/>
        <v>MNU_EE</v>
      </c>
      <c r="AA1973" s="177" t="str">
        <f>IF(ISNA(VLOOKUP(AC1973,Sheet2!J:J,1,0)),"//","")</f>
        <v/>
      </c>
      <c r="AC1973" s="113" t="str">
        <f t="shared" si="583"/>
        <v/>
      </c>
      <c r="AD1973" t="b">
        <f t="shared" si="579"/>
        <v>1</v>
      </c>
    </row>
    <row r="1974" spans="1:30">
      <c r="A1974" s="58">
        <f t="shared" si="578"/>
        <v>1974</v>
      </c>
      <c r="B1974" s="55">
        <f t="shared" si="577"/>
        <v>1925</v>
      </c>
      <c r="C1974" s="99" t="s">
        <v>4526</v>
      </c>
      <c r="D1974" s="99" t="s">
        <v>3346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4646</v>
      </c>
      <c r="L1974" s="99"/>
      <c r="M1974" s="104" t="s">
        <v>3346</v>
      </c>
      <c r="N1974" s="104"/>
      <c r="O1974"/>
      <c r="P1974" t="str">
        <f t="shared" si="571"/>
        <v/>
      </c>
      <c r="Q1974" t="str">
        <f>IF(ISNA(VLOOKUP(AC1974,#REF!,1)),"//","")</f>
        <v/>
      </c>
      <c r="R1974"/>
      <c r="S1974" s="43">
        <f t="shared" si="572"/>
        <v>315</v>
      </c>
      <c r="T1974" s="94" t="s">
        <v>3145</v>
      </c>
      <c r="U1974" s="72" t="s">
        <v>2570</v>
      </c>
      <c r="V1974" s="72" t="s">
        <v>2570</v>
      </c>
      <c r="W1974" s="44" t="str">
        <f t="shared" si="573"/>
        <v/>
      </c>
      <c r="X1974" s="25" t="str">
        <f t="shared" si="574"/>
        <v/>
      </c>
      <c r="Y1974" s="1">
        <f t="shared" si="575"/>
        <v>1925</v>
      </c>
      <c r="Z1974" t="str">
        <f t="shared" si="576"/>
        <v>ITM_T_UP_ARROW</v>
      </c>
      <c r="AA1974" s="177" t="str">
        <f>IF(ISNA(VLOOKUP(AC1974,Sheet2!J:J,1,0)),"//","")</f>
        <v/>
      </c>
      <c r="AC1974" s="113" t="str">
        <f t="shared" si="583"/>
        <v/>
      </c>
      <c r="AD1974" t="b">
        <f t="shared" si="579"/>
        <v>1</v>
      </c>
    </row>
    <row r="1975" spans="1:30">
      <c r="A1975" s="58">
        <f t="shared" si="578"/>
        <v>1975</v>
      </c>
      <c r="B1975" s="55">
        <f t="shared" si="577"/>
        <v>1926</v>
      </c>
      <c r="C1975" s="99" t="s">
        <v>4557</v>
      </c>
      <c r="D1975" s="99" t="s">
        <v>7</v>
      </c>
      <c r="E1975" s="102" t="s">
        <v>2654</v>
      </c>
      <c r="F1975" s="102" t="s">
        <v>2654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4646</v>
      </c>
      <c r="L1975" s="99"/>
      <c r="M1975" s="104" t="s">
        <v>2544</v>
      </c>
      <c r="N1975" s="104"/>
      <c r="O1975"/>
      <c r="P1975" t="str">
        <f t="shared" si="571"/>
        <v/>
      </c>
      <c r="Q1975" t="str">
        <f>IF(ISNA(VLOOKUP(AC1975,#REF!,1)),"//","")</f>
        <v/>
      </c>
      <c r="R1975"/>
      <c r="S1975" s="43">
        <f t="shared" si="572"/>
        <v>315</v>
      </c>
      <c r="T1975" s="94" t="s">
        <v>3101</v>
      </c>
      <c r="U1975" s="72" t="s">
        <v>2570</v>
      </c>
      <c r="V1975" s="72" t="s">
        <v>2570</v>
      </c>
      <c r="W1975" s="44" t="str">
        <f t="shared" si="573"/>
        <v/>
      </c>
      <c r="X1975" s="25" t="str">
        <f t="shared" si="574"/>
        <v/>
      </c>
      <c r="Y1975" s="1">
        <f t="shared" si="575"/>
        <v>1926</v>
      </c>
      <c r="Z1975" t="str">
        <f t="shared" si="576"/>
        <v>MNU_ASN</v>
      </c>
      <c r="AA1975" s="177" t="str">
        <f>IF(ISNA(VLOOKUP(AC1975,Sheet2!J:J,1,0)),"//","")</f>
        <v/>
      </c>
      <c r="AC1975" s="113" t="str">
        <f t="shared" si="583"/>
        <v/>
      </c>
      <c r="AD1975" t="b">
        <f t="shared" si="579"/>
        <v>1</v>
      </c>
    </row>
    <row r="1976" spans="1:30">
      <c r="A1976" s="58">
        <f t="shared" si="578"/>
        <v>1976</v>
      </c>
      <c r="B1976" s="55">
        <f t="shared" si="577"/>
        <v>1927</v>
      </c>
      <c r="C1976" s="99" t="s">
        <v>4526</v>
      </c>
      <c r="D1976" s="99" t="s">
        <v>3347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4646</v>
      </c>
      <c r="L1976" s="99"/>
      <c r="M1976" s="104" t="s">
        <v>3347</v>
      </c>
      <c r="N1976" s="104"/>
      <c r="O1976"/>
      <c r="P1976" t="str">
        <f t="shared" si="571"/>
        <v/>
      </c>
      <c r="Q1976" t="str">
        <f>IF(ISNA(VLOOKUP(AC1976,#REF!,1)),"//","")</f>
        <v/>
      </c>
      <c r="R1976"/>
      <c r="S1976" s="43">
        <f t="shared" si="572"/>
        <v>315</v>
      </c>
      <c r="T1976" s="94" t="s">
        <v>3145</v>
      </c>
      <c r="U1976" s="72" t="s">
        <v>2570</v>
      </c>
      <c r="V1976" s="72" t="s">
        <v>2570</v>
      </c>
      <c r="W1976" s="44" t="str">
        <f t="shared" si="573"/>
        <v/>
      </c>
      <c r="X1976" s="25" t="str">
        <f t="shared" si="574"/>
        <v/>
      </c>
      <c r="Y1976" s="1">
        <f t="shared" si="575"/>
        <v>1927</v>
      </c>
      <c r="Z1976" t="str">
        <f t="shared" si="576"/>
        <v>ITM_T_DOWN_ARROW</v>
      </c>
      <c r="AA1976" s="177" t="str">
        <f>IF(ISNA(VLOOKUP(AC1976,Sheet2!J:J,1,0)),"//","")</f>
        <v/>
      </c>
      <c r="AC1976" s="113" t="str">
        <f t="shared" si="583"/>
        <v/>
      </c>
      <c r="AD1976" t="b">
        <f t="shared" si="579"/>
        <v>1</v>
      </c>
    </row>
    <row r="1977" spans="1:30">
      <c r="A1977" s="58">
        <f t="shared" si="578"/>
        <v>1977</v>
      </c>
      <c r="B1977" s="55">
        <f t="shared" si="577"/>
        <v>1928</v>
      </c>
      <c r="C1977" s="99" t="s">
        <v>4526</v>
      </c>
      <c r="D1977" s="99" t="s">
        <v>3344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4646</v>
      </c>
      <c r="L1977" s="99"/>
      <c r="M1977" s="104" t="s">
        <v>3344</v>
      </c>
      <c r="N1977" s="104"/>
      <c r="O1977"/>
      <c r="P1977" t="str">
        <f t="shared" si="571"/>
        <v/>
      </c>
      <c r="Q1977" t="str">
        <f>IF(ISNA(VLOOKUP(AC1977,#REF!,1)),"//","")</f>
        <v/>
      </c>
      <c r="R1977"/>
      <c r="S1977" s="43">
        <f t="shared" si="572"/>
        <v>315</v>
      </c>
      <c r="T1977" s="94" t="s">
        <v>3145</v>
      </c>
      <c r="U1977" s="72" t="s">
        <v>2570</v>
      </c>
      <c r="V1977" s="72" t="s">
        <v>2570</v>
      </c>
      <c r="W1977" s="44" t="str">
        <f t="shared" si="573"/>
        <v/>
      </c>
      <c r="X1977" s="25" t="str">
        <f t="shared" si="574"/>
        <v/>
      </c>
      <c r="Y1977" s="1">
        <f t="shared" si="575"/>
        <v>1928</v>
      </c>
      <c r="Z1977" t="str">
        <f t="shared" si="576"/>
        <v>ITM_T_HOME</v>
      </c>
      <c r="AA1977" s="177" t="str">
        <f>IF(ISNA(VLOOKUP(AC1977,Sheet2!J:J,1,0)),"//","")</f>
        <v/>
      </c>
      <c r="AC1977" s="113" t="str">
        <f t="shared" si="583"/>
        <v/>
      </c>
      <c r="AD1977" t="b">
        <f t="shared" si="579"/>
        <v>1</v>
      </c>
    </row>
    <row r="1978" spans="1:30">
      <c r="A1978" s="58">
        <f t="shared" si="578"/>
        <v>1978</v>
      </c>
      <c r="B1978" s="55">
        <f t="shared" si="577"/>
        <v>1929</v>
      </c>
      <c r="C1978" s="99" t="s">
        <v>4526</v>
      </c>
      <c r="D1978" s="99" t="s">
        <v>3345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4646</v>
      </c>
      <c r="L1978" s="99"/>
      <c r="M1978" s="104" t="s">
        <v>3345</v>
      </c>
      <c r="N1978" s="104"/>
      <c r="O1978"/>
      <c r="P1978" t="str">
        <f t="shared" ref="P1978:P1979" si="584">IF(E1978=F1978,"","NOT EQUAL")</f>
        <v/>
      </c>
      <c r="Q1978" t="str">
        <f>IF(ISNA(VLOOKUP(AC1978,#REF!,1)),"//","")</f>
        <v/>
      </c>
      <c r="R1978"/>
      <c r="S1978" s="43">
        <f t="shared" ref="S1978:S1979" si="585">IF(X1978&lt;&gt;"",S1977+1,S1977)</f>
        <v>315</v>
      </c>
      <c r="T1978" s="94" t="s">
        <v>3145</v>
      </c>
      <c r="U1978" s="72" t="s">
        <v>2570</v>
      </c>
      <c r="V1978" s="72" t="s">
        <v>2570</v>
      </c>
      <c r="W1978" s="44" t="str">
        <f t="shared" ref="W1978:W1979" si="586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587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588">B1978</f>
        <v>1929</v>
      </c>
      <c r="Z1978" t="str">
        <f t="shared" ref="Z1978:Z1979" si="589">M1978</f>
        <v>ITM_T_END</v>
      </c>
      <c r="AA1978" s="177" t="str">
        <f>IF(ISNA(VLOOKUP(AC1978,Sheet2!J:J,1,0)),"//","")</f>
        <v/>
      </c>
      <c r="AC1978" s="113" t="str">
        <f t="shared" si="583"/>
        <v/>
      </c>
      <c r="AD1978" t="b">
        <f t="shared" si="579"/>
        <v>1</v>
      </c>
    </row>
    <row r="1979" spans="1:30">
      <c r="A1979" s="58">
        <f t="shared" si="578"/>
        <v>1979</v>
      </c>
      <c r="B1979" s="55">
        <f t="shared" si="577"/>
        <v>1930</v>
      </c>
      <c r="C1979" s="99" t="s">
        <v>4557</v>
      </c>
      <c r="D1979" s="99" t="s">
        <v>7</v>
      </c>
      <c r="E1979" s="102" t="s">
        <v>150</v>
      </c>
      <c r="F1979" s="102" t="s">
        <v>2947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4646</v>
      </c>
      <c r="L1979" s="99" t="s">
        <v>2888</v>
      </c>
      <c r="M1979" s="104" t="s">
        <v>2945</v>
      </c>
      <c r="N1979" s="104"/>
      <c r="O1979"/>
      <c r="P1979" t="str">
        <f t="shared" si="584"/>
        <v>NOT EQUAL</v>
      </c>
      <c r="Q1979" t="str">
        <f>IF(ISNA(VLOOKUP(AC1979,#REF!,1)),"//","")</f>
        <v/>
      </c>
      <c r="R1979"/>
      <c r="S1979" s="43">
        <f t="shared" si="585"/>
        <v>315</v>
      </c>
      <c r="T1979" s="94" t="s">
        <v>3101</v>
      </c>
      <c r="U1979" s="72" t="s">
        <v>2570</v>
      </c>
      <c r="V1979" s="72" t="s">
        <v>2570</v>
      </c>
      <c r="W1979" s="44" t="str">
        <f t="shared" si="586"/>
        <v/>
      </c>
      <c r="X1979" s="25" t="str">
        <f t="shared" si="587"/>
        <v/>
      </c>
      <c r="Y1979" s="1">
        <f t="shared" si="588"/>
        <v>1930</v>
      </c>
      <c r="Z1979" t="str">
        <f t="shared" si="589"/>
        <v>MNU_ASN_U</v>
      </c>
      <c r="AA1979" s="177" t="str">
        <f>IF(ISNA(VLOOKUP(AC1979,Sheet2!J:J,1,0)),"//","")</f>
        <v/>
      </c>
      <c r="AC1979" s="113" t="str">
        <f t="shared" si="583"/>
        <v/>
      </c>
      <c r="AD1979" t="b">
        <f t="shared" si="579"/>
        <v>1</v>
      </c>
    </row>
    <row r="1980" spans="1:30">
      <c r="A1980" s="58">
        <f t="shared" si="578"/>
        <v>1980</v>
      </c>
      <c r="B1980" s="55">
        <f t="shared" si="577"/>
        <v>1931</v>
      </c>
      <c r="C1980" s="99" t="s">
        <v>4557</v>
      </c>
      <c r="D1980" s="99" t="s">
        <v>7</v>
      </c>
      <c r="E1980" s="102" t="s">
        <v>3023</v>
      </c>
      <c r="F1980" s="100" t="s">
        <v>3023</v>
      </c>
      <c r="G1980" s="106">
        <v>0</v>
      </c>
      <c r="H1980" s="106">
        <v>0</v>
      </c>
      <c r="I1980" s="100" t="s">
        <v>18</v>
      </c>
      <c r="J1980" s="100" t="s">
        <v>1630</v>
      </c>
      <c r="K1980" s="102" t="s">
        <v>4646</v>
      </c>
      <c r="L1980" s="99"/>
      <c r="M1980" s="104" t="s">
        <v>3024</v>
      </c>
      <c r="N1980" s="104"/>
      <c r="O1980"/>
      <c r="P1980" t="str">
        <f t="shared" si="571"/>
        <v/>
      </c>
      <c r="Q1980" t="str">
        <f>IF(ISNA(VLOOKUP(AC1980,#REF!,1)),"//","")</f>
        <v/>
      </c>
      <c r="R1980"/>
      <c r="S1980" s="43">
        <f t="shared" si="572"/>
        <v>315</v>
      </c>
      <c r="T1980" s="94" t="s">
        <v>3101</v>
      </c>
      <c r="U1980" s="72" t="s">
        <v>2570</v>
      </c>
      <c r="V1980" s="72" t="s">
        <v>2570</v>
      </c>
      <c r="W1980" s="44" t="str">
        <f t="shared" si="573"/>
        <v/>
      </c>
      <c r="X1980" s="25" t="str">
        <f t="shared" si="574"/>
        <v/>
      </c>
      <c r="Y1980" s="1">
        <f t="shared" si="575"/>
        <v>1931</v>
      </c>
      <c r="Z1980" t="str">
        <f t="shared" si="576"/>
        <v>MNU_T_EDIT</v>
      </c>
      <c r="AA1980" s="177" t="str">
        <f>IF(ISNA(VLOOKUP(AC1980,Sheet2!J:J,1,0)),"//","")</f>
        <v/>
      </c>
      <c r="AC1980" s="113" t="str">
        <f t="shared" si="583"/>
        <v/>
      </c>
      <c r="AD1980" t="b">
        <f t="shared" si="579"/>
        <v>1</v>
      </c>
    </row>
    <row r="1981" spans="1:30">
      <c r="A1981" s="58">
        <f t="shared" si="578"/>
        <v>1981</v>
      </c>
      <c r="B1981" s="55">
        <f t="shared" si="577"/>
        <v>1932</v>
      </c>
      <c r="C1981" s="99" t="s">
        <v>4557</v>
      </c>
      <c r="D1981" s="99" t="s">
        <v>7</v>
      </c>
      <c r="E1981" s="102" t="s">
        <v>3036</v>
      </c>
      <c r="F1981" s="102" t="s">
        <v>3036</v>
      </c>
      <c r="G1981" s="106">
        <v>0</v>
      </c>
      <c r="H1981" s="106">
        <v>0</v>
      </c>
      <c r="I1981" s="100" t="s">
        <v>18</v>
      </c>
      <c r="J1981" s="100" t="s">
        <v>1630</v>
      </c>
      <c r="K1981" s="102" t="s">
        <v>4646</v>
      </c>
      <c r="L1981" s="99"/>
      <c r="M1981" s="104" t="s">
        <v>3037</v>
      </c>
      <c r="N1981" s="104"/>
      <c r="O1981"/>
      <c r="P1981" t="str">
        <f t="shared" si="571"/>
        <v/>
      </c>
      <c r="Q1981" t="str">
        <f>IF(ISNA(VLOOKUP(AC1981,#REF!,1)),"//","")</f>
        <v/>
      </c>
      <c r="R1981"/>
      <c r="S1981" s="43">
        <f t="shared" si="572"/>
        <v>315</v>
      </c>
      <c r="T1981" s="94" t="s">
        <v>3101</v>
      </c>
      <c r="U1981" s="72" t="s">
        <v>2570</v>
      </c>
      <c r="V1981" s="72" t="s">
        <v>2570</v>
      </c>
      <c r="W1981" s="44" t="str">
        <f t="shared" si="573"/>
        <v/>
      </c>
      <c r="X1981" s="25" t="str">
        <f t="shared" si="574"/>
        <v/>
      </c>
      <c r="Y1981" s="1">
        <f t="shared" si="575"/>
        <v>1932</v>
      </c>
      <c r="Z1981" t="str">
        <f t="shared" si="576"/>
        <v>MNU_XXEQ</v>
      </c>
      <c r="AA1981" s="177" t="str">
        <f>IF(ISNA(VLOOKUP(AC1981,Sheet2!J:J,1,0)),"//","")</f>
        <v/>
      </c>
      <c r="AC1981" s="113" t="str">
        <f t="shared" si="583"/>
        <v/>
      </c>
      <c r="AD1981" t="b">
        <f t="shared" si="579"/>
        <v>1</v>
      </c>
    </row>
    <row r="1982" spans="1:30">
      <c r="A1982" s="58">
        <f t="shared" si="578"/>
        <v>1982</v>
      </c>
      <c r="B1982" s="55">
        <f t="shared" si="577"/>
        <v>1933</v>
      </c>
      <c r="C1982" s="99" t="s">
        <v>4463</v>
      </c>
      <c r="D1982" s="99" t="s">
        <v>7</v>
      </c>
      <c r="E1982" s="102" t="s">
        <v>2883</v>
      </c>
      <c r="F1982" s="102" t="s">
        <v>2883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4811</v>
      </c>
      <c r="L1982" s="99"/>
      <c r="M1982" s="104" t="s">
        <v>2884</v>
      </c>
      <c r="N1982" s="104"/>
      <c r="O1982"/>
      <c r="P1982" t="str">
        <f t="shared" si="571"/>
        <v/>
      </c>
      <c r="Q1982" t="str">
        <f>IF(ISNA(VLOOKUP(AC1982,#REF!,1)),"//","")</f>
        <v/>
      </c>
      <c r="R1982"/>
      <c r="S1982" s="43">
        <f t="shared" si="572"/>
        <v>315</v>
      </c>
      <c r="T1982" s="94" t="s">
        <v>3130</v>
      </c>
      <c r="U1982" s="72" t="s">
        <v>2570</v>
      </c>
      <c r="V1982" s="72" t="s">
        <v>2570</v>
      </c>
      <c r="W1982" s="44" t="str">
        <f t="shared" si="573"/>
        <v/>
      </c>
      <c r="X1982" s="25" t="str">
        <f t="shared" si="574"/>
        <v/>
      </c>
      <c r="Y1982" s="1">
        <f t="shared" si="575"/>
        <v>1933</v>
      </c>
      <c r="Z1982" t="str">
        <f t="shared" si="576"/>
        <v>ITM_RNG</v>
      </c>
      <c r="AA1982" s="177" t="str">
        <f>IF(ISNA(VLOOKUP(AC1982,Sheet2!J:J,1,0)),"//","")</f>
        <v/>
      </c>
      <c r="AC1982" s="113" t="str">
        <f t="shared" si="583"/>
        <v/>
      </c>
      <c r="AD1982" t="b">
        <f t="shared" si="579"/>
        <v>1</v>
      </c>
    </row>
    <row r="1983" spans="1:30">
      <c r="A1983" s="58">
        <f t="shared" si="578"/>
        <v>1983</v>
      </c>
      <c r="B1983" s="55">
        <f t="shared" si="577"/>
        <v>1934</v>
      </c>
      <c r="C1983" s="99" t="s">
        <v>4561</v>
      </c>
      <c r="D1983" s="99" t="s">
        <v>4875</v>
      </c>
      <c r="E1983" s="100" t="s">
        <v>1487</v>
      </c>
      <c r="F1983" s="100" t="s">
        <v>2661</v>
      </c>
      <c r="G1983" s="104">
        <v>0</v>
      </c>
      <c r="H1983" s="104">
        <v>0</v>
      </c>
      <c r="I1983" s="100" t="s">
        <v>3</v>
      </c>
      <c r="J1983" s="100" t="s">
        <v>1630</v>
      </c>
      <c r="K1983" s="102" t="s">
        <v>4646</v>
      </c>
      <c r="L1983" s="103" t="s">
        <v>371</v>
      </c>
      <c r="M1983" s="104" t="s">
        <v>2873</v>
      </c>
      <c r="N1983" s="104"/>
      <c r="O1983"/>
      <c r="P1983" t="str">
        <f t="shared" si="571"/>
        <v>NOT EQUAL</v>
      </c>
      <c r="Q1983" t="str">
        <f>IF(ISNA(VLOOKUP(AC1983,#REF!,1)),"//","")</f>
        <v/>
      </c>
      <c r="R1983"/>
      <c r="S1983" s="43">
        <f t="shared" si="572"/>
        <v>315</v>
      </c>
      <c r="T1983" s="94" t="s">
        <v>3130</v>
      </c>
      <c r="U1983" s="72" t="s">
        <v>2570</v>
      </c>
      <c r="V1983" s="72" t="s">
        <v>2570</v>
      </c>
      <c r="W1983" s="44" t="str">
        <f t="shared" si="573"/>
        <v/>
      </c>
      <c r="X1983" s="25" t="str">
        <f t="shared" si="574"/>
        <v/>
      </c>
      <c r="Y1983" s="1">
        <f t="shared" si="575"/>
        <v>1934</v>
      </c>
      <c r="Z1983" t="str">
        <f t="shared" si="576"/>
        <v>ITM_FLGSV</v>
      </c>
      <c r="AA1983" s="177" t="str">
        <f>IF(ISNA(VLOOKUP(AC1983,Sheet2!J:J,1,0)),"//","")</f>
        <v/>
      </c>
      <c r="AC1983" s="113" t="str">
        <f t="shared" si="583"/>
        <v/>
      </c>
      <c r="AD1983" t="b">
        <f t="shared" si="579"/>
        <v>1</v>
      </c>
    </row>
    <row r="1984" spans="1:30">
      <c r="A1984" s="58">
        <f t="shared" si="578"/>
        <v>1984</v>
      </c>
      <c r="B1984" s="55">
        <f t="shared" si="577"/>
        <v>1935</v>
      </c>
      <c r="C1984" s="99" t="s">
        <v>4494</v>
      </c>
      <c r="D1984" s="99" t="s">
        <v>2846</v>
      </c>
      <c r="E1984" s="100" t="s">
        <v>2848</v>
      </c>
      <c r="F1984" s="100" t="s">
        <v>2848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4646</v>
      </c>
      <c r="L1984" s="99"/>
      <c r="M1984" s="104" t="s">
        <v>2849</v>
      </c>
      <c r="N1984" s="104"/>
      <c r="O1984"/>
      <c r="P1984" t="str">
        <f t="shared" si="571"/>
        <v/>
      </c>
      <c r="Q1984" t="str">
        <f>IF(ISNA(VLOOKUP(AC1984,#REF!,1)),"//","")</f>
        <v/>
      </c>
      <c r="R1984"/>
      <c r="S1984" s="43">
        <f t="shared" si="572"/>
        <v>316</v>
      </c>
      <c r="T1984" s="94" t="s">
        <v>3128</v>
      </c>
      <c r="U1984" s="72" t="s">
        <v>3001</v>
      </c>
      <c r="V1984" s="72" t="s">
        <v>2570</v>
      </c>
      <c r="W1984" s="44" t="str">
        <f t="shared" si="573"/>
        <v>"CPXI"</v>
      </c>
      <c r="X1984" s="25" t="str">
        <f t="shared" si="574"/>
        <v>CPXI</v>
      </c>
      <c r="Y1984" s="1">
        <f t="shared" si="575"/>
        <v>1935</v>
      </c>
      <c r="Z1984" t="str">
        <f t="shared" si="576"/>
        <v>ITM_CPXI</v>
      </c>
      <c r="AA1984" s="177" t="str">
        <f>IF(ISNA(VLOOKUP(AC1984,Sheet2!J:J,1,0)),"//","")</f>
        <v>//</v>
      </c>
      <c r="AC1984" s="113" t="str">
        <f t="shared" si="583"/>
        <v>CPXI</v>
      </c>
      <c r="AD1984" t="b">
        <f t="shared" si="579"/>
        <v>1</v>
      </c>
    </row>
    <row r="1985" spans="1:30">
      <c r="A1985" s="58">
        <f t="shared" si="578"/>
        <v>1985</v>
      </c>
      <c r="B1985" s="55">
        <f t="shared" si="577"/>
        <v>1936</v>
      </c>
      <c r="C1985" s="99" t="s">
        <v>4494</v>
      </c>
      <c r="D1985" s="99" t="s">
        <v>2847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4646</v>
      </c>
      <c r="L1985" s="99"/>
      <c r="M1985" s="104" t="s">
        <v>2850</v>
      </c>
      <c r="N1985" s="104"/>
      <c r="O1985"/>
      <c r="P1985" t="str">
        <f t="shared" si="571"/>
        <v/>
      </c>
      <c r="Q1985" t="str">
        <f>IF(ISNA(VLOOKUP(AC1985,#REF!,1)),"//","")</f>
        <v/>
      </c>
      <c r="R1985"/>
      <c r="S1985" s="43">
        <f t="shared" si="572"/>
        <v>317</v>
      </c>
      <c r="T1985" s="94" t="s">
        <v>3128</v>
      </c>
      <c r="U1985" s="72" t="s">
        <v>3001</v>
      </c>
      <c r="V1985" s="72" t="s">
        <v>2570</v>
      </c>
      <c r="W1985" s="44" t="str">
        <f t="shared" si="573"/>
        <v>"CPXJ"</v>
      </c>
      <c r="X1985" s="25" t="str">
        <f t="shared" si="574"/>
        <v>CPXJ</v>
      </c>
      <c r="Y1985" s="1">
        <f t="shared" si="575"/>
        <v>1936</v>
      </c>
      <c r="Z1985" t="str">
        <f t="shared" si="576"/>
        <v>ITM_CPXJ</v>
      </c>
      <c r="AA1985" s="177" t="str">
        <f>IF(ISNA(VLOOKUP(AC1985,Sheet2!J:J,1,0)),"//","")</f>
        <v>//</v>
      </c>
      <c r="AC1985" s="113" t="str">
        <f t="shared" si="583"/>
        <v>CPXJ</v>
      </c>
      <c r="AD1985" t="b">
        <f t="shared" si="579"/>
        <v>1</v>
      </c>
    </row>
    <row r="1986" spans="1:30">
      <c r="A1986" s="58">
        <f t="shared" si="578"/>
        <v>1986</v>
      </c>
      <c r="B1986" s="55">
        <f t="shared" si="577"/>
        <v>1937</v>
      </c>
      <c r="C1986" s="99" t="s">
        <v>4494</v>
      </c>
      <c r="D1986" s="99" t="s">
        <v>2856</v>
      </c>
      <c r="E1986" s="102" t="s">
        <v>2857</v>
      </c>
      <c r="F1986" s="102" t="s">
        <v>2857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4646</v>
      </c>
      <c r="L1986" s="99"/>
      <c r="M1986" s="104" t="s">
        <v>2858</v>
      </c>
      <c r="N1986" s="104"/>
      <c r="O1986"/>
      <c r="P1986" t="str">
        <f t="shared" si="571"/>
        <v/>
      </c>
      <c r="Q1986" t="str">
        <f>IF(ISNA(VLOOKUP(AC1986,#REF!,1)),"//","")</f>
        <v/>
      </c>
      <c r="R1986"/>
      <c r="S1986" s="43">
        <f t="shared" si="572"/>
        <v>318</v>
      </c>
      <c r="T1986" s="94" t="s">
        <v>3128</v>
      </c>
      <c r="U1986" s="72" t="s">
        <v>3001</v>
      </c>
      <c r="V1986" s="72" t="s">
        <v>2570</v>
      </c>
      <c r="W1986" s="44" t="str">
        <f t="shared" si="573"/>
        <v>"SSIZE4"</v>
      </c>
      <c r="X1986" s="25" t="str">
        <f t="shared" si="574"/>
        <v>SSIZE4</v>
      </c>
      <c r="Y1986" s="1">
        <f t="shared" si="575"/>
        <v>1937</v>
      </c>
      <c r="Z1986" t="str">
        <f t="shared" si="576"/>
        <v>ITM_SSIZE4</v>
      </c>
      <c r="AA1986" s="177" t="str">
        <f>IF(ISNA(VLOOKUP(AC1986,Sheet2!J:J,1,0)),"//","")</f>
        <v>//</v>
      </c>
      <c r="AC1986" s="113" t="str">
        <f t="shared" si="583"/>
        <v>SSIZE4</v>
      </c>
      <c r="AD1986" t="b">
        <f t="shared" si="579"/>
        <v>1</v>
      </c>
    </row>
    <row r="1987" spans="1:30">
      <c r="A1987" s="58">
        <f t="shared" si="578"/>
        <v>1987</v>
      </c>
      <c r="B1987" s="55">
        <f t="shared" si="577"/>
        <v>1938</v>
      </c>
      <c r="C1987" s="99" t="s">
        <v>4494</v>
      </c>
      <c r="D1987" s="99" t="s">
        <v>2859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4646</v>
      </c>
      <c r="L1987" s="103"/>
      <c r="M1987" s="104" t="s">
        <v>2860</v>
      </c>
      <c r="N1987" s="104"/>
      <c r="O1987"/>
      <c r="P1987" t="str">
        <f t="shared" si="571"/>
        <v/>
      </c>
      <c r="Q1987" t="str">
        <f>IF(ISNA(VLOOKUP(AC1987,#REF!,1)),"//","")</f>
        <v/>
      </c>
      <c r="R1987"/>
      <c r="S1987" s="43">
        <f t="shared" si="572"/>
        <v>319</v>
      </c>
      <c r="T1987" s="94" t="s">
        <v>3128</v>
      </c>
      <c r="U1987" s="72" t="s">
        <v>3001</v>
      </c>
      <c r="V1987" s="72" t="s">
        <v>2570</v>
      </c>
      <c r="W1987" s="44" t="str">
        <f t="shared" si="573"/>
        <v>"SSIZE8"</v>
      </c>
      <c r="X1987" s="25" t="str">
        <f t="shared" si="574"/>
        <v>SSIZE8</v>
      </c>
      <c r="Y1987" s="1">
        <f t="shared" si="575"/>
        <v>1938</v>
      </c>
      <c r="Z1987" t="str">
        <f t="shared" si="576"/>
        <v>ITM_SSIZE8</v>
      </c>
      <c r="AA1987" s="177" t="str">
        <f>IF(ISNA(VLOOKUP(AC1987,Sheet2!J:J,1,0)),"//","")</f>
        <v>//</v>
      </c>
      <c r="AC1987" s="113" t="str">
        <f t="shared" si="583"/>
        <v>SSIZE8</v>
      </c>
      <c r="AD1987" t="b">
        <f t="shared" si="579"/>
        <v>1</v>
      </c>
    </row>
    <row r="1988" spans="1:30">
      <c r="A1988" s="58">
        <f t="shared" si="578"/>
        <v>1988</v>
      </c>
      <c r="B1988" s="55">
        <f t="shared" si="577"/>
        <v>1939</v>
      </c>
      <c r="C1988" s="99" t="s">
        <v>4494</v>
      </c>
      <c r="D1988" s="99" t="s">
        <v>2885</v>
      </c>
      <c r="E1988" s="100" t="s">
        <v>2793</v>
      </c>
      <c r="F1988" s="100" t="s">
        <v>2793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4646</v>
      </c>
      <c r="L1988" s="103"/>
      <c r="M1988" s="104" t="s">
        <v>2887</v>
      </c>
      <c r="N1988" s="104"/>
      <c r="O1988"/>
      <c r="P1988" t="str">
        <f t="shared" si="571"/>
        <v/>
      </c>
      <c r="Q1988" t="str">
        <f>IF(ISNA(VLOOKUP(AC1988,#REF!,1)),"//","")</f>
        <v/>
      </c>
      <c r="R1988"/>
      <c r="S1988" s="43">
        <f t="shared" si="572"/>
        <v>319</v>
      </c>
      <c r="T1988" s="94" t="s">
        <v>3128</v>
      </c>
      <c r="U1988" s="72" t="s">
        <v>2570</v>
      </c>
      <c r="V1988" s="72" t="s">
        <v>2570</v>
      </c>
      <c r="W1988" s="44" t="str">
        <f t="shared" si="573"/>
        <v/>
      </c>
      <c r="X1988" s="25" t="str">
        <f t="shared" si="574"/>
        <v/>
      </c>
      <c r="Y1988" s="1">
        <f t="shared" si="575"/>
        <v>1939</v>
      </c>
      <c r="Z1988" t="str">
        <f t="shared" si="576"/>
        <v>ITM_CB_SPCRES</v>
      </c>
      <c r="AA1988" s="177" t="str">
        <f>IF(ISNA(VLOOKUP(AC1988,Sheet2!J:J,1,0)),"//","")</f>
        <v/>
      </c>
      <c r="AC1988" s="113" t="str">
        <f t="shared" si="583"/>
        <v/>
      </c>
      <c r="AD1988" t="b">
        <f t="shared" si="579"/>
        <v>1</v>
      </c>
    </row>
    <row r="1989" spans="1:30">
      <c r="A1989" s="58">
        <f t="shared" si="578"/>
        <v>1989</v>
      </c>
      <c r="B1989" s="55">
        <f t="shared" si="577"/>
        <v>1940</v>
      </c>
      <c r="C1989" s="99" t="s">
        <v>4527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4646</v>
      </c>
      <c r="L1989" s="103" t="s">
        <v>2844</v>
      </c>
      <c r="M1989" s="104" t="s">
        <v>2886</v>
      </c>
      <c r="N1989" s="104"/>
      <c r="O1989"/>
      <c r="P1989" t="str">
        <f t="shared" si="571"/>
        <v/>
      </c>
      <c r="Q1989" t="str">
        <f>IF(ISNA(VLOOKUP(AC1989,#REF!,1)),"//","")</f>
        <v/>
      </c>
      <c r="R1989"/>
      <c r="S1989" s="43">
        <f t="shared" si="572"/>
        <v>319</v>
      </c>
      <c r="T1989" s="94" t="s">
        <v>3128</v>
      </c>
      <c r="U1989" s="72" t="s">
        <v>2570</v>
      </c>
      <c r="V1989" s="72" t="s">
        <v>2570</v>
      </c>
      <c r="W1989" s="44" t="str">
        <f t="shared" si="573"/>
        <v/>
      </c>
      <c r="X1989" s="25" t="str">
        <f t="shared" si="574"/>
        <v/>
      </c>
      <c r="Y1989" s="1">
        <f t="shared" si="575"/>
        <v>1940</v>
      </c>
      <c r="Z1989" t="str">
        <f t="shared" si="576"/>
        <v>ITM_CFG</v>
      </c>
      <c r="AA1989" s="177" t="str">
        <f>IF(ISNA(VLOOKUP(AC1989,Sheet2!J:J,1,0)),"//","")</f>
        <v/>
      </c>
      <c r="AC1989" s="113" t="str">
        <f t="shared" si="583"/>
        <v/>
      </c>
      <c r="AD1989" t="b">
        <f t="shared" si="579"/>
        <v>1</v>
      </c>
    </row>
    <row r="1990" spans="1:30">
      <c r="A1990" s="58">
        <f t="shared" si="578"/>
        <v>1990</v>
      </c>
      <c r="B1990" s="55">
        <f t="shared" si="577"/>
        <v>1941</v>
      </c>
      <c r="C1990" s="99" t="s">
        <v>4494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4646</v>
      </c>
      <c r="L1990" s="111" t="s">
        <v>2844</v>
      </c>
      <c r="M1990" s="104" t="s">
        <v>1719</v>
      </c>
      <c r="N1990" s="104"/>
      <c r="O1990"/>
      <c r="P1990" t="str">
        <f t="shared" si="571"/>
        <v/>
      </c>
      <c r="Q1990" t="str">
        <f>IF(ISNA(VLOOKUP(AC1990,#REF!,1)),"//","")</f>
        <v/>
      </c>
      <c r="R1990"/>
      <c r="S1990" s="43">
        <f t="shared" si="572"/>
        <v>319</v>
      </c>
      <c r="T1990" s="94" t="s">
        <v>3128</v>
      </c>
      <c r="U1990" s="72" t="s">
        <v>2570</v>
      </c>
      <c r="V1990" s="72" t="s">
        <v>2570</v>
      </c>
      <c r="W1990" s="44" t="str">
        <f t="shared" si="573"/>
        <v/>
      </c>
      <c r="X1990" s="25" t="str">
        <f t="shared" si="574"/>
        <v/>
      </c>
      <c r="Y1990" s="1">
        <f t="shared" si="575"/>
        <v>1941</v>
      </c>
      <c r="Z1990" t="str">
        <f t="shared" si="576"/>
        <v>ITM_CLK12</v>
      </c>
      <c r="AA1990" s="177" t="str">
        <f>IF(ISNA(VLOOKUP(AC1990,Sheet2!J:J,1,0)),"//","")</f>
        <v/>
      </c>
      <c r="AC1990" s="113" t="str">
        <f t="shared" si="583"/>
        <v/>
      </c>
      <c r="AD1990" t="b">
        <f t="shared" si="579"/>
        <v>1</v>
      </c>
    </row>
    <row r="1991" spans="1:30">
      <c r="A1991" s="58">
        <f t="shared" si="578"/>
        <v>1991</v>
      </c>
      <c r="B1991" s="55">
        <f t="shared" si="577"/>
        <v>1942</v>
      </c>
      <c r="C1991" s="99" t="s">
        <v>4494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4646</v>
      </c>
      <c r="L1991" s="111" t="s">
        <v>2844</v>
      </c>
      <c r="M1991" s="104" t="s">
        <v>1720</v>
      </c>
      <c r="N1991" s="104"/>
      <c r="O1991"/>
      <c r="P1991" t="str">
        <f t="shared" si="571"/>
        <v/>
      </c>
      <c r="Q1991" t="str">
        <f>IF(ISNA(VLOOKUP(AC1991,#REF!,1)),"//","")</f>
        <v/>
      </c>
      <c r="R1991"/>
      <c r="S1991" s="43">
        <f t="shared" si="572"/>
        <v>319</v>
      </c>
      <c r="T1991" s="94" t="s">
        <v>3128</v>
      </c>
      <c r="U1991" s="72" t="s">
        <v>2570</v>
      </c>
      <c r="V1991" s="72" t="s">
        <v>2570</v>
      </c>
      <c r="W1991" s="44" t="str">
        <f t="shared" si="573"/>
        <v/>
      </c>
      <c r="X1991" s="25" t="str">
        <f t="shared" si="574"/>
        <v/>
      </c>
      <c r="Y1991" s="1">
        <f t="shared" si="575"/>
        <v>1942</v>
      </c>
      <c r="Z1991" t="str">
        <f t="shared" si="576"/>
        <v>ITM_CLK24</v>
      </c>
      <c r="AA1991" s="177" t="str">
        <f>IF(ISNA(VLOOKUP(AC1991,Sheet2!J:J,1,0)),"//","")</f>
        <v/>
      </c>
      <c r="AC1991" s="113" t="str">
        <f t="shared" si="583"/>
        <v/>
      </c>
      <c r="AD1991" t="b">
        <f t="shared" si="579"/>
        <v>1</v>
      </c>
    </row>
    <row r="1992" spans="1:30">
      <c r="A1992" s="58">
        <f t="shared" si="578"/>
        <v>1992</v>
      </c>
      <c r="B1992" s="55">
        <f t="shared" si="577"/>
        <v>1943</v>
      </c>
      <c r="C1992" s="99" t="s">
        <v>4494</v>
      </c>
      <c r="D1992" s="99" t="s">
        <v>2851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4646</v>
      </c>
      <c r="L1992" s="111"/>
      <c r="M1992" s="104" t="s">
        <v>2852</v>
      </c>
      <c r="N1992" s="104"/>
      <c r="O1992"/>
      <c r="P1992" t="str">
        <f t="shared" ref="P1992:P2055" si="590">IF(E1992=F1992,"","NOT EQUAL")</f>
        <v/>
      </c>
      <c r="Q1992" t="str">
        <f>IF(ISNA(VLOOKUP(AC1992,#REF!,1)),"//","")</f>
        <v/>
      </c>
      <c r="R1992"/>
      <c r="S1992" s="43">
        <f t="shared" ref="S1992:S2055" si="591">IF(X1992&lt;&gt;"",S1991+1,S1991)</f>
        <v>319</v>
      </c>
      <c r="T1992" s="94" t="s">
        <v>3128</v>
      </c>
      <c r="U1992" s="72" t="s">
        <v>2570</v>
      </c>
      <c r="V1992" s="72" t="s">
        <v>2570</v>
      </c>
      <c r="W1992" s="44" t="str">
        <f t="shared" ref="W1992:W2055" si="592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593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594">B1992</f>
        <v>1943</v>
      </c>
      <c r="Z1992" t="str">
        <f t="shared" ref="Z1992:Z2055" si="595">M1992</f>
        <v>ITM_MULTCR</v>
      </c>
      <c r="AA1992" s="177" t="str">
        <f>IF(ISNA(VLOOKUP(AC1992,Sheet2!J:J,1,0)),"//","")</f>
        <v/>
      </c>
      <c r="AC1992" s="113" t="str">
        <f t="shared" si="583"/>
        <v/>
      </c>
      <c r="AD1992" t="b">
        <f t="shared" si="579"/>
        <v>1</v>
      </c>
    </row>
    <row r="1993" spans="1:30">
      <c r="A1993" s="58">
        <f t="shared" si="578"/>
        <v>1993</v>
      </c>
      <c r="B1993" s="55">
        <f t="shared" si="577"/>
        <v>1944</v>
      </c>
      <c r="C1993" s="99" t="s">
        <v>4494</v>
      </c>
      <c r="D1993" s="99" t="s">
        <v>2853</v>
      </c>
      <c r="E1993" s="100" t="s">
        <v>2854</v>
      </c>
      <c r="F1993" s="100" t="s">
        <v>2854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4646</v>
      </c>
      <c r="L1993" s="103"/>
      <c r="M1993" s="104" t="s">
        <v>2855</v>
      </c>
      <c r="N1993" s="104"/>
      <c r="O1993"/>
      <c r="P1993" t="str">
        <f t="shared" si="590"/>
        <v/>
      </c>
      <c r="Q1993" t="str">
        <f>IF(ISNA(VLOOKUP(AC1993,#REF!,1)),"//","")</f>
        <v/>
      </c>
      <c r="R1993"/>
      <c r="S1993" s="43">
        <f t="shared" si="591"/>
        <v>319</v>
      </c>
      <c r="T1993" s="94" t="s">
        <v>3128</v>
      </c>
      <c r="U1993" s="72" t="s">
        <v>2570</v>
      </c>
      <c r="V1993" s="72" t="s">
        <v>2570</v>
      </c>
      <c r="W1993" s="44" t="str">
        <f t="shared" si="592"/>
        <v/>
      </c>
      <c r="X1993" s="25" t="str">
        <f t="shared" si="593"/>
        <v/>
      </c>
      <c r="Y1993" s="1">
        <f t="shared" si="594"/>
        <v>1944</v>
      </c>
      <c r="Z1993" t="str">
        <f t="shared" si="595"/>
        <v>ITM_MULTDOT</v>
      </c>
      <c r="AA1993" s="177" t="str">
        <f>IF(ISNA(VLOOKUP(AC1993,Sheet2!J:J,1,0)),"//","")</f>
        <v/>
      </c>
      <c r="AC1993" s="113" t="str">
        <f t="shared" si="583"/>
        <v/>
      </c>
      <c r="AD1993" t="b">
        <f t="shared" si="579"/>
        <v>1</v>
      </c>
    </row>
    <row r="1994" spans="1:30">
      <c r="A1994" s="58">
        <f t="shared" si="578"/>
        <v>1994</v>
      </c>
      <c r="B1994" s="55">
        <f t="shared" si="577"/>
        <v>1945</v>
      </c>
      <c r="C1994" s="99" t="s">
        <v>4494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1630</v>
      </c>
      <c r="K1994" s="102" t="s">
        <v>4646</v>
      </c>
      <c r="L1994" s="103" t="s">
        <v>2844</v>
      </c>
      <c r="M1994" s="104" t="s">
        <v>2059</v>
      </c>
      <c r="N1994" s="104"/>
      <c r="O1994"/>
      <c r="P1994" t="str">
        <f t="shared" si="590"/>
        <v/>
      </c>
      <c r="Q1994" t="str">
        <f>IF(ISNA(VLOOKUP(AC1994,#REF!,1)),"//","")</f>
        <v/>
      </c>
      <c r="R1994"/>
      <c r="S1994" s="43">
        <f t="shared" si="591"/>
        <v>319</v>
      </c>
      <c r="T1994" s="94" t="s">
        <v>3128</v>
      </c>
      <c r="U1994" s="72" t="s">
        <v>2570</v>
      </c>
      <c r="V1994" s="72" t="s">
        <v>2570</v>
      </c>
      <c r="W1994" s="44" t="str">
        <f t="shared" si="592"/>
        <v/>
      </c>
      <c r="X1994" s="25" t="str">
        <f t="shared" si="593"/>
        <v/>
      </c>
      <c r="Y1994" s="1">
        <f t="shared" si="594"/>
        <v>1945</v>
      </c>
      <c r="Z1994" t="str">
        <f t="shared" si="595"/>
        <v>ITM_POLAR</v>
      </c>
      <c r="AA1994" s="177" t="str">
        <f>IF(ISNA(VLOOKUP(AC1994,Sheet2!J:J,1,0)),"//","")</f>
        <v/>
      </c>
      <c r="AC1994" s="113" t="str">
        <f t="shared" si="583"/>
        <v/>
      </c>
      <c r="AD1994" t="b">
        <f t="shared" si="579"/>
        <v>1</v>
      </c>
    </row>
    <row r="1995" spans="1:30">
      <c r="A1995" s="58">
        <f t="shared" si="578"/>
        <v>1995</v>
      </c>
      <c r="B1995" s="55">
        <f t="shared" ref="B1995:B2058" si="596">IF(AND(MID(C1995,2,1)&lt;&gt;"/",MID(C1995,1,1)="/"),INT(B1994)+1,B1994+0.01)</f>
        <v>1946</v>
      </c>
      <c r="C1995" s="99" t="s">
        <v>4494</v>
      </c>
      <c r="D1995" s="99" t="s">
        <v>2875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4646</v>
      </c>
      <c r="L1995" s="111" t="s">
        <v>2844</v>
      </c>
      <c r="M1995" s="104" t="s">
        <v>2089</v>
      </c>
      <c r="N1995" s="104"/>
      <c r="O1995"/>
      <c r="P1995" t="str">
        <f t="shared" si="590"/>
        <v/>
      </c>
      <c r="Q1995" t="str">
        <f>IF(ISNA(VLOOKUP(AC1995,#REF!,1)),"//","")</f>
        <v/>
      </c>
      <c r="R1995"/>
      <c r="S1995" s="43">
        <f t="shared" si="591"/>
        <v>319</v>
      </c>
      <c r="T1995" s="94" t="s">
        <v>3128</v>
      </c>
      <c r="U1995" s="72" t="s">
        <v>2570</v>
      </c>
      <c r="V1995" s="72" t="s">
        <v>2570</v>
      </c>
      <c r="W1995" s="44" t="str">
        <f t="shared" si="592"/>
        <v/>
      </c>
      <c r="X1995" s="25" t="str">
        <f t="shared" si="593"/>
        <v/>
      </c>
      <c r="Y1995" s="1">
        <f t="shared" si="594"/>
        <v>1946</v>
      </c>
      <c r="Z1995" t="str">
        <f t="shared" si="595"/>
        <v>ITM_RDXCOM</v>
      </c>
      <c r="AA1995" s="177" t="str">
        <f>IF(ISNA(VLOOKUP(AC1995,Sheet2!J:J,1,0)),"//","")</f>
        <v/>
      </c>
      <c r="AC1995" s="113" t="str">
        <f t="shared" si="583"/>
        <v/>
      </c>
      <c r="AD1995" t="b">
        <f t="shared" si="579"/>
        <v>1</v>
      </c>
    </row>
    <row r="1996" spans="1:30">
      <c r="A1996" s="58">
        <f t="shared" si="578"/>
        <v>1996</v>
      </c>
      <c r="B1996" s="55">
        <f t="shared" si="596"/>
        <v>1947</v>
      </c>
      <c r="C1996" s="99" t="s">
        <v>4494</v>
      </c>
      <c r="D1996" s="99" t="s">
        <v>2876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4646</v>
      </c>
      <c r="L1996" s="111" t="s">
        <v>2844</v>
      </c>
      <c r="M1996" s="104" t="s">
        <v>2090</v>
      </c>
      <c r="N1996" s="104"/>
      <c r="O1996"/>
      <c r="P1996" t="str">
        <f t="shared" si="590"/>
        <v/>
      </c>
      <c r="Q1996" t="str">
        <f>IF(ISNA(VLOOKUP(AC1996,#REF!,1)),"//","")</f>
        <v/>
      </c>
      <c r="R1996"/>
      <c r="S1996" s="43">
        <f t="shared" si="591"/>
        <v>319</v>
      </c>
      <c r="T1996" s="94" t="s">
        <v>3128</v>
      </c>
      <c r="U1996" s="72" t="s">
        <v>2570</v>
      </c>
      <c r="V1996" s="72" t="s">
        <v>2570</v>
      </c>
      <c r="W1996" s="44" t="str">
        <f t="shared" si="592"/>
        <v/>
      </c>
      <c r="X1996" s="25" t="str">
        <f t="shared" si="593"/>
        <v/>
      </c>
      <c r="Y1996" s="1">
        <f t="shared" si="594"/>
        <v>1947</v>
      </c>
      <c r="Z1996" t="str">
        <f t="shared" si="595"/>
        <v>ITM_RDXPER</v>
      </c>
      <c r="AA1996" s="177" t="str">
        <f>IF(ISNA(VLOOKUP(AC1996,Sheet2!J:J,1,0)),"//","")</f>
        <v/>
      </c>
      <c r="AC1996" s="113" t="str">
        <f t="shared" si="583"/>
        <v/>
      </c>
      <c r="AD1996" t="b">
        <f t="shared" si="579"/>
        <v>1</v>
      </c>
    </row>
    <row r="1997" spans="1:30">
      <c r="A1997" s="58">
        <f t="shared" si="578"/>
        <v>1997</v>
      </c>
      <c r="B1997" s="55">
        <f t="shared" si="596"/>
        <v>1948</v>
      </c>
      <c r="C1997" s="99" t="s">
        <v>4494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1630</v>
      </c>
      <c r="K1997" s="102" t="s">
        <v>4646</v>
      </c>
      <c r="L1997" s="111" t="s">
        <v>2844</v>
      </c>
      <c r="M1997" s="104" t="s">
        <v>2095</v>
      </c>
      <c r="N1997" s="104"/>
      <c r="O1997"/>
      <c r="P1997" t="str">
        <f t="shared" si="590"/>
        <v/>
      </c>
      <c r="Q1997" t="str">
        <f>IF(ISNA(VLOOKUP(AC1997,#REF!,1)),"//","")</f>
        <v/>
      </c>
      <c r="R1997"/>
      <c r="S1997" s="43">
        <f t="shared" si="591"/>
        <v>319</v>
      </c>
      <c r="T1997" s="94" t="s">
        <v>3128</v>
      </c>
      <c r="U1997" s="72" t="s">
        <v>2570</v>
      </c>
      <c r="V1997" s="72" t="s">
        <v>2570</v>
      </c>
      <c r="W1997" s="44" t="str">
        <f t="shared" si="592"/>
        <v/>
      </c>
      <c r="X1997" s="25" t="str">
        <f t="shared" si="593"/>
        <v/>
      </c>
      <c r="Y1997" s="1">
        <f t="shared" si="594"/>
        <v>1948</v>
      </c>
      <c r="Z1997" t="str">
        <f t="shared" si="595"/>
        <v>ITM_RECT</v>
      </c>
      <c r="AA1997" s="177" t="str">
        <f>IF(ISNA(VLOOKUP(AC1997,Sheet2!J:J,1,0)),"//","")</f>
        <v/>
      </c>
      <c r="AC1997" s="113" t="str">
        <f t="shared" si="583"/>
        <v/>
      </c>
      <c r="AD1997" t="b">
        <f t="shared" si="579"/>
        <v>1</v>
      </c>
    </row>
    <row r="1998" spans="1:30">
      <c r="A1998" s="58">
        <f t="shared" si="578"/>
        <v>1998</v>
      </c>
      <c r="B1998" s="55">
        <f t="shared" si="596"/>
        <v>1949</v>
      </c>
      <c r="C1998" s="99" t="s">
        <v>4494</v>
      </c>
      <c r="D1998" s="99" t="s">
        <v>2877</v>
      </c>
      <c r="E1998" s="100" t="s">
        <v>2879</v>
      </c>
      <c r="F1998" s="100" t="s">
        <v>2879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4646</v>
      </c>
      <c r="L1998" s="111" t="s">
        <v>2844</v>
      </c>
      <c r="M1998" s="104" t="s">
        <v>2881</v>
      </c>
      <c r="N1998" s="104"/>
      <c r="O1998"/>
      <c r="P1998" t="str">
        <f t="shared" si="590"/>
        <v/>
      </c>
      <c r="Q1998" t="str">
        <f>IF(ISNA(VLOOKUP(AC1998,#REF!,1)),"//","")</f>
        <v/>
      </c>
      <c r="R1998"/>
      <c r="S1998" s="43">
        <f t="shared" si="591"/>
        <v>319</v>
      </c>
      <c r="T1998" s="94" t="s">
        <v>3128</v>
      </c>
      <c r="U1998" s="72" t="s">
        <v>2570</v>
      </c>
      <c r="V1998" s="72" t="s">
        <v>2570</v>
      </c>
      <c r="W1998" s="44" t="str">
        <f t="shared" si="592"/>
        <v/>
      </c>
      <c r="X1998" s="25" t="str">
        <f t="shared" si="593"/>
        <v/>
      </c>
      <c r="Y1998" s="1">
        <f t="shared" si="594"/>
        <v>1949</v>
      </c>
      <c r="Z1998" t="str">
        <f t="shared" si="595"/>
        <v>ITM_SCIOVR</v>
      </c>
      <c r="AA1998" s="177" t="str">
        <f>IF(ISNA(VLOOKUP(AC1998,Sheet2!J:J,1,0)),"//","")</f>
        <v/>
      </c>
      <c r="AC1998" s="113" t="str">
        <f t="shared" si="583"/>
        <v/>
      </c>
      <c r="AD1998" t="b">
        <f t="shared" si="579"/>
        <v>1</v>
      </c>
    </row>
    <row r="1999" spans="1:30">
      <c r="A1999" s="58">
        <f t="shared" si="578"/>
        <v>1999</v>
      </c>
      <c r="B1999" s="55">
        <f t="shared" si="596"/>
        <v>1950</v>
      </c>
      <c r="C1999" s="99" t="s">
        <v>4494</v>
      </c>
      <c r="D1999" s="99" t="s">
        <v>2878</v>
      </c>
      <c r="E1999" s="100" t="s">
        <v>2880</v>
      </c>
      <c r="F1999" s="100" t="s">
        <v>2880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4646</v>
      </c>
      <c r="L1999" s="111" t="s">
        <v>2844</v>
      </c>
      <c r="M1999" s="104" t="s">
        <v>2882</v>
      </c>
      <c r="N1999" s="104"/>
      <c r="O1999"/>
      <c r="P1999" t="str">
        <f t="shared" si="590"/>
        <v/>
      </c>
      <c r="Q1999" t="str">
        <f>IF(ISNA(VLOOKUP(AC1999,#REF!,1)),"//","")</f>
        <v/>
      </c>
      <c r="R1999"/>
      <c r="S1999" s="43">
        <f t="shared" si="591"/>
        <v>319</v>
      </c>
      <c r="T1999" s="94" t="s">
        <v>3128</v>
      </c>
      <c r="U1999" s="72" t="s">
        <v>2570</v>
      </c>
      <c r="V1999" s="72" t="s">
        <v>2570</v>
      </c>
      <c r="W1999" s="44" t="str">
        <f t="shared" si="592"/>
        <v/>
      </c>
      <c r="X1999" s="25" t="str">
        <f t="shared" si="593"/>
        <v/>
      </c>
      <c r="Y1999" s="1">
        <f t="shared" si="594"/>
        <v>1950</v>
      </c>
      <c r="Z1999" t="str">
        <f t="shared" si="595"/>
        <v>ITM_ENGOVR</v>
      </c>
      <c r="AA1999" s="177" t="str">
        <f>IF(ISNA(VLOOKUP(AC1999,Sheet2!J:J,1,0)),"//","")</f>
        <v/>
      </c>
      <c r="AC1999" s="113" t="str">
        <f t="shared" si="583"/>
        <v/>
      </c>
      <c r="AD1999" t="b">
        <f t="shared" si="579"/>
        <v>1</v>
      </c>
    </row>
    <row r="2000" spans="1:30">
      <c r="A2000" s="58">
        <f t="shared" si="578"/>
        <v>2000</v>
      </c>
      <c r="B2000" s="55">
        <f t="shared" si="596"/>
        <v>1951</v>
      </c>
      <c r="C2000" s="99" t="s">
        <v>4526</v>
      </c>
      <c r="D2000" s="99" t="s">
        <v>3021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4646</v>
      </c>
      <c r="L2000" s="111"/>
      <c r="M2000" s="104" t="s">
        <v>3021</v>
      </c>
      <c r="N2000" s="104"/>
      <c r="O2000"/>
      <c r="P2000" t="str">
        <f t="shared" si="590"/>
        <v/>
      </c>
      <c r="Q2000" t="str">
        <f>IF(ISNA(VLOOKUP(AC2000,#REF!,1)),"//","")</f>
        <v/>
      </c>
      <c r="R2000"/>
      <c r="S2000" s="43">
        <f t="shared" si="591"/>
        <v>319</v>
      </c>
      <c r="T2000" s="94" t="s">
        <v>3145</v>
      </c>
      <c r="U2000" s="72" t="s">
        <v>2570</v>
      </c>
      <c r="V2000" s="72" t="s">
        <v>2570</v>
      </c>
      <c r="W2000" s="44" t="str">
        <f t="shared" si="592"/>
        <v/>
      </c>
      <c r="X2000" s="25" t="str">
        <f t="shared" si="593"/>
        <v/>
      </c>
      <c r="Y2000" s="1">
        <f t="shared" si="594"/>
        <v>1951</v>
      </c>
      <c r="Z2000" t="str">
        <f t="shared" si="595"/>
        <v>ITM_T_LEFT_ARROW</v>
      </c>
      <c r="AA2000" s="177" t="str">
        <f>IF(ISNA(VLOOKUP(AC2000,Sheet2!J:J,1,0)),"//","")</f>
        <v/>
      </c>
      <c r="AC2000" s="113" t="str">
        <f t="shared" si="583"/>
        <v/>
      </c>
      <c r="AD2000" t="b">
        <f t="shared" si="579"/>
        <v>1</v>
      </c>
    </row>
    <row r="2001" spans="1:30">
      <c r="A2001" s="58">
        <f t="shared" ref="A2001:A2064" si="597">IF(B2001=INT(B2001),ROW(),"")</f>
        <v>2001</v>
      </c>
      <c r="B2001" s="55">
        <f t="shared" si="596"/>
        <v>1952</v>
      </c>
      <c r="C2001" s="99" t="s">
        <v>4526</v>
      </c>
      <c r="D2001" s="99" t="s">
        <v>3022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4646</v>
      </c>
      <c r="L2001" s="99"/>
      <c r="M2001" s="104" t="s">
        <v>3022</v>
      </c>
      <c r="N2001" s="104"/>
      <c r="O2001"/>
      <c r="P2001" t="str">
        <f t="shared" si="590"/>
        <v/>
      </c>
      <c r="Q2001" t="str">
        <f>IF(ISNA(VLOOKUP(AC2001,#REF!,1)),"//","")</f>
        <v/>
      </c>
      <c r="R2001"/>
      <c r="S2001" s="43">
        <f t="shared" si="591"/>
        <v>319</v>
      </c>
      <c r="T2001" s="94" t="s">
        <v>3145</v>
      </c>
      <c r="U2001" s="72" t="s">
        <v>2570</v>
      </c>
      <c r="V2001" s="72" t="s">
        <v>2570</v>
      </c>
      <c r="W2001" s="44" t="str">
        <f t="shared" si="592"/>
        <v/>
      </c>
      <c r="X2001" s="25" t="str">
        <f t="shared" si="593"/>
        <v/>
      </c>
      <c r="Y2001" s="1">
        <f t="shared" si="594"/>
        <v>1952</v>
      </c>
      <c r="Z2001" t="str">
        <f t="shared" si="595"/>
        <v>ITM_T_RIGHT_ARROW</v>
      </c>
      <c r="AA2001" s="177" t="str">
        <f>IF(ISNA(VLOOKUP(AC2001,Sheet2!J:J,1,0)),"//","")</f>
        <v/>
      </c>
      <c r="AC2001" s="113" t="str">
        <f t="shared" si="583"/>
        <v/>
      </c>
      <c r="AD2001" t="b">
        <f t="shared" si="579"/>
        <v>1</v>
      </c>
    </row>
    <row r="2002" spans="1:30">
      <c r="A2002" s="58">
        <f t="shared" si="597"/>
        <v>2002</v>
      </c>
      <c r="B2002" s="55">
        <f t="shared" si="596"/>
        <v>1953</v>
      </c>
      <c r="C2002" s="99" t="s">
        <v>4526</v>
      </c>
      <c r="D2002" s="99" t="s">
        <v>3041</v>
      </c>
      <c r="E2002" s="102" t="s">
        <v>3043</v>
      </c>
      <c r="F2002" s="102" t="s">
        <v>3043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4646</v>
      </c>
      <c r="L2002" s="99"/>
      <c r="M2002" s="104" t="s">
        <v>3041</v>
      </c>
      <c r="N2002" s="104"/>
      <c r="O2002"/>
      <c r="P2002" t="str">
        <f t="shared" si="590"/>
        <v/>
      </c>
      <c r="Q2002" t="str">
        <f>IF(ISNA(VLOOKUP(AC2002,#REF!,1)),"//","")</f>
        <v/>
      </c>
      <c r="R2002"/>
      <c r="S2002" s="43">
        <f t="shared" si="591"/>
        <v>319</v>
      </c>
      <c r="T2002" s="94" t="s">
        <v>3145</v>
      </c>
      <c r="U2002" s="72" t="s">
        <v>2570</v>
      </c>
      <c r="V2002" s="72" t="s">
        <v>2570</v>
      </c>
      <c r="W2002" s="44" t="str">
        <f t="shared" si="592"/>
        <v/>
      </c>
      <c r="X2002" s="25" t="str">
        <f t="shared" si="593"/>
        <v/>
      </c>
      <c r="Y2002" s="1">
        <f t="shared" si="594"/>
        <v>1953</v>
      </c>
      <c r="Z2002" t="str">
        <f t="shared" si="595"/>
        <v>ITM_T_LLEFT_ARROW</v>
      </c>
      <c r="AA2002" s="177" t="str">
        <f>IF(ISNA(VLOOKUP(AC2002,Sheet2!J:J,1,0)),"//","")</f>
        <v/>
      </c>
      <c r="AC2002" s="113" t="str">
        <f t="shared" si="583"/>
        <v/>
      </c>
      <c r="AD2002" t="b">
        <f t="shared" si="579"/>
        <v>1</v>
      </c>
    </row>
    <row r="2003" spans="1:30">
      <c r="A2003" s="58">
        <f t="shared" si="597"/>
        <v>2003</v>
      </c>
      <c r="B2003" s="55">
        <f t="shared" si="596"/>
        <v>1954</v>
      </c>
      <c r="C2003" s="99" t="s">
        <v>4526</v>
      </c>
      <c r="D2003" s="99" t="s">
        <v>3042</v>
      </c>
      <c r="E2003" s="102" t="s">
        <v>3044</v>
      </c>
      <c r="F2003" s="102" t="s">
        <v>3044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4646</v>
      </c>
      <c r="L2003" s="99"/>
      <c r="M2003" s="104" t="s">
        <v>3042</v>
      </c>
      <c r="N2003" s="104"/>
      <c r="O2003"/>
      <c r="P2003" t="str">
        <f t="shared" si="590"/>
        <v/>
      </c>
      <c r="Q2003" t="str">
        <f>IF(ISNA(VLOOKUP(AC2003,#REF!,1)),"//","")</f>
        <v/>
      </c>
      <c r="R2003"/>
      <c r="S2003" s="43">
        <f t="shared" si="591"/>
        <v>319</v>
      </c>
      <c r="T2003" s="94" t="s">
        <v>3145</v>
      </c>
      <c r="U2003" s="72" t="s">
        <v>2570</v>
      </c>
      <c r="V2003" s="72" t="s">
        <v>2570</v>
      </c>
      <c r="W2003" s="44" t="str">
        <f t="shared" si="592"/>
        <v/>
      </c>
      <c r="X2003" s="25" t="str">
        <f t="shared" si="593"/>
        <v/>
      </c>
      <c r="Y2003" s="1">
        <f t="shared" si="594"/>
        <v>1954</v>
      </c>
      <c r="Z2003" t="str">
        <f t="shared" si="595"/>
        <v>ITM_T_RRIGHT_ARROW</v>
      </c>
      <c r="AA2003" s="177" t="str">
        <f>IF(ISNA(VLOOKUP(AC2003,Sheet2!J:J,1,0)),"//","")</f>
        <v/>
      </c>
      <c r="AC2003" s="113" t="str">
        <f t="shared" si="583"/>
        <v/>
      </c>
      <c r="AD2003" t="b">
        <f t="shared" si="579"/>
        <v>1</v>
      </c>
    </row>
    <row r="2004" spans="1:30">
      <c r="A2004" s="58">
        <f t="shared" si="597"/>
        <v>2004</v>
      </c>
      <c r="B2004" s="55">
        <f t="shared" si="596"/>
        <v>1955</v>
      </c>
      <c r="C2004" s="99" t="s">
        <v>4528</v>
      </c>
      <c r="D2004" s="99" t="s">
        <v>7</v>
      </c>
      <c r="E2004" s="102" t="s">
        <v>3039</v>
      </c>
      <c r="F2004" s="102" t="s">
        <v>3039</v>
      </c>
      <c r="G2004" s="106">
        <v>0</v>
      </c>
      <c r="H2004" s="106">
        <v>0</v>
      </c>
      <c r="I2004" s="100" t="s">
        <v>1</v>
      </c>
      <c r="J2004" s="100" t="s">
        <v>1630</v>
      </c>
      <c r="K2004" s="102" t="s">
        <v>4646</v>
      </c>
      <c r="L2004" s="99"/>
      <c r="M2004" s="104" t="s">
        <v>3040</v>
      </c>
      <c r="N2004" s="104"/>
      <c r="O2004"/>
      <c r="P2004" t="str">
        <f t="shared" si="590"/>
        <v/>
      </c>
      <c r="Q2004" t="str">
        <f>IF(ISNA(VLOOKUP(AC2004,#REF!,1)),"//","")</f>
        <v/>
      </c>
      <c r="R2004"/>
      <c r="S2004" s="43">
        <f t="shared" si="591"/>
        <v>319</v>
      </c>
      <c r="T2004" s="94" t="s">
        <v>3145</v>
      </c>
      <c r="U2004" s="72" t="s">
        <v>2570</v>
      </c>
      <c r="V2004" s="72" t="s">
        <v>2570</v>
      </c>
      <c r="W2004" s="44" t="str">
        <f t="shared" si="592"/>
        <v/>
      </c>
      <c r="X2004" s="25" t="str">
        <f t="shared" si="593"/>
        <v/>
      </c>
      <c r="Y2004" s="1">
        <f t="shared" si="594"/>
        <v>1955</v>
      </c>
      <c r="Z2004" t="str">
        <f t="shared" si="595"/>
        <v>ITM_XNEW</v>
      </c>
      <c r="AA2004" s="177" t="str">
        <f>IF(ISNA(VLOOKUP(AC2004,Sheet2!J:J,1,0)),"//","")</f>
        <v/>
      </c>
      <c r="AC2004" s="113" t="str">
        <f t="shared" si="583"/>
        <v/>
      </c>
      <c r="AD2004" t="b">
        <f t="shared" si="579"/>
        <v>1</v>
      </c>
    </row>
    <row r="2005" spans="1:30">
      <c r="A2005" s="58">
        <f t="shared" si="597"/>
        <v>2005</v>
      </c>
      <c r="B2005" s="55">
        <f t="shared" si="596"/>
        <v>1956</v>
      </c>
      <c r="C2005" s="99" t="s">
        <v>4529</v>
      </c>
      <c r="D2005" s="99" t="s">
        <v>7</v>
      </c>
      <c r="E2005" s="102" t="s">
        <v>3032</v>
      </c>
      <c r="F2005" s="102" t="s">
        <v>3032</v>
      </c>
      <c r="G2005" s="106">
        <v>0</v>
      </c>
      <c r="H2005" s="106">
        <v>0</v>
      </c>
      <c r="I2005" s="100" t="s">
        <v>1</v>
      </c>
      <c r="J2005" s="100" t="s">
        <v>1630</v>
      </c>
      <c r="K2005" s="102" t="s">
        <v>4646</v>
      </c>
      <c r="L2005" s="99"/>
      <c r="M2005" s="104" t="s">
        <v>3034</v>
      </c>
      <c r="N2005" s="104"/>
      <c r="O2005"/>
      <c r="P2005" t="str">
        <f t="shared" si="590"/>
        <v/>
      </c>
      <c r="Q2005" t="str">
        <f>IF(ISNA(VLOOKUP(AC2005,#REF!,1)),"//","")</f>
        <v/>
      </c>
      <c r="R2005"/>
      <c r="S2005" s="43">
        <f t="shared" si="591"/>
        <v>319</v>
      </c>
      <c r="T2005" s="94" t="s">
        <v>3145</v>
      </c>
      <c r="U2005" s="72" t="s">
        <v>2570</v>
      </c>
      <c r="V2005" s="72" t="s">
        <v>2570</v>
      </c>
      <c r="W2005" s="44" t="str">
        <f t="shared" si="592"/>
        <v/>
      </c>
      <c r="X2005" s="25" t="str">
        <f t="shared" si="593"/>
        <v/>
      </c>
      <c r="Y2005" s="1">
        <f t="shared" si="594"/>
        <v>1956</v>
      </c>
      <c r="Z2005" t="str">
        <f t="shared" si="595"/>
        <v>ITM_XEDIT</v>
      </c>
      <c r="AA2005" s="177" t="str">
        <f>IF(ISNA(VLOOKUP(AC2005,Sheet2!J:J,1,0)),"//","")</f>
        <v/>
      </c>
      <c r="AC2005" s="113" t="str">
        <f t="shared" si="583"/>
        <v/>
      </c>
      <c r="AD2005" t="b">
        <f t="shared" si="579"/>
        <v>1</v>
      </c>
    </row>
    <row r="2006" spans="1:30">
      <c r="A2006" s="58">
        <f t="shared" si="597"/>
        <v>2006</v>
      </c>
      <c r="B2006" s="55">
        <f t="shared" si="596"/>
        <v>1957</v>
      </c>
      <c r="C2006" s="99" t="s">
        <v>4530</v>
      </c>
      <c r="D2006" s="99" t="s">
        <v>7</v>
      </c>
      <c r="E2006" s="102" t="s">
        <v>2584</v>
      </c>
      <c r="F2006" s="102" t="s">
        <v>2584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4811</v>
      </c>
      <c r="L2006" s="99" t="s">
        <v>2585</v>
      </c>
      <c r="M2006" s="104" t="s">
        <v>2586</v>
      </c>
      <c r="N2006" s="104"/>
      <c r="O2006"/>
      <c r="P2006" t="str">
        <f t="shared" si="590"/>
        <v/>
      </c>
      <c r="Q2006" t="str">
        <f>IF(ISNA(VLOOKUP(AC2006,#REF!,1)),"//","")</f>
        <v/>
      </c>
      <c r="R2006"/>
      <c r="S2006" s="43">
        <f t="shared" si="591"/>
        <v>320</v>
      </c>
      <c r="T2006" s="94" t="s">
        <v>3067</v>
      </c>
      <c r="U2006" s="72" t="s">
        <v>2570</v>
      </c>
      <c r="V2006" s="72" t="s">
        <v>2570</v>
      </c>
      <c r="W2006" s="44" t="str">
        <f t="shared" si="592"/>
        <v>".MS"</v>
      </c>
      <c r="X2006" s="25" t="str">
        <f t="shared" si="593"/>
        <v>.MS</v>
      </c>
      <c r="Y2006" s="1">
        <f t="shared" si="594"/>
        <v>1957</v>
      </c>
      <c r="Z2006" t="str">
        <f t="shared" si="595"/>
        <v>ITM_ms</v>
      </c>
      <c r="AA2006" s="177" t="str">
        <f>IF(ISNA(VLOOKUP(AC2006,Sheet2!J:J,1,0)),"//","")</f>
        <v>//</v>
      </c>
      <c r="AC2006" s="113" t="str">
        <f t="shared" si="583"/>
        <v>.MS</v>
      </c>
      <c r="AD2006" t="b">
        <f t="shared" si="579"/>
        <v>1</v>
      </c>
    </row>
    <row r="2007" spans="1:30">
      <c r="A2007" s="58">
        <f t="shared" si="597"/>
        <v>2007</v>
      </c>
      <c r="B2007" s="55">
        <f t="shared" si="596"/>
        <v>1958</v>
      </c>
      <c r="C2007" s="99" t="s">
        <v>4531</v>
      </c>
      <c r="D2007" s="99" t="s">
        <v>1168</v>
      </c>
      <c r="E2007" s="100" t="s">
        <v>3075</v>
      </c>
      <c r="F2007" s="100" t="s">
        <v>3075</v>
      </c>
      <c r="G2007" s="101">
        <v>0</v>
      </c>
      <c r="H2007" s="101">
        <v>0</v>
      </c>
      <c r="I2007" s="100" t="s">
        <v>3</v>
      </c>
      <c r="J2007" s="100" t="s">
        <v>1630</v>
      </c>
      <c r="K2007" s="102" t="s">
        <v>4811</v>
      </c>
      <c r="L2007" s="99"/>
      <c r="M2007" s="104" t="s">
        <v>3053</v>
      </c>
      <c r="N2007" s="104"/>
      <c r="O2007"/>
      <c r="P2007" t="str">
        <f t="shared" si="590"/>
        <v/>
      </c>
      <c r="Q2007" t="str">
        <f>IF(ISNA(VLOOKUP(AC2007,#REF!,1)),"//","")</f>
        <v/>
      </c>
      <c r="R2007"/>
      <c r="S2007" s="43">
        <f t="shared" si="591"/>
        <v>321</v>
      </c>
      <c r="T2007" s="94" t="s">
        <v>3067</v>
      </c>
      <c r="U2007" s="72" t="s">
        <v>3001</v>
      </c>
      <c r="V2007" s="72" t="s">
        <v>3083</v>
      </c>
      <c r="W2007" s="44" t="str">
        <f t="shared" si="592"/>
        <v>STD_RIGHT_DOUBLE_ANGLE "DEG"</v>
      </c>
      <c r="X2007" s="25" t="str">
        <f t="shared" si="593"/>
        <v>&gt;&gt;DEG</v>
      </c>
      <c r="Y2007" s="1">
        <f t="shared" si="594"/>
        <v>1958</v>
      </c>
      <c r="Z2007" t="str">
        <f t="shared" si="595"/>
        <v>ITM_DEG2</v>
      </c>
      <c r="AA2007" s="177" t="str">
        <f>IF(ISNA(VLOOKUP(AC2007,Sheet2!J:J,1,0)),"//","")</f>
        <v>//</v>
      </c>
      <c r="AC2007" s="113" t="str">
        <f t="shared" si="583"/>
        <v>&gt;&gt;DEG</v>
      </c>
      <c r="AD2007" t="b">
        <f t="shared" si="579"/>
        <v>1</v>
      </c>
    </row>
    <row r="2008" spans="1:30">
      <c r="A2008" s="58">
        <f t="shared" si="597"/>
        <v>2008</v>
      </c>
      <c r="B2008" s="55">
        <f t="shared" si="596"/>
        <v>1959</v>
      </c>
      <c r="C2008" s="99" t="s">
        <v>4531</v>
      </c>
      <c r="D2008" s="99" t="s">
        <v>1169</v>
      </c>
      <c r="E2008" s="100" t="s">
        <v>3076</v>
      </c>
      <c r="F2008" s="100" t="s">
        <v>3082</v>
      </c>
      <c r="G2008" s="101">
        <v>0</v>
      </c>
      <c r="H2008" s="101">
        <v>0</v>
      </c>
      <c r="I2008" s="100" t="s">
        <v>3</v>
      </c>
      <c r="J2008" s="100" t="s">
        <v>1630</v>
      </c>
      <c r="K2008" s="102" t="s">
        <v>4811</v>
      </c>
      <c r="L2008" s="99"/>
      <c r="M2008" s="104" t="s">
        <v>3055</v>
      </c>
      <c r="N2008" s="104"/>
      <c r="O2008"/>
      <c r="P2008" t="str">
        <f t="shared" si="590"/>
        <v/>
      </c>
      <c r="Q2008" t="str">
        <f>IF(ISNA(VLOOKUP(AC2008,#REF!,1)),"//","")</f>
        <v/>
      </c>
      <c r="R2008"/>
      <c r="S2008" s="43">
        <f t="shared" si="591"/>
        <v>322</v>
      </c>
      <c r="T2008" s="94" t="s">
        <v>3067</v>
      </c>
      <c r="U2008" s="72" t="s">
        <v>3001</v>
      </c>
      <c r="V2008" s="72" t="s">
        <v>3084</v>
      </c>
      <c r="W2008" s="44" t="str">
        <f t="shared" si="592"/>
        <v>STD_RIGHT_DOUBLE_ANGLE "D.MS"</v>
      </c>
      <c r="X2008" s="25" t="str">
        <f t="shared" si="593"/>
        <v>&gt;&gt;D.MS</v>
      </c>
      <c r="Y2008" s="1">
        <f t="shared" si="594"/>
        <v>1959</v>
      </c>
      <c r="Z2008" t="str">
        <f t="shared" si="595"/>
        <v>ITM_DMS2</v>
      </c>
      <c r="AA2008" s="177" t="str">
        <f>IF(ISNA(VLOOKUP(AC2008,Sheet2!J:J,1,0)),"//","")</f>
        <v>//</v>
      </c>
      <c r="AC2008" s="113" t="str">
        <f t="shared" si="583"/>
        <v>&gt;&gt;D.MS</v>
      </c>
      <c r="AD2008" t="b">
        <f t="shared" si="579"/>
        <v>1</v>
      </c>
    </row>
    <row r="2009" spans="1:30">
      <c r="A2009" s="58">
        <f t="shared" si="597"/>
        <v>2009</v>
      </c>
      <c r="B2009" s="55">
        <f t="shared" si="596"/>
        <v>1960</v>
      </c>
      <c r="C2009" s="99" t="s">
        <v>4531</v>
      </c>
      <c r="D2009" s="99" t="s">
        <v>1170</v>
      </c>
      <c r="E2009" s="100" t="s">
        <v>3077</v>
      </c>
      <c r="F2009" s="100" t="s">
        <v>3077</v>
      </c>
      <c r="G2009" s="101">
        <v>0</v>
      </c>
      <c r="H2009" s="101">
        <v>0</v>
      </c>
      <c r="I2009" s="100" t="s">
        <v>3</v>
      </c>
      <c r="J2009" s="100" t="s">
        <v>1630</v>
      </c>
      <c r="K2009" s="102" t="s">
        <v>4811</v>
      </c>
      <c r="L2009" s="99"/>
      <c r="M2009" s="104" t="s">
        <v>3059</v>
      </c>
      <c r="N2009" s="104"/>
      <c r="O2009"/>
      <c r="P2009" t="str">
        <f t="shared" si="590"/>
        <v/>
      </c>
      <c r="Q2009" t="str">
        <f>IF(ISNA(VLOOKUP(AC2009,#REF!,1)),"//","")</f>
        <v/>
      </c>
      <c r="R2009"/>
      <c r="S2009" s="43">
        <f t="shared" si="591"/>
        <v>323</v>
      </c>
      <c r="T2009" s="94" t="s">
        <v>3067</v>
      </c>
      <c r="U2009" s="72" t="s">
        <v>3001</v>
      </c>
      <c r="V2009" s="72" t="s">
        <v>3085</v>
      </c>
      <c r="W2009" s="44" t="str">
        <f t="shared" si="592"/>
        <v>STD_RIGHT_DOUBLE_ANGLE "GRAD"</v>
      </c>
      <c r="X2009" s="25" t="str">
        <f t="shared" si="593"/>
        <v>&gt;&gt;GRAD</v>
      </c>
      <c r="Y2009" s="1">
        <f t="shared" si="594"/>
        <v>1960</v>
      </c>
      <c r="Z2009" t="str">
        <f t="shared" si="595"/>
        <v>ITM_GRAD2</v>
      </c>
      <c r="AA2009" s="177" t="str">
        <f>IF(ISNA(VLOOKUP(AC2009,Sheet2!J:J,1,0)),"//","")</f>
        <v>//</v>
      </c>
      <c r="AC2009" s="113" t="str">
        <f t="shared" si="583"/>
        <v>&gt;&gt;GRAD</v>
      </c>
      <c r="AD2009" t="b">
        <f t="shared" si="579"/>
        <v>1</v>
      </c>
    </row>
    <row r="2010" spans="1:30">
      <c r="A2010" s="58">
        <f t="shared" si="597"/>
        <v>2010</v>
      </c>
      <c r="B2010" s="55">
        <f t="shared" si="596"/>
        <v>1961</v>
      </c>
      <c r="C2010" s="99" t="s">
        <v>4531</v>
      </c>
      <c r="D2010" s="99" t="s">
        <v>1175</v>
      </c>
      <c r="E2010" s="100" t="s">
        <v>3078</v>
      </c>
      <c r="F2010" s="100" t="s">
        <v>3078</v>
      </c>
      <c r="G2010" s="101">
        <v>0</v>
      </c>
      <c r="H2010" s="101">
        <v>0</v>
      </c>
      <c r="I2010" s="100" t="s">
        <v>3</v>
      </c>
      <c r="J2010" s="100" t="s">
        <v>1630</v>
      </c>
      <c r="K2010" s="102" t="s">
        <v>4811</v>
      </c>
      <c r="L2010" s="99"/>
      <c r="M2010" s="104" t="s">
        <v>3054</v>
      </c>
      <c r="N2010" s="104"/>
      <c r="O2010"/>
      <c r="P2010" t="str">
        <f t="shared" si="590"/>
        <v/>
      </c>
      <c r="Q2010" t="str">
        <f>IF(ISNA(VLOOKUP(AC2010,#REF!,1)),"//","")</f>
        <v/>
      </c>
      <c r="R2010"/>
      <c r="S2010" s="43">
        <f t="shared" si="591"/>
        <v>324</v>
      </c>
      <c r="T2010" s="94" t="s">
        <v>3067</v>
      </c>
      <c r="U2010" s="72" t="s">
        <v>3001</v>
      </c>
      <c r="V2010" s="72" t="s">
        <v>3088</v>
      </c>
      <c r="W2010" s="44" t="str">
        <f t="shared" si="592"/>
        <v>STD_RIGHT_DOUBLE_ANGLE "MUL" STD_PI</v>
      </c>
      <c r="X2010" s="25" t="str">
        <f t="shared" si="593"/>
        <v>&gt;&gt;MULPI</v>
      </c>
      <c r="Y2010" s="1">
        <f t="shared" si="594"/>
        <v>1961</v>
      </c>
      <c r="Z2010" t="str">
        <f t="shared" si="595"/>
        <v>ITM_MULPI2</v>
      </c>
      <c r="AA2010" s="177" t="str">
        <f>IF(ISNA(VLOOKUP(AC2010,Sheet2!J:J,1,0)),"//","")</f>
        <v>//</v>
      </c>
      <c r="AC2010" s="113" t="str">
        <f t="shared" si="583"/>
        <v>&gt;&gt;MULPI</v>
      </c>
      <c r="AD2010" t="b">
        <f t="shared" si="579"/>
        <v>1</v>
      </c>
    </row>
    <row r="2011" spans="1:30">
      <c r="A2011" s="58">
        <f t="shared" si="597"/>
        <v>2011</v>
      </c>
      <c r="B2011" s="55">
        <f t="shared" si="596"/>
        <v>1962</v>
      </c>
      <c r="C2011" s="99" t="s">
        <v>4531</v>
      </c>
      <c r="D2011" s="99" t="s">
        <v>1177</v>
      </c>
      <c r="E2011" s="100" t="s">
        <v>3079</v>
      </c>
      <c r="F2011" s="100" t="s">
        <v>3079</v>
      </c>
      <c r="G2011" s="101">
        <v>0</v>
      </c>
      <c r="H2011" s="101">
        <v>0</v>
      </c>
      <c r="I2011" s="100" t="s">
        <v>3</v>
      </c>
      <c r="J2011" s="100" t="s">
        <v>1630</v>
      </c>
      <c r="K2011" s="102" t="s">
        <v>4811</v>
      </c>
      <c r="L2011" s="99"/>
      <c r="M2011" s="104" t="s">
        <v>3057</v>
      </c>
      <c r="N2011" s="104"/>
      <c r="O2011"/>
      <c r="P2011" t="str">
        <f t="shared" si="590"/>
        <v/>
      </c>
      <c r="Q2011" t="str">
        <f>IF(ISNA(VLOOKUP(AC2011,#REF!,1)),"//","")</f>
        <v/>
      </c>
      <c r="R2011"/>
      <c r="S2011" s="43">
        <f t="shared" si="591"/>
        <v>325</v>
      </c>
      <c r="T2011" s="94" t="s">
        <v>3067</v>
      </c>
      <c r="U2011" s="72" t="s">
        <v>3001</v>
      </c>
      <c r="V2011" s="72" t="s">
        <v>3086</v>
      </c>
      <c r="W2011" s="44" t="str">
        <f t="shared" si="592"/>
        <v>STD_RIGHT_DOUBLE_ANGLE "RAD"</v>
      </c>
      <c r="X2011" s="25" t="str">
        <f t="shared" si="593"/>
        <v>&gt;&gt;RAD</v>
      </c>
      <c r="Y2011" s="1">
        <f t="shared" si="594"/>
        <v>1962</v>
      </c>
      <c r="Z2011" t="str">
        <f t="shared" si="595"/>
        <v>ITM_RAD2</v>
      </c>
      <c r="AA2011" s="177" t="str">
        <f>IF(ISNA(VLOOKUP(AC2011,Sheet2!J:J,1,0)),"//","")</f>
        <v>//</v>
      </c>
      <c r="AC2011" s="113" t="str">
        <f t="shared" si="583"/>
        <v>&gt;&gt;RAD</v>
      </c>
      <c r="AD2011" t="b">
        <f t="shared" si="579"/>
        <v>1</v>
      </c>
    </row>
    <row r="2012" spans="1:30">
      <c r="A2012" s="58">
        <f t="shared" si="597"/>
        <v>2012</v>
      </c>
      <c r="B2012" s="55">
        <f t="shared" si="596"/>
        <v>1963</v>
      </c>
      <c r="C2012" s="99" t="s">
        <v>4531</v>
      </c>
      <c r="D2012" s="99" t="s">
        <v>3056</v>
      </c>
      <c r="E2012" s="100" t="s">
        <v>3080</v>
      </c>
      <c r="F2012" s="100" t="s">
        <v>3081</v>
      </c>
      <c r="G2012" s="101">
        <v>0</v>
      </c>
      <c r="H2012" s="101">
        <v>0</v>
      </c>
      <c r="I2012" s="100" t="s">
        <v>3</v>
      </c>
      <c r="J2012" s="100" t="s">
        <v>1630</v>
      </c>
      <c r="K2012" s="102" t="s">
        <v>4811</v>
      </c>
      <c r="L2012" s="99"/>
      <c r="M2012" s="104" t="s">
        <v>3058</v>
      </c>
      <c r="N2012" s="104"/>
      <c r="O2012"/>
      <c r="P2012" t="str">
        <f t="shared" si="590"/>
        <v/>
      </c>
      <c r="Q2012" t="str">
        <f>IF(ISNA(VLOOKUP(AC2012,#REF!,1)),"//","")</f>
        <v/>
      </c>
      <c r="R2012"/>
      <c r="S2012" s="43">
        <f t="shared" si="591"/>
        <v>326</v>
      </c>
      <c r="T2012" s="94" t="s">
        <v>3067</v>
      </c>
      <c r="U2012" s="72" t="s">
        <v>3001</v>
      </c>
      <c r="V2012" s="72" t="s">
        <v>3087</v>
      </c>
      <c r="W2012" s="44" t="str">
        <f t="shared" si="592"/>
        <v>STD_RIGHT_DOUBLE_ANGLE "H.MS"</v>
      </c>
      <c r="X2012" s="25" t="str">
        <f t="shared" si="593"/>
        <v>&gt;&gt;H.MS</v>
      </c>
      <c r="Y2012" s="1">
        <f t="shared" si="594"/>
        <v>1963</v>
      </c>
      <c r="Z2012" t="str">
        <f t="shared" si="595"/>
        <v>ITM_HMS2</v>
      </c>
      <c r="AA2012" s="177" t="str">
        <f>IF(ISNA(VLOOKUP(AC2012,Sheet2!J:J,1,0)),"//","")</f>
        <v>//</v>
      </c>
      <c r="AC2012" s="113" t="str">
        <f t="shared" si="583"/>
        <v>&gt;&gt;H.MS</v>
      </c>
      <c r="AD2012" t="b">
        <f t="shared" si="579"/>
        <v>1</v>
      </c>
    </row>
    <row r="2013" spans="1:30">
      <c r="A2013" s="58">
        <f t="shared" si="597"/>
        <v>2013</v>
      </c>
      <c r="B2013" s="55">
        <f t="shared" si="596"/>
        <v>1964</v>
      </c>
      <c r="C2013" s="99" t="s">
        <v>4532</v>
      </c>
      <c r="D2013" s="99" t="s">
        <v>1130</v>
      </c>
      <c r="E2013" s="100" t="s">
        <v>567</v>
      </c>
      <c r="F2013" s="100" t="s">
        <v>3762</v>
      </c>
      <c r="G2013" s="101">
        <v>0</v>
      </c>
      <c r="H2013" s="101">
        <v>0</v>
      </c>
      <c r="I2013" s="100" t="s">
        <v>1</v>
      </c>
      <c r="J2013" s="100" t="s">
        <v>1630</v>
      </c>
      <c r="K2013" s="102" t="s">
        <v>4646</v>
      </c>
      <c r="L2013" s="99" t="s">
        <v>1637</v>
      </c>
      <c r="M2013" s="104" t="s">
        <v>4098</v>
      </c>
      <c r="N2013" s="104"/>
      <c r="O2013"/>
      <c r="P2013" t="str">
        <f t="shared" si="590"/>
        <v>NOT EQUAL</v>
      </c>
      <c r="Q2013" t="str">
        <f>IF(ISNA(VLOOKUP(AC2013,#REF!,1)),"//","")</f>
        <v/>
      </c>
      <c r="R2013"/>
      <c r="S2013" s="43">
        <f t="shared" si="591"/>
        <v>326</v>
      </c>
      <c r="T2013" s="94"/>
      <c r="U2013" s="72"/>
      <c r="V2013" s="72"/>
      <c r="W2013" s="44" t="str">
        <f t="shared" si="592"/>
        <v/>
      </c>
      <c r="X2013" s="25" t="str">
        <f t="shared" si="593"/>
        <v/>
      </c>
      <c r="Y2013" s="1">
        <f t="shared" si="594"/>
        <v>1964</v>
      </c>
      <c r="Z2013" t="str">
        <f t="shared" si="595"/>
        <v>USER_PRIM00U</v>
      </c>
      <c r="AA2013" s="177" t="str">
        <f>IF(ISNA(VLOOKUP(AC2013,Sheet2!J:J,1,0)),"//","")</f>
        <v/>
      </c>
      <c r="AC2013" s="113" t="str">
        <f t="shared" si="583"/>
        <v/>
      </c>
      <c r="AD2013" t="b">
        <f t="shared" si="579"/>
        <v>1</v>
      </c>
    </row>
    <row r="2014" spans="1:30">
      <c r="A2014" s="58">
        <f t="shared" si="597"/>
        <v>2014</v>
      </c>
      <c r="B2014" s="55">
        <f t="shared" si="596"/>
        <v>1965</v>
      </c>
      <c r="C2014" s="99" t="s">
        <v>4533</v>
      </c>
      <c r="D2014" s="99" t="s">
        <v>1130</v>
      </c>
      <c r="E2014" s="100" t="s">
        <v>567</v>
      </c>
      <c r="F2014" s="100" t="s">
        <v>3763</v>
      </c>
      <c r="G2014" s="101">
        <v>0</v>
      </c>
      <c r="H2014" s="101">
        <v>0</v>
      </c>
      <c r="I2014" s="100" t="s">
        <v>1</v>
      </c>
      <c r="J2014" s="100" t="s">
        <v>1630</v>
      </c>
      <c r="K2014" s="102" t="s">
        <v>4646</v>
      </c>
      <c r="L2014" s="99" t="s">
        <v>1637</v>
      </c>
      <c r="M2014" s="104" t="s">
        <v>4099</v>
      </c>
      <c r="N2014" s="104"/>
      <c r="O2014"/>
      <c r="P2014" t="str">
        <f t="shared" si="590"/>
        <v>NOT EQUAL</v>
      </c>
      <c r="Q2014" t="str">
        <f>IF(ISNA(VLOOKUP(AC2014,#REF!,1)),"//","")</f>
        <v/>
      </c>
      <c r="R2014"/>
      <c r="S2014" s="43">
        <f t="shared" si="591"/>
        <v>326</v>
      </c>
      <c r="T2014" s="94"/>
      <c r="U2014" s="72"/>
      <c r="V2014" s="72"/>
      <c r="W2014" s="44" t="str">
        <f t="shared" si="592"/>
        <v/>
      </c>
      <c r="X2014" s="25" t="str">
        <f t="shared" si="593"/>
        <v/>
      </c>
      <c r="Y2014" s="1">
        <f t="shared" si="594"/>
        <v>1965</v>
      </c>
      <c r="Z2014" t="str">
        <f t="shared" si="595"/>
        <v>USER_SFTf00U</v>
      </c>
      <c r="AA2014" s="177" t="str">
        <f>IF(ISNA(VLOOKUP(AC2014,Sheet2!J:J,1,0)),"//","")</f>
        <v/>
      </c>
      <c r="AC2014" s="113" t="str">
        <f t="shared" si="583"/>
        <v/>
      </c>
      <c r="AD2014" t="b">
        <f t="shared" si="579"/>
        <v>1</v>
      </c>
    </row>
    <row r="2015" spans="1:30">
      <c r="A2015" s="58">
        <f t="shared" si="597"/>
        <v>2015</v>
      </c>
      <c r="B2015" s="55">
        <f t="shared" si="596"/>
        <v>1966</v>
      </c>
      <c r="C2015" s="99" t="s">
        <v>4534</v>
      </c>
      <c r="D2015" s="99" t="s">
        <v>1130</v>
      </c>
      <c r="E2015" s="100" t="s">
        <v>567</v>
      </c>
      <c r="F2015" s="100" t="s">
        <v>4564</v>
      </c>
      <c r="G2015" s="101">
        <v>0</v>
      </c>
      <c r="H2015" s="101">
        <v>0</v>
      </c>
      <c r="I2015" s="100" t="s">
        <v>1</v>
      </c>
      <c r="J2015" s="100" t="s">
        <v>1630</v>
      </c>
      <c r="K2015" s="102" t="s">
        <v>4646</v>
      </c>
      <c r="L2015" s="99" t="s">
        <v>1637</v>
      </c>
      <c r="M2015" s="104" t="s">
        <v>4605</v>
      </c>
      <c r="N2015" s="104"/>
      <c r="O2015"/>
      <c r="P2015" t="str">
        <f t="shared" si="590"/>
        <v>NOT EQUAL</v>
      </c>
      <c r="Q2015" t="str">
        <f>IF(ISNA(VLOOKUP(AC2015,#REF!,1)),"//","")</f>
        <v/>
      </c>
      <c r="R2015"/>
      <c r="S2015" s="43">
        <f t="shared" si="591"/>
        <v>326</v>
      </c>
      <c r="T2015" s="94"/>
      <c r="U2015" s="72"/>
      <c r="V2015" s="72"/>
      <c r="W2015" s="44" t="str">
        <f t="shared" si="592"/>
        <v/>
      </c>
      <c r="X2015" s="25" t="str">
        <f t="shared" si="593"/>
        <v/>
      </c>
      <c r="Y2015" s="1">
        <f t="shared" si="594"/>
        <v>1966</v>
      </c>
      <c r="Z2015" t="str">
        <f t="shared" si="595"/>
        <v>USER_SFTg00U</v>
      </c>
      <c r="AA2015" s="177" t="str">
        <f>IF(ISNA(VLOOKUP(AC2015,Sheet2!J:J,1,0)),"//","")</f>
        <v/>
      </c>
      <c r="AC2015" s="113" t="str">
        <f t="shared" si="583"/>
        <v/>
      </c>
      <c r="AD2015" t="b">
        <f t="shared" si="579"/>
        <v>1</v>
      </c>
    </row>
    <row r="2016" spans="1:30">
      <c r="A2016" s="58">
        <f t="shared" si="597"/>
        <v>2016</v>
      </c>
      <c r="B2016" s="55">
        <f t="shared" si="596"/>
        <v>1967</v>
      </c>
      <c r="C2016" s="99" t="s">
        <v>4532</v>
      </c>
      <c r="D2016" s="99" t="s">
        <v>1131</v>
      </c>
      <c r="E2016" s="100" t="s">
        <v>567</v>
      </c>
      <c r="F2016" s="100" t="s">
        <v>3764</v>
      </c>
      <c r="G2016" s="101">
        <v>0</v>
      </c>
      <c r="H2016" s="101">
        <v>0</v>
      </c>
      <c r="I2016" s="100" t="s">
        <v>1</v>
      </c>
      <c r="J2016" s="100" t="s">
        <v>1630</v>
      </c>
      <c r="K2016" s="102" t="s">
        <v>4646</v>
      </c>
      <c r="L2016" s="99" t="s">
        <v>1637</v>
      </c>
      <c r="M2016" s="104" t="s">
        <v>4100</v>
      </c>
      <c r="N2016" s="104"/>
      <c r="O2016"/>
      <c r="P2016" t="str">
        <f t="shared" si="590"/>
        <v>NOT EQUAL</v>
      </c>
      <c r="Q2016" t="str">
        <f>IF(ISNA(VLOOKUP(AC2016,#REF!,1)),"//","")</f>
        <v/>
      </c>
      <c r="R2016"/>
      <c r="S2016" s="43">
        <f t="shared" si="591"/>
        <v>326</v>
      </c>
      <c r="T2016" s="94"/>
      <c r="U2016" s="72"/>
      <c r="V2016" s="72"/>
      <c r="W2016" s="44" t="str">
        <f t="shared" si="592"/>
        <v/>
      </c>
      <c r="X2016" s="25" t="str">
        <f t="shared" si="593"/>
        <v/>
      </c>
      <c r="Y2016" s="1">
        <f t="shared" si="594"/>
        <v>1967</v>
      </c>
      <c r="Z2016" t="str">
        <f t="shared" si="595"/>
        <v>USER_PRIM01U</v>
      </c>
      <c r="AA2016" s="177" t="str">
        <f>IF(ISNA(VLOOKUP(AC2016,Sheet2!J:J,1,0)),"//","")</f>
        <v/>
      </c>
      <c r="AC2016" s="113" t="str">
        <f t="shared" si="583"/>
        <v/>
      </c>
      <c r="AD2016" t="b">
        <f t="shared" si="579"/>
        <v>1</v>
      </c>
    </row>
    <row r="2017" spans="1:30">
      <c r="A2017" s="58">
        <f t="shared" si="597"/>
        <v>2017</v>
      </c>
      <c r="B2017" s="55">
        <f t="shared" si="596"/>
        <v>1968</v>
      </c>
      <c r="C2017" s="99" t="s">
        <v>4533</v>
      </c>
      <c r="D2017" s="99" t="s">
        <v>1131</v>
      </c>
      <c r="E2017" s="100" t="s">
        <v>567</v>
      </c>
      <c r="F2017" s="100" t="s">
        <v>3765</v>
      </c>
      <c r="G2017" s="101">
        <v>0</v>
      </c>
      <c r="H2017" s="101">
        <v>0</v>
      </c>
      <c r="I2017" s="100" t="s">
        <v>1</v>
      </c>
      <c r="J2017" s="100" t="s">
        <v>1630</v>
      </c>
      <c r="K2017" s="102" t="s">
        <v>4646</v>
      </c>
      <c r="L2017" s="99" t="s">
        <v>1637</v>
      </c>
      <c r="M2017" s="104" t="s">
        <v>4101</v>
      </c>
      <c r="N2017" s="104"/>
      <c r="O2017"/>
      <c r="P2017" t="str">
        <f t="shared" si="590"/>
        <v>NOT EQUAL</v>
      </c>
      <c r="Q2017" t="str">
        <f>IF(ISNA(VLOOKUP(AC2017,#REF!,1)),"//","")</f>
        <v/>
      </c>
      <c r="R2017"/>
      <c r="S2017" s="43">
        <f t="shared" si="591"/>
        <v>326</v>
      </c>
      <c r="T2017" s="94"/>
      <c r="U2017" s="72"/>
      <c r="V2017" s="72"/>
      <c r="W2017" s="44" t="str">
        <f t="shared" si="592"/>
        <v/>
      </c>
      <c r="X2017" s="25" t="str">
        <f t="shared" si="593"/>
        <v/>
      </c>
      <c r="Y2017" s="1">
        <f t="shared" si="594"/>
        <v>1968</v>
      </c>
      <c r="Z2017" t="str">
        <f t="shared" si="595"/>
        <v>USER_SFTf01U</v>
      </c>
      <c r="AA2017" s="177" t="str">
        <f>IF(ISNA(VLOOKUP(AC2017,Sheet2!J:J,1,0)),"//","")</f>
        <v/>
      </c>
      <c r="AC2017" s="113" t="str">
        <f t="shared" si="583"/>
        <v/>
      </c>
      <c r="AD2017" t="b">
        <f t="shared" si="579"/>
        <v>1</v>
      </c>
    </row>
    <row r="2018" spans="1:30">
      <c r="A2018" s="58">
        <f t="shared" si="597"/>
        <v>2018</v>
      </c>
      <c r="B2018" s="55">
        <f t="shared" si="596"/>
        <v>1969</v>
      </c>
      <c r="C2018" s="99" t="s">
        <v>4534</v>
      </c>
      <c r="D2018" s="99" t="s">
        <v>1131</v>
      </c>
      <c r="E2018" s="100" t="s">
        <v>567</v>
      </c>
      <c r="F2018" s="100" t="s">
        <v>4565</v>
      </c>
      <c r="G2018" s="101">
        <v>0</v>
      </c>
      <c r="H2018" s="101">
        <v>0</v>
      </c>
      <c r="I2018" s="100" t="s">
        <v>1</v>
      </c>
      <c r="J2018" s="100" t="s">
        <v>1630</v>
      </c>
      <c r="K2018" s="102" t="s">
        <v>4646</v>
      </c>
      <c r="L2018" s="99" t="s">
        <v>1637</v>
      </c>
      <c r="M2018" s="104" t="s">
        <v>4606</v>
      </c>
      <c r="N2018" s="104"/>
      <c r="O2018"/>
      <c r="P2018" t="str">
        <f t="shared" si="590"/>
        <v>NOT EQUAL</v>
      </c>
      <c r="Q2018" t="str">
        <f>IF(ISNA(VLOOKUP(AC2018,#REF!,1)),"//","")</f>
        <v/>
      </c>
      <c r="R2018"/>
      <c r="S2018" s="43">
        <f t="shared" si="591"/>
        <v>326</v>
      </c>
      <c r="T2018" s="94"/>
      <c r="U2018" s="72"/>
      <c r="V2018" s="72"/>
      <c r="W2018" s="44" t="str">
        <f t="shared" si="592"/>
        <v/>
      </c>
      <c r="X2018" s="25" t="str">
        <f t="shared" si="593"/>
        <v/>
      </c>
      <c r="Y2018" s="1">
        <f t="shared" si="594"/>
        <v>1969</v>
      </c>
      <c r="Z2018" t="str">
        <f t="shared" si="595"/>
        <v>USER_SFTg01U</v>
      </c>
      <c r="AA2018" s="177" t="str">
        <f>IF(ISNA(VLOOKUP(AC2018,Sheet2!J:J,1,0)),"//","")</f>
        <v/>
      </c>
      <c r="AC2018" s="113" t="str">
        <f t="shared" si="583"/>
        <v/>
      </c>
      <c r="AD2018" t="b">
        <f t="shared" si="579"/>
        <v>1</v>
      </c>
    </row>
    <row r="2019" spans="1:30">
      <c r="A2019" s="58">
        <f t="shared" si="597"/>
        <v>2019</v>
      </c>
      <c r="B2019" s="55">
        <f t="shared" si="596"/>
        <v>1970</v>
      </c>
      <c r="C2019" s="99" t="s">
        <v>4532</v>
      </c>
      <c r="D2019" s="99" t="s">
        <v>1132</v>
      </c>
      <c r="E2019" s="100" t="s">
        <v>567</v>
      </c>
      <c r="F2019" s="100" t="s">
        <v>3766</v>
      </c>
      <c r="G2019" s="101">
        <v>0</v>
      </c>
      <c r="H2019" s="101">
        <v>0</v>
      </c>
      <c r="I2019" s="100" t="s">
        <v>1</v>
      </c>
      <c r="J2019" s="100" t="s">
        <v>1630</v>
      </c>
      <c r="K2019" s="102" t="s">
        <v>4646</v>
      </c>
      <c r="L2019" s="99" t="s">
        <v>1637</v>
      </c>
      <c r="M2019" s="104" t="s">
        <v>4102</v>
      </c>
      <c r="N2019" s="104"/>
      <c r="O2019"/>
      <c r="P2019" t="str">
        <f t="shared" si="590"/>
        <v>NOT EQUAL</v>
      </c>
      <c r="Q2019" t="str">
        <f>IF(ISNA(VLOOKUP(AC2019,#REF!,1)),"//","")</f>
        <v/>
      </c>
      <c r="R2019"/>
      <c r="S2019" s="43">
        <f t="shared" si="591"/>
        <v>326</v>
      </c>
      <c r="T2019" s="94"/>
      <c r="U2019" s="72"/>
      <c r="V2019" s="72"/>
      <c r="W2019" s="44" t="str">
        <f t="shared" si="592"/>
        <v/>
      </c>
      <c r="X2019" s="25" t="str">
        <f t="shared" si="593"/>
        <v/>
      </c>
      <c r="Y2019" s="1">
        <f t="shared" si="594"/>
        <v>1970</v>
      </c>
      <c r="Z2019" t="str">
        <f t="shared" si="595"/>
        <v>USER_PRIM02U</v>
      </c>
      <c r="AA2019" s="177" t="str">
        <f>IF(ISNA(VLOOKUP(AC2019,Sheet2!J:J,1,0)),"//","")</f>
        <v/>
      </c>
      <c r="AC2019" s="113" t="str">
        <f t="shared" si="583"/>
        <v/>
      </c>
      <c r="AD2019" t="b">
        <f t="shared" si="579"/>
        <v>1</v>
      </c>
    </row>
    <row r="2020" spans="1:30">
      <c r="A2020" s="58">
        <f t="shared" si="597"/>
        <v>2020</v>
      </c>
      <c r="B2020" s="55">
        <f t="shared" si="596"/>
        <v>1971</v>
      </c>
      <c r="C2020" s="99" t="s">
        <v>4533</v>
      </c>
      <c r="D2020" s="99" t="s">
        <v>1132</v>
      </c>
      <c r="E2020" s="100" t="s">
        <v>567</v>
      </c>
      <c r="F2020" s="100" t="s">
        <v>3767</v>
      </c>
      <c r="G2020" s="101">
        <v>0</v>
      </c>
      <c r="H2020" s="101">
        <v>0</v>
      </c>
      <c r="I2020" s="100" t="s">
        <v>1</v>
      </c>
      <c r="J2020" s="100" t="s">
        <v>1630</v>
      </c>
      <c r="K2020" s="102" t="s">
        <v>4646</v>
      </c>
      <c r="L2020" s="99" t="s">
        <v>1637</v>
      </c>
      <c r="M2020" s="104" t="s">
        <v>4103</v>
      </c>
      <c r="N2020" s="104"/>
      <c r="O2020"/>
      <c r="P2020" t="str">
        <f t="shared" si="590"/>
        <v>NOT EQUAL</v>
      </c>
      <c r="Q2020" t="str">
        <f>IF(ISNA(VLOOKUP(AC2020,#REF!,1)),"//","")</f>
        <v/>
      </c>
      <c r="R2020"/>
      <c r="S2020" s="43">
        <f t="shared" si="591"/>
        <v>326</v>
      </c>
      <c r="T2020" s="94"/>
      <c r="U2020" s="72"/>
      <c r="V2020" s="72"/>
      <c r="W2020" s="44" t="str">
        <f t="shared" si="592"/>
        <v/>
      </c>
      <c r="X2020" s="25" t="str">
        <f t="shared" si="593"/>
        <v/>
      </c>
      <c r="Y2020" s="1">
        <f t="shared" si="594"/>
        <v>1971</v>
      </c>
      <c r="Z2020" t="str">
        <f t="shared" si="595"/>
        <v>USER_SFTf02U</v>
      </c>
      <c r="AA2020" s="177" t="str">
        <f>IF(ISNA(VLOOKUP(AC2020,Sheet2!J:J,1,0)),"//","")</f>
        <v/>
      </c>
      <c r="AC2020" s="113" t="str">
        <f t="shared" si="583"/>
        <v/>
      </c>
      <c r="AD2020" t="b">
        <f t="shared" si="579"/>
        <v>1</v>
      </c>
    </row>
    <row r="2021" spans="1:30">
      <c r="A2021" s="58">
        <f t="shared" si="597"/>
        <v>2021</v>
      </c>
      <c r="B2021" s="55">
        <f t="shared" si="596"/>
        <v>1972</v>
      </c>
      <c r="C2021" s="99" t="s">
        <v>4534</v>
      </c>
      <c r="D2021" s="99" t="s">
        <v>1132</v>
      </c>
      <c r="E2021" s="100" t="s">
        <v>567</v>
      </c>
      <c r="F2021" s="100" t="s">
        <v>4566</v>
      </c>
      <c r="G2021" s="101">
        <v>0</v>
      </c>
      <c r="H2021" s="101">
        <v>0</v>
      </c>
      <c r="I2021" s="100" t="s">
        <v>1</v>
      </c>
      <c r="J2021" s="100" t="s">
        <v>1630</v>
      </c>
      <c r="K2021" s="102" t="s">
        <v>4646</v>
      </c>
      <c r="L2021" s="99" t="s">
        <v>1637</v>
      </c>
      <c r="M2021" s="104" t="s">
        <v>4607</v>
      </c>
      <c r="N2021" s="104"/>
      <c r="O2021"/>
      <c r="P2021" t="str">
        <f t="shared" si="590"/>
        <v>NOT EQUAL</v>
      </c>
      <c r="Q2021" t="str">
        <f>IF(ISNA(VLOOKUP(AC2021,#REF!,1)),"//","")</f>
        <v/>
      </c>
      <c r="R2021"/>
      <c r="S2021" s="43">
        <f t="shared" si="591"/>
        <v>326</v>
      </c>
      <c r="T2021" s="94"/>
      <c r="U2021" s="72"/>
      <c r="V2021" s="72"/>
      <c r="W2021" s="44" t="str">
        <f t="shared" si="592"/>
        <v/>
      </c>
      <c r="X2021" s="25" t="str">
        <f t="shared" si="593"/>
        <v/>
      </c>
      <c r="Y2021" s="1">
        <f t="shared" si="594"/>
        <v>1972</v>
      </c>
      <c r="Z2021" t="str">
        <f t="shared" si="595"/>
        <v>USER_SFTg02U</v>
      </c>
      <c r="AA2021" s="177" t="str">
        <f>IF(ISNA(VLOOKUP(AC2021,Sheet2!J:J,1,0)),"//","")</f>
        <v/>
      </c>
      <c r="AC2021" s="113" t="str">
        <f t="shared" si="583"/>
        <v/>
      </c>
      <c r="AD2021" t="b">
        <f t="shared" si="579"/>
        <v>1</v>
      </c>
    </row>
    <row r="2022" spans="1:30">
      <c r="A2022" s="58">
        <f t="shared" si="597"/>
        <v>2022</v>
      </c>
      <c r="B2022" s="55">
        <f t="shared" si="596"/>
        <v>1973</v>
      </c>
      <c r="C2022" s="99" t="s">
        <v>4532</v>
      </c>
      <c r="D2022" s="99" t="s">
        <v>1133</v>
      </c>
      <c r="E2022" s="100" t="s">
        <v>567</v>
      </c>
      <c r="F2022" s="100" t="s">
        <v>3768</v>
      </c>
      <c r="G2022" s="101">
        <v>0</v>
      </c>
      <c r="H2022" s="101">
        <v>0</v>
      </c>
      <c r="I2022" s="100" t="s">
        <v>1</v>
      </c>
      <c r="J2022" s="100" t="s">
        <v>1630</v>
      </c>
      <c r="K2022" s="102" t="s">
        <v>4646</v>
      </c>
      <c r="L2022" s="99" t="s">
        <v>1637</v>
      </c>
      <c r="M2022" s="104" t="s">
        <v>4104</v>
      </c>
      <c r="N2022" s="104"/>
      <c r="O2022"/>
      <c r="P2022" t="str">
        <f t="shared" si="590"/>
        <v>NOT EQUAL</v>
      </c>
      <c r="Q2022" t="str">
        <f>IF(ISNA(VLOOKUP(AC2022,#REF!,1)),"//","")</f>
        <v/>
      </c>
      <c r="R2022"/>
      <c r="S2022" s="43">
        <f t="shared" si="591"/>
        <v>326</v>
      </c>
      <c r="T2022" s="94"/>
      <c r="U2022" s="72"/>
      <c r="V2022" s="72"/>
      <c r="W2022" s="44" t="str">
        <f t="shared" si="592"/>
        <v/>
      </c>
      <c r="X2022" s="25" t="str">
        <f t="shared" si="593"/>
        <v/>
      </c>
      <c r="Y2022" s="1">
        <f t="shared" si="594"/>
        <v>1973</v>
      </c>
      <c r="Z2022" t="str">
        <f t="shared" si="595"/>
        <v>USER_PRIM03U</v>
      </c>
      <c r="AA2022" s="177" t="str">
        <f>IF(ISNA(VLOOKUP(AC2022,Sheet2!J:J,1,0)),"//","")</f>
        <v/>
      </c>
      <c r="AC2022" s="113" t="str">
        <f t="shared" si="583"/>
        <v/>
      </c>
      <c r="AD2022" t="b">
        <f t="shared" si="579"/>
        <v>1</v>
      </c>
    </row>
    <row r="2023" spans="1:30">
      <c r="A2023" s="58">
        <f t="shared" si="597"/>
        <v>2023</v>
      </c>
      <c r="B2023" s="55">
        <f t="shared" si="596"/>
        <v>1974</v>
      </c>
      <c r="C2023" s="99" t="s">
        <v>4533</v>
      </c>
      <c r="D2023" s="99" t="s">
        <v>1133</v>
      </c>
      <c r="E2023" s="100" t="s">
        <v>567</v>
      </c>
      <c r="F2023" s="100" t="s">
        <v>3769</v>
      </c>
      <c r="G2023" s="101">
        <v>0</v>
      </c>
      <c r="H2023" s="101">
        <v>0</v>
      </c>
      <c r="I2023" s="100" t="s">
        <v>1</v>
      </c>
      <c r="J2023" s="100" t="s">
        <v>1630</v>
      </c>
      <c r="K2023" s="102" t="s">
        <v>4646</v>
      </c>
      <c r="L2023" s="99" t="s">
        <v>1637</v>
      </c>
      <c r="M2023" s="104" t="s">
        <v>4105</v>
      </c>
      <c r="N2023" s="104"/>
      <c r="O2023"/>
      <c r="P2023" t="str">
        <f t="shared" si="590"/>
        <v>NOT EQUAL</v>
      </c>
      <c r="Q2023" t="str">
        <f>IF(ISNA(VLOOKUP(AC2023,#REF!,1)),"//","")</f>
        <v/>
      </c>
      <c r="R2023"/>
      <c r="S2023" s="43">
        <f t="shared" si="591"/>
        <v>326</v>
      </c>
      <c r="T2023" s="94"/>
      <c r="U2023" s="72"/>
      <c r="V2023" s="72"/>
      <c r="W2023" s="44" t="str">
        <f t="shared" si="592"/>
        <v/>
      </c>
      <c r="X2023" s="25" t="str">
        <f t="shared" si="593"/>
        <v/>
      </c>
      <c r="Y2023" s="1">
        <f t="shared" si="594"/>
        <v>1974</v>
      </c>
      <c r="Z2023" t="str">
        <f t="shared" si="595"/>
        <v>USER_SFTf03U</v>
      </c>
      <c r="AA2023" s="177" t="str">
        <f>IF(ISNA(VLOOKUP(AC2023,Sheet2!J:J,1,0)),"//","")</f>
        <v/>
      </c>
      <c r="AC2023" s="113" t="str">
        <f t="shared" si="583"/>
        <v/>
      </c>
      <c r="AD2023" t="b">
        <f t="shared" si="579"/>
        <v>1</v>
      </c>
    </row>
    <row r="2024" spans="1:30">
      <c r="A2024" s="58">
        <f t="shared" si="597"/>
        <v>2024</v>
      </c>
      <c r="B2024" s="55">
        <f t="shared" si="596"/>
        <v>1975</v>
      </c>
      <c r="C2024" s="99" t="s">
        <v>4534</v>
      </c>
      <c r="D2024" s="99" t="s">
        <v>1133</v>
      </c>
      <c r="E2024" s="100" t="s">
        <v>567</v>
      </c>
      <c r="F2024" s="100" t="s">
        <v>4567</v>
      </c>
      <c r="G2024" s="101">
        <v>0</v>
      </c>
      <c r="H2024" s="101">
        <v>0</v>
      </c>
      <c r="I2024" s="100" t="s">
        <v>1</v>
      </c>
      <c r="J2024" s="100" t="s">
        <v>1630</v>
      </c>
      <c r="K2024" s="102" t="s">
        <v>4646</v>
      </c>
      <c r="L2024" s="99" t="s">
        <v>1637</v>
      </c>
      <c r="M2024" s="104" t="s">
        <v>4608</v>
      </c>
      <c r="N2024" s="104"/>
      <c r="O2024"/>
      <c r="P2024" t="str">
        <f t="shared" si="590"/>
        <v>NOT EQUAL</v>
      </c>
      <c r="Q2024" t="str">
        <f>IF(ISNA(VLOOKUP(AC2024,#REF!,1)),"//","")</f>
        <v/>
      </c>
      <c r="R2024"/>
      <c r="S2024" s="43">
        <f t="shared" si="591"/>
        <v>326</v>
      </c>
      <c r="T2024" s="94"/>
      <c r="U2024" s="72"/>
      <c r="V2024" s="72"/>
      <c r="W2024" s="44" t="str">
        <f t="shared" si="592"/>
        <v/>
      </c>
      <c r="X2024" s="25" t="str">
        <f t="shared" si="593"/>
        <v/>
      </c>
      <c r="Y2024" s="1">
        <f t="shared" si="594"/>
        <v>1975</v>
      </c>
      <c r="Z2024" t="str">
        <f t="shared" si="595"/>
        <v>USER_SFTg03U</v>
      </c>
      <c r="AA2024" s="177" t="str">
        <f>IF(ISNA(VLOOKUP(AC2024,Sheet2!J:J,1,0)),"//","")</f>
        <v/>
      </c>
      <c r="AC2024" s="113" t="str">
        <f t="shared" si="583"/>
        <v/>
      </c>
      <c r="AD2024" t="b">
        <f t="shared" si="579"/>
        <v>1</v>
      </c>
    </row>
    <row r="2025" spans="1:30">
      <c r="A2025" s="58">
        <f t="shared" si="597"/>
        <v>2025</v>
      </c>
      <c r="B2025" s="55">
        <f t="shared" si="596"/>
        <v>1976</v>
      </c>
      <c r="C2025" s="99" t="s">
        <v>4532</v>
      </c>
      <c r="D2025" s="99" t="s">
        <v>1134</v>
      </c>
      <c r="E2025" s="100" t="s">
        <v>567</v>
      </c>
      <c r="F2025" s="100" t="s">
        <v>3770</v>
      </c>
      <c r="G2025" s="101">
        <v>0</v>
      </c>
      <c r="H2025" s="101">
        <v>0</v>
      </c>
      <c r="I2025" s="100" t="s">
        <v>1</v>
      </c>
      <c r="J2025" s="100" t="s">
        <v>1630</v>
      </c>
      <c r="K2025" s="102" t="s">
        <v>4646</v>
      </c>
      <c r="L2025" s="99" t="s">
        <v>1637</v>
      </c>
      <c r="M2025" s="104" t="s">
        <v>4106</v>
      </c>
      <c r="N2025" s="104"/>
      <c r="O2025"/>
      <c r="P2025" t="str">
        <f t="shared" si="590"/>
        <v>NOT EQUAL</v>
      </c>
      <c r="Q2025" t="str">
        <f>IF(ISNA(VLOOKUP(AC2025,#REF!,1)),"//","")</f>
        <v/>
      </c>
      <c r="R2025"/>
      <c r="S2025" s="43">
        <f t="shared" si="591"/>
        <v>326</v>
      </c>
      <c r="T2025" s="94"/>
      <c r="U2025" s="72"/>
      <c r="V2025" s="72"/>
      <c r="W2025" s="44" t="str">
        <f t="shared" si="592"/>
        <v/>
      </c>
      <c r="X2025" s="25" t="str">
        <f t="shared" si="593"/>
        <v/>
      </c>
      <c r="Y2025" s="1">
        <f t="shared" si="594"/>
        <v>1976</v>
      </c>
      <c r="Z2025" t="str">
        <f t="shared" si="595"/>
        <v>USER_PRIM04U</v>
      </c>
      <c r="AA2025" s="177" t="str">
        <f>IF(ISNA(VLOOKUP(AC2025,Sheet2!J:J,1,0)),"//","")</f>
        <v/>
      </c>
      <c r="AC2025" s="113" t="str">
        <f t="shared" si="583"/>
        <v/>
      </c>
      <c r="AD2025" t="b">
        <f t="shared" si="579"/>
        <v>1</v>
      </c>
    </row>
    <row r="2026" spans="1:30">
      <c r="A2026" s="58">
        <f t="shared" si="597"/>
        <v>2026</v>
      </c>
      <c r="B2026" s="55">
        <f t="shared" si="596"/>
        <v>1977</v>
      </c>
      <c r="C2026" s="99" t="s">
        <v>4533</v>
      </c>
      <c r="D2026" s="99" t="s">
        <v>1134</v>
      </c>
      <c r="E2026" s="100" t="s">
        <v>567</v>
      </c>
      <c r="F2026" s="100" t="s">
        <v>3771</v>
      </c>
      <c r="G2026" s="101">
        <v>0</v>
      </c>
      <c r="H2026" s="101">
        <v>0</v>
      </c>
      <c r="I2026" s="100" t="s">
        <v>1</v>
      </c>
      <c r="J2026" s="100" t="s">
        <v>1630</v>
      </c>
      <c r="K2026" s="102" t="s">
        <v>4646</v>
      </c>
      <c r="L2026" s="99" t="s">
        <v>1637</v>
      </c>
      <c r="M2026" s="104" t="s">
        <v>4107</v>
      </c>
      <c r="N2026" s="104"/>
      <c r="O2026"/>
      <c r="P2026" t="str">
        <f t="shared" si="590"/>
        <v>NOT EQUAL</v>
      </c>
      <c r="Q2026" t="str">
        <f>IF(ISNA(VLOOKUP(AC2026,#REF!,1)),"//","")</f>
        <v/>
      </c>
      <c r="R2026"/>
      <c r="S2026" s="43">
        <f t="shared" si="591"/>
        <v>326</v>
      </c>
      <c r="T2026" s="94"/>
      <c r="U2026" s="72"/>
      <c r="V2026" s="72"/>
      <c r="W2026" s="44" t="str">
        <f t="shared" si="592"/>
        <v/>
      </c>
      <c r="X2026" s="25" t="str">
        <f t="shared" si="593"/>
        <v/>
      </c>
      <c r="Y2026" s="1">
        <f t="shared" si="594"/>
        <v>1977</v>
      </c>
      <c r="Z2026" t="str">
        <f t="shared" si="595"/>
        <v>USER_SFTf04U</v>
      </c>
      <c r="AA2026" s="177" t="str">
        <f>IF(ISNA(VLOOKUP(AC2026,Sheet2!J:J,1,0)),"//","")</f>
        <v/>
      </c>
      <c r="AC2026" s="113" t="str">
        <f t="shared" si="583"/>
        <v/>
      </c>
      <c r="AD2026" t="b">
        <f t="shared" ref="AD2026:AD2089" si="598">X2026=AC2026</f>
        <v>1</v>
      </c>
    </row>
    <row r="2027" spans="1:30">
      <c r="A2027" s="58">
        <f t="shared" si="597"/>
        <v>2027</v>
      </c>
      <c r="B2027" s="55">
        <f t="shared" si="596"/>
        <v>1978</v>
      </c>
      <c r="C2027" s="99" t="s">
        <v>4534</v>
      </c>
      <c r="D2027" s="99" t="s">
        <v>1134</v>
      </c>
      <c r="E2027" s="100" t="s">
        <v>567</v>
      </c>
      <c r="F2027" s="100" t="s">
        <v>4568</v>
      </c>
      <c r="G2027" s="101">
        <v>0</v>
      </c>
      <c r="H2027" s="101">
        <v>0</v>
      </c>
      <c r="I2027" s="100" t="s">
        <v>1</v>
      </c>
      <c r="J2027" s="100" t="s">
        <v>1630</v>
      </c>
      <c r="K2027" s="102" t="s">
        <v>4646</v>
      </c>
      <c r="L2027" s="99" t="s">
        <v>1637</v>
      </c>
      <c r="M2027" s="104" t="s">
        <v>4609</v>
      </c>
      <c r="N2027" s="104"/>
      <c r="O2027"/>
      <c r="P2027" t="str">
        <f t="shared" si="590"/>
        <v>NOT EQUAL</v>
      </c>
      <c r="Q2027" t="str">
        <f>IF(ISNA(VLOOKUP(AC2027,#REF!,1)),"//","")</f>
        <v/>
      </c>
      <c r="R2027"/>
      <c r="S2027" s="43">
        <f t="shared" si="591"/>
        <v>326</v>
      </c>
      <c r="T2027" s="94"/>
      <c r="U2027" s="72"/>
      <c r="V2027" s="72"/>
      <c r="W2027" s="44" t="str">
        <f t="shared" si="592"/>
        <v/>
      </c>
      <c r="X2027" s="25" t="str">
        <f t="shared" si="593"/>
        <v/>
      </c>
      <c r="Y2027" s="1">
        <f t="shared" si="594"/>
        <v>1978</v>
      </c>
      <c r="Z2027" t="str">
        <f t="shared" si="595"/>
        <v>USER_SFTg04U</v>
      </c>
      <c r="AA2027" s="177" t="str">
        <f>IF(ISNA(VLOOKUP(AC2027,Sheet2!J:J,1,0)),"//","")</f>
        <v/>
      </c>
      <c r="AC2027" s="113" t="str">
        <f t="shared" si="583"/>
        <v/>
      </c>
      <c r="AD2027" t="b">
        <f t="shared" si="598"/>
        <v>1</v>
      </c>
    </row>
    <row r="2028" spans="1:30">
      <c r="A2028" s="58">
        <f t="shared" si="597"/>
        <v>2028</v>
      </c>
      <c r="B2028" s="55">
        <f t="shared" si="596"/>
        <v>1979</v>
      </c>
      <c r="C2028" s="99" t="s">
        <v>4532</v>
      </c>
      <c r="D2028" s="99" t="s">
        <v>1135</v>
      </c>
      <c r="E2028" s="100" t="s">
        <v>567</v>
      </c>
      <c r="F2028" s="100" t="s">
        <v>3772</v>
      </c>
      <c r="G2028" s="101">
        <v>0</v>
      </c>
      <c r="H2028" s="101">
        <v>0</v>
      </c>
      <c r="I2028" s="100" t="s">
        <v>1</v>
      </c>
      <c r="J2028" s="100" t="s">
        <v>1630</v>
      </c>
      <c r="K2028" s="102" t="s">
        <v>4646</v>
      </c>
      <c r="L2028" s="99" t="s">
        <v>1637</v>
      </c>
      <c r="M2028" s="104" t="s">
        <v>4108</v>
      </c>
      <c r="N2028" s="104"/>
      <c r="O2028"/>
      <c r="P2028" t="str">
        <f t="shared" si="590"/>
        <v>NOT EQUAL</v>
      </c>
      <c r="Q2028" t="str">
        <f>IF(ISNA(VLOOKUP(AC2028,#REF!,1)),"//","")</f>
        <v/>
      </c>
      <c r="R2028"/>
      <c r="S2028" s="43">
        <f t="shared" si="591"/>
        <v>326</v>
      </c>
      <c r="T2028" s="94"/>
      <c r="U2028" s="72"/>
      <c r="V2028" s="72"/>
      <c r="W2028" s="44" t="str">
        <f t="shared" si="592"/>
        <v/>
      </c>
      <c r="X2028" s="25" t="str">
        <f t="shared" si="593"/>
        <v/>
      </c>
      <c r="Y2028" s="1">
        <f t="shared" si="594"/>
        <v>1979</v>
      </c>
      <c r="Z2028" t="str">
        <f t="shared" si="595"/>
        <v>USER_PRIM05U</v>
      </c>
      <c r="AA2028" s="177" t="str">
        <f>IF(ISNA(VLOOKUP(AC2028,Sheet2!J:J,1,0)),"//","")</f>
        <v/>
      </c>
      <c r="AC2028" s="113" t="str">
        <f t="shared" si="583"/>
        <v/>
      </c>
      <c r="AD2028" t="b">
        <f t="shared" si="598"/>
        <v>1</v>
      </c>
    </row>
    <row r="2029" spans="1:30">
      <c r="A2029" s="58">
        <f t="shared" si="597"/>
        <v>2029</v>
      </c>
      <c r="B2029" s="55">
        <f t="shared" si="596"/>
        <v>1980</v>
      </c>
      <c r="C2029" s="99" t="s">
        <v>4533</v>
      </c>
      <c r="D2029" s="99" t="s">
        <v>1135</v>
      </c>
      <c r="E2029" s="100" t="s">
        <v>567</v>
      </c>
      <c r="F2029" s="100" t="s">
        <v>3773</v>
      </c>
      <c r="G2029" s="101">
        <v>0</v>
      </c>
      <c r="H2029" s="101">
        <v>0</v>
      </c>
      <c r="I2029" s="100" t="s">
        <v>1</v>
      </c>
      <c r="J2029" s="100" t="s">
        <v>1630</v>
      </c>
      <c r="K2029" s="102" t="s">
        <v>4646</v>
      </c>
      <c r="L2029" s="99" t="s">
        <v>1637</v>
      </c>
      <c r="M2029" s="104" t="s">
        <v>4109</v>
      </c>
      <c r="N2029" s="104"/>
      <c r="O2029"/>
      <c r="P2029" t="str">
        <f t="shared" si="590"/>
        <v>NOT EQUAL</v>
      </c>
      <c r="Q2029" t="str">
        <f>IF(ISNA(VLOOKUP(AC2029,#REF!,1)),"//","")</f>
        <v/>
      </c>
      <c r="R2029"/>
      <c r="S2029" s="43">
        <f t="shared" si="591"/>
        <v>326</v>
      </c>
      <c r="T2029" s="94"/>
      <c r="U2029" s="72"/>
      <c r="V2029" s="72"/>
      <c r="W2029" s="44" t="str">
        <f t="shared" si="592"/>
        <v/>
      </c>
      <c r="X2029" s="25" t="str">
        <f t="shared" si="593"/>
        <v/>
      </c>
      <c r="Y2029" s="1">
        <f t="shared" si="594"/>
        <v>1980</v>
      </c>
      <c r="Z2029" t="str">
        <f t="shared" si="595"/>
        <v>USER_SFTf05U</v>
      </c>
      <c r="AA2029" s="177" t="str">
        <f>IF(ISNA(VLOOKUP(AC2029,Sheet2!J:J,1,0)),"//","")</f>
        <v/>
      </c>
      <c r="AC2029" s="113" t="str">
        <f t="shared" si="583"/>
        <v/>
      </c>
      <c r="AD2029" t="b">
        <f t="shared" si="598"/>
        <v>1</v>
      </c>
    </row>
    <row r="2030" spans="1:30">
      <c r="A2030" s="58">
        <f t="shared" si="597"/>
        <v>2030</v>
      </c>
      <c r="B2030" s="55">
        <f t="shared" si="596"/>
        <v>1981</v>
      </c>
      <c r="C2030" s="99" t="s">
        <v>4534</v>
      </c>
      <c r="D2030" s="99" t="s">
        <v>1135</v>
      </c>
      <c r="E2030" s="100" t="s">
        <v>567</v>
      </c>
      <c r="F2030" s="100" t="s">
        <v>4569</v>
      </c>
      <c r="G2030" s="101">
        <v>0</v>
      </c>
      <c r="H2030" s="101">
        <v>0</v>
      </c>
      <c r="I2030" s="100" t="s">
        <v>1</v>
      </c>
      <c r="J2030" s="100" t="s">
        <v>1630</v>
      </c>
      <c r="K2030" s="102" t="s">
        <v>4646</v>
      </c>
      <c r="L2030" s="99" t="s">
        <v>1637</v>
      </c>
      <c r="M2030" s="104" t="s">
        <v>4610</v>
      </c>
      <c r="N2030" s="104"/>
      <c r="O2030"/>
      <c r="P2030" t="str">
        <f t="shared" si="590"/>
        <v>NOT EQUAL</v>
      </c>
      <c r="Q2030" t="str">
        <f>IF(ISNA(VLOOKUP(AC2030,#REF!,1)),"//","")</f>
        <v/>
      </c>
      <c r="R2030"/>
      <c r="S2030" s="43">
        <f t="shared" si="591"/>
        <v>326</v>
      </c>
      <c r="T2030" s="94"/>
      <c r="U2030" s="72"/>
      <c r="V2030" s="72"/>
      <c r="W2030" s="44" t="str">
        <f t="shared" si="592"/>
        <v/>
      </c>
      <c r="X2030" s="25" t="str">
        <f t="shared" si="593"/>
        <v/>
      </c>
      <c r="Y2030" s="1">
        <f t="shared" si="594"/>
        <v>1981</v>
      </c>
      <c r="Z2030" t="str">
        <f t="shared" si="595"/>
        <v>USER_SFTg05U</v>
      </c>
      <c r="AA2030" s="177" t="str">
        <f>IF(ISNA(VLOOKUP(AC2030,Sheet2!J:J,1,0)),"//","")</f>
        <v/>
      </c>
      <c r="AC2030" s="113" t="str">
        <f t="shared" si="583"/>
        <v/>
      </c>
      <c r="AD2030" t="b">
        <f t="shared" si="598"/>
        <v>1</v>
      </c>
    </row>
    <row r="2031" spans="1:30">
      <c r="A2031" s="58">
        <f t="shared" si="597"/>
        <v>2031</v>
      </c>
      <c r="B2031" s="55">
        <f t="shared" si="596"/>
        <v>1982</v>
      </c>
      <c r="C2031" s="99" t="s">
        <v>4532</v>
      </c>
      <c r="D2031" s="99" t="s">
        <v>1136</v>
      </c>
      <c r="E2031" s="100" t="s">
        <v>567</v>
      </c>
      <c r="F2031" s="100" t="s">
        <v>3774</v>
      </c>
      <c r="G2031" s="101">
        <v>0</v>
      </c>
      <c r="H2031" s="101">
        <v>0</v>
      </c>
      <c r="I2031" s="100" t="s">
        <v>1</v>
      </c>
      <c r="J2031" s="100" t="s">
        <v>1630</v>
      </c>
      <c r="K2031" s="102" t="s">
        <v>4646</v>
      </c>
      <c r="L2031" s="99" t="s">
        <v>1637</v>
      </c>
      <c r="M2031" s="104" t="s">
        <v>4110</v>
      </c>
      <c r="N2031" s="104"/>
      <c r="O2031"/>
      <c r="P2031" t="str">
        <f t="shared" si="590"/>
        <v>NOT EQUAL</v>
      </c>
      <c r="Q2031" t="str">
        <f>IF(ISNA(VLOOKUP(AC2031,#REF!,1)),"//","")</f>
        <v/>
      </c>
      <c r="R2031"/>
      <c r="S2031" s="43">
        <f t="shared" si="591"/>
        <v>326</v>
      </c>
      <c r="T2031" s="94"/>
      <c r="U2031" s="72"/>
      <c r="V2031" s="72"/>
      <c r="W2031" s="44" t="str">
        <f t="shared" si="592"/>
        <v/>
      </c>
      <c r="X2031" s="25" t="str">
        <f t="shared" si="593"/>
        <v/>
      </c>
      <c r="Y2031" s="1">
        <f t="shared" si="594"/>
        <v>1982</v>
      </c>
      <c r="Z2031" t="str">
        <f t="shared" si="595"/>
        <v>USER_PRIM06U</v>
      </c>
      <c r="AA2031" s="177" t="str">
        <f>IF(ISNA(VLOOKUP(AC2031,Sheet2!J:J,1,0)),"//","")</f>
        <v/>
      </c>
      <c r="AC2031" s="113" t="str">
        <f t="shared" si="583"/>
        <v/>
      </c>
      <c r="AD2031" t="b">
        <f t="shared" si="598"/>
        <v>1</v>
      </c>
    </row>
    <row r="2032" spans="1:30">
      <c r="A2032" s="58">
        <f t="shared" si="597"/>
        <v>2032</v>
      </c>
      <c r="B2032" s="55">
        <f t="shared" si="596"/>
        <v>1983</v>
      </c>
      <c r="C2032" s="99" t="s">
        <v>4533</v>
      </c>
      <c r="D2032" s="99" t="s">
        <v>1136</v>
      </c>
      <c r="E2032" s="100" t="s">
        <v>567</v>
      </c>
      <c r="F2032" s="100" t="s">
        <v>3775</v>
      </c>
      <c r="G2032" s="101">
        <v>0</v>
      </c>
      <c r="H2032" s="101">
        <v>0</v>
      </c>
      <c r="I2032" s="100" t="s">
        <v>1</v>
      </c>
      <c r="J2032" s="100" t="s">
        <v>1630</v>
      </c>
      <c r="K2032" s="102" t="s">
        <v>4646</v>
      </c>
      <c r="L2032" s="99" t="s">
        <v>1637</v>
      </c>
      <c r="M2032" s="104" t="s">
        <v>4111</v>
      </c>
      <c r="N2032" s="104"/>
      <c r="O2032"/>
      <c r="P2032" t="str">
        <f t="shared" si="590"/>
        <v>NOT EQUAL</v>
      </c>
      <c r="Q2032" t="str">
        <f>IF(ISNA(VLOOKUP(AC2032,#REF!,1)),"//","")</f>
        <v/>
      </c>
      <c r="R2032"/>
      <c r="S2032" s="43">
        <f t="shared" si="591"/>
        <v>326</v>
      </c>
      <c r="T2032" s="94"/>
      <c r="U2032" s="72"/>
      <c r="V2032" s="72"/>
      <c r="W2032" s="44" t="str">
        <f t="shared" si="592"/>
        <v/>
      </c>
      <c r="X2032" s="25" t="str">
        <f t="shared" si="593"/>
        <v/>
      </c>
      <c r="Y2032" s="1">
        <f t="shared" si="594"/>
        <v>1983</v>
      </c>
      <c r="Z2032" t="str">
        <f t="shared" si="595"/>
        <v>USER_SFTf06U</v>
      </c>
      <c r="AA2032" s="177" t="str">
        <f>IF(ISNA(VLOOKUP(AC2032,Sheet2!J:J,1,0)),"//","")</f>
        <v/>
      </c>
      <c r="AC2032" s="113" t="str">
        <f t="shared" si="583"/>
        <v/>
      </c>
      <c r="AD2032" t="b">
        <f t="shared" si="598"/>
        <v>1</v>
      </c>
    </row>
    <row r="2033" spans="1:30">
      <c r="A2033" s="58">
        <f t="shared" si="597"/>
        <v>2033</v>
      </c>
      <c r="B2033" s="55">
        <f t="shared" si="596"/>
        <v>1984</v>
      </c>
      <c r="C2033" s="99" t="s">
        <v>4534</v>
      </c>
      <c r="D2033" s="99" t="s">
        <v>1136</v>
      </c>
      <c r="E2033" s="100" t="s">
        <v>567</v>
      </c>
      <c r="F2033" s="100" t="s">
        <v>4570</v>
      </c>
      <c r="G2033" s="101">
        <v>0</v>
      </c>
      <c r="H2033" s="101">
        <v>0</v>
      </c>
      <c r="I2033" s="100" t="s">
        <v>1</v>
      </c>
      <c r="J2033" s="100" t="s">
        <v>1630</v>
      </c>
      <c r="K2033" s="102" t="s">
        <v>4646</v>
      </c>
      <c r="L2033" s="99" t="s">
        <v>1637</v>
      </c>
      <c r="M2033" s="104" t="s">
        <v>4611</v>
      </c>
      <c r="N2033" s="104"/>
      <c r="O2033"/>
      <c r="P2033" t="str">
        <f t="shared" si="590"/>
        <v>NOT EQUAL</v>
      </c>
      <c r="Q2033" t="str">
        <f>IF(ISNA(VLOOKUP(AC2033,#REF!,1)),"//","")</f>
        <v/>
      </c>
      <c r="R2033"/>
      <c r="S2033" s="43">
        <f t="shared" si="591"/>
        <v>326</v>
      </c>
      <c r="T2033" s="94"/>
      <c r="U2033" s="72"/>
      <c r="V2033" s="72"/>
      <c r="W2033" s="44" t="str">
        <f t="shared" si="592"/>
        <v/>
      </c>
      <c r="X2033" s="25" t="str">
        <f t="shared" si="593"/>
        <v/>
      </c>
      <c r="Y2033" s="1">
        <f t="shared" si="594"/>
        <v>1984</v>
      </c>
      <c r="Z2033" t="str">
        <f t="shared" si="595"/>
        <v>USER_SFTg06U</v>
      </c>
      <c r="AA2033" s="177" t="str">
        <f>IF(ISNA(VLOOKUP(AC2033,Sheet2!J:J,1,0)),"//","")</f>
        <v/>
      </c>
      <c r="AC2033" s="113" t="str">
        <f t="shared" si="583"/>
        <v/>
      </c>
      <c r="AD2033" t="b">
        <f t="shared" si="598"/>
        <v>1</v>
      </c>
    </row>
    <row r="2034" spans="1:30">
      <c r="A2034" s="58">
        <f t="shared" si="597"/>
        <v>2034</v>
      </c>
      <c r="B2034" s="55">
        <f t="shared" si="596"/>
        <v>1985</v>
      </c>
      <c r="C2034" s="99" t="s">
        <v>4532</v>
      </c>
      <c r="D2034" s="99" t="s">
        <v>1137</v>
      </c>
      <c r="E2034" s="100" t="s">
        <v>567</v>
      </c>
      <c r="F2034" s="100" t="s">
        <v>3776</v>
      </c>
      <c r="G2034" s="101">
        <v>0</v>
      </c>
      <c r="H2034" s="101">
        <v>0</v>
      </c>
      <c r="I2034" s="100" t="s">
        <v>1</v>
      </c>
      <c r="J2034" s="100" t="s">
        <v>1630</v>
      </c>
      <c r="K2034" s="102" t="s">
        <v>4646</v>
      </c>
      <c r="L2034" s="99" t="s">
        <v>1637</v>
      </c>
      <c r="M2034" s="104" t="s">
        <v>4112</v>
      </c>
      <c r="N2034" s="104"/>
      <c r="O2034"/>
      <c r="P2034" t="str">
        <f t="shared" si="590"/>
        <v>NOT EQUAL</v>
      </c>
      <c r="Q2034" t="str">
        <f>IF(ISNA(VLOOKUP(AC2034,#REF!,1)),"//","")</f>
        <v/>
      </c>
      <c r="R2034"/>
      <c r="S2034" s="43">
        <f t="shared" si="591"/>
        <v>326</v>
      </c>
      <c r="T2034" s="94"/>
      <c r="U2034" s="72"/>
      <c r="V2034" s="72"/>
      <c r="W2034" s="44" t="str">
        <f t="shared" si="592"/>
        <v/>
      </c>
      <c r="X2034" s="25" t="str">
        <f t="shared" si="593"/>
        <v/>
      </c>
      <c r="Y2034" s="1">
        <f t="shared" si="594"/>
        <v>1985</v>
      </c>
      <c r="Z2034" t="str">
        <f t="shared" si="595"/>
        <v>USER_PRIM07U</v>
      </c>
      <c r="AA2034" s="177" t="str">
        <f>IF(ISNA(VLOOKUP(AC2034,Sheet2!J:J,1,0)),"//","")</f>
        <v/>
      </c>
      <c r="AC2034" s="113" t="str">
        <f t="shared" ref="AC2034:AC2097" si="599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598"/>
        <v>1</v>
      </c>
    </row>
    <row r="2035" spans="1:30">
      <c r="A2035" s="58">
        <f t="shared" si="597"/>
        <v>2035</v>
      </c>
      <c r="B2035" s="55">
        <f t="shared" si="596"/>
        <v>1986</v>
      </c>
      <c r="C2035" s="99" t="s">
        <v>4533</v>
      </c>
      <c r="D2035" s="99" t="s">
        <v>1137</v>
      </c>
      <c r="E2035" s="100" t="s">
        <v>567</v>
      </c>
      <c r="F2035" s="100" t="s">
        <v>3777</v>
      </c>
      <c r="G2035" s="101">
        <v>0</v>
      </c>
      <c r="H2035" s="101">
        <v>0</v>
      </c>
      <c r="I2035" s="100" t="s">
        <v>1</v>
      </c>
      <c r="J2035" s="100" t="s">
        <v>1630</v>
      </c>
      <c r="K2035" s="102" t="s">
        <v>4646</v>
      </c>
      <c r="L2035" s="99" t="s">
        <v>1637</v>
      </c>
      <c r="M2035" s="104" t="s">
        <v>4113</v>
      </c>
      <c r="N2035" s="104"/>
      <c r="O2035"/>
      <c r="P2035" t="str">
        <f t="shared" si="590"/>
        <v>NOT EQUAL</v>
      </c>
      <c r="Q2035" t="str">
        <f>IF(ISNA(VLOOKUP(AC2035,#REF!,1)),"//","")</f>
        <v/>
      </c>
      <c r="R2035"/>
      <c r="S2035" s="43">
        <f t="shared" si="591"/>
        <v>326</v>
      </c>
      <c r="T2035" s="94"/>
      <c r="U2035" s="72"/>
      <c r="V2035" s="72"/>
      <c r="W2035" s="44" t="str">
        <f t="shared" si="592"/>
        <v/>
      </c>
      <c r="X2035" s="25" t="str">
        <f t="shared" si="593"/>
        <v/>
      </c>
      <c r="Y2035" s="1">
        <f t="shared" si="594"/>
        <v>1986</v>
      </c>
      <c r="Z2035" t="str">
        <f t="shared" si="595"/>
        <v>USER_SFTf07U</v>
      </c>
      <c r="AA2035" s="177" t="str">
        <f>IF(ISNA(VLOOKUP(AC2035,Sheet2!J:J,1,0)),"//","")</f>
        <v/>
      </c>
      <c r="AC2035" s="113" t="str">
        <f t="shared" si="599"/>
        <v/>
      </c>
      <c r="AD2035" t="b">
        <f t="shared" si="598"/>
        <v>1</v>
      </c>
    </row>
    <row r="2036" spans="1:30">
      <c r="A2036" s="58">
        <f t="shared" si="597"/>
        <v>2036</v>
      </c>
      <c r="B2036" s="55">
        <f t="shared" si="596"/>
        <v>1987</v>
      </c>
      <c r="C2036" s="99" t="s">
        <v>4534</v>
      </c>
      <c r="D2036" s="99" t="s">
        <v>1137</v>
      </c>
      <c r="E2036" s="100" t="s">
        <v>567</v>
      </c>
      <c r="F2036" s="100" t="s">
        <v>4571</v>
      </c>
      <c r="G2036" s="101">
        <v>0</v>
      </c>
      <c r="H2036" s="101">
        <v>0</v>
      </c>
      <c r="I2036" s="100" t="s">
        <v>1</v>
      </c>
      <c r="J2036" s="100" t="s">
        <v>1630</v>
      </c>
      <c r="K2036" s="102" t="s">
        <v>4646</v>
      </c>
      <c r="L2036" s="99" t="s">
        <v>1637</v>
      </c>
      <c r="M2036" s="104" t="s">
        <v>4612</v>
      </c>
      <c r="N2036" s="104"/>
      <c r="O2036"/>
      <c r="P2036" t="str">
        <f t="shared" si="590"/>
        <v>NOT EQUAL</v>
      </c>
      <c r="Q2036" t="str">
        <f>IF(ISNA(VLOOKUP(AC2036,#REF!,1)),"//","")</f>
        <v/>
      </c>
      <c r="R2036"/>
      <c r="S2036" s="43">
        <f t="shared" si="591"/>
        <v>326</v>
      </c>
      <c r="T2036" s="94"/>
      <c r="U2036" s="72"/>
      <c r="V2036" s="72"/>
      <c r="W2036" s="44" t="str">
        <f t="shared" si="592"/>
        <v/>
      </c>
      <c r="X2036" s="25" t="str">
        <f t="shared" si="593"/>
        <v/>
      </c>
      <c r="Y2036" s="1">
        <f t="shared" si="594"/>
        <v>1987</v>
      </c>
      <c r="Z2036" t="str">
        <f t="shared" si="595"/>
        <v>USER_SFTg07U</v>
      </c>
      <c r="AA2036" s="177" t="str">
        <f>IF(ISNA(VLOOKUP(AC2036,Sheet2!J:J,1,0)),"//","")</f>
        <v/>
      </c>
      <c r="AC2036" s="113" t="str">
        <f t="shared" si="599"/>
        <v/>
      </c>
      <c r="AD2036" t="b">
        <f t="shared" si="598"/>
        <v>1</v>
      </c>
    </row>
    <row r="2037" spans="1:30">
      <c r="A2037" s="58">
        <f t="shared" si="597"/>
        <v>2037</v>
      </c>
      <c r="B2037" s="55">
        <f t="shared" si="596"/>
        <v>1988</v>
      </c>
      <c r="C2037" s="99" t="s">
        <v>4532</v>
      </c>
      <c r="D2037" s="99" t="s">
        <v>1138</v>
      </c>
      <c r="E2037" s="100" t="s">
        <v>567</v>
      </c>
      <c r="F2037" s="100" t="s">
        <v>3778</v>
      </c>
      <c r="G2037" s="101">
        <v>0</v>
      </c>
      <c r="H2037" s="101">
        <v>0</v>
      </c>
      <c r="I2037" s="100" t="s">
        <v>1</v>
      </c>
      <c r="J2037" s="100" t="s">
        <v>1630</v>
      </c>
      <c r="K2037" s="102" t="s">
        <v>4646</v>
      </c>
      <c r="L2037" s="99" t="s">
        <v>1637</v>
      </c>
      <c r="M2037" s="104" t="s">
        <v>4114</v>
      </c>
      <c r="N2037" s="104"/>
      <c r="O2037"/>
      <c r="P2037" t="str">
        <f t="shared" si="590"/>
        <v>NOT EQUAL</v>
      </c>
      <c r="Q2037" t="str">
        <f>IF(ISNA(VLOOKUP(AC2037,#REF!,1)),"//","")</f>
        <v/>
      </c>
      <c r="R2037"/>
      <c r="S2037" s="43">
        <f t="shared" si="591"/>
        <v>326</v>
      </c>
      <c r="T2037" s="94"/>
      <c r="U2037" s="72"/>
      <c r="V2037" s="72"/>
      <c r="W2037" s="44" t="str">
        <f t="shared" si="592"/>
        <v/>
      </c>
      <c r="X2037" s="25" t="str">
        <f t="shared" si="593"/>
        <v/>
      </c>
      <c r="Y2037" s="1">
        <f t="shared" si="594"/>
        <v>1988</v>
      </c>
      <c r="Z2037" t="str">
        <f t="shared" si="595"/>
        <v>USER_PRIM08U</v>
      </c>
      <c r="AA2037" s="177" t="str">
        <f>IF(ISNA(VLOOKUP(AC2037,Sheet2!J:J,1,0)),"//","")</f>
        <v/>
      </c>
      <c r="AC2037" s="113" t="str">
        <f t="shared" si="599"/>
        <v/>
      </c>
      <c r="AD2037" t="b">
        <f t="shared" si="598"/>
        <v>1</v>
      </c>
    </row>
    <row r="2038" spans="1:30">
      <c r="A2038" s="58">
        <f t="shared" si="597"/>
        <v>2038</v>
      </c>
      <c r="B2038" s="55">
        <f t="shared" si="596"/>
        <v>1989</v>
      </c>
      <c r="C2038" s="99" t="s">
        <v>4533</v>
      </c>
      <c r="D2038" s="99" t="s">
        <v>1138</v>
      </c>
      <c r="E2038" s="100" t="s">
        <v>567</v>
      </c>
      <c r="F2038" s="100" t="s">
        <v>3779</v>
      </c>
      <c r="G2038" s="101">
        <v>0</v>
      </c>
      <c r="H2038" s="101">
        <v>0</v>
      </c>
      <c r="I2038" s="100" t="s">
        <v>1</v>
      </c>
      <c r="J2038" s="100" t="s">
        <v>1630</v>
      </c>
      <c r="K2038" s="102" t="s">
        <v>4646</v>
      </c>
      <c r="L2038" s="99" t="s">
        <v>1637</v>
      </c>
      <c r="M2038" s="104" t="s">
        <v>4115</v>
      </c>
      <c r="N2038" s="104"/>
      <c r="O2038"/>
      <c r="P2038" t="str">
        <f t="shared" si="590"/>
        <v>NOT EQUAL</v>
      </c>
      <c r="Q2038" t="str">
        <f>IF(ISNA(VLOOKUP(AC2038,#REF!,1)),"//","")</f>
        <v/>
      </c>
      <c r="R2038"/>
      <c r="S2038" s="43">
        <f t="shared" si="591"/>
        <v>326</v>
      </c>
      <c r="T2038" s="94"/>
      <c r="U2038" s="72"/>
      <c r="V2038" s="72"/>
      <c r="W2038" s="44" t="str">
        <f t="shared" si="592"/>
        <v/>
      </c>
      <c r="X2038" s="25" t="str">
        <f t="shared" si="593"/>
        <v/>
      </c>
      <c r="Y2038" s="1">
        <f t="shared" si="594"/>
        <v>1989</v>
      </c>
      <c r="Z2038" t="str">
        <f t="shared" si="595"/>
        <v>USER_SFTf08U</v>
      </c>
      <c r="AA2038" s="177" t="str">
        <f>IF(ISNA(VLOOKUP(AC2038,Sheet2!J:J,1,0)),"//","")</f>
        <v/>
      </c>
      <c r="AC2038" s="113" t="str">
        <f t="shared" si="599"/>
        <v/>
      </c>
      <c r="AD2038" t="b">
        <f t="shared" si="598"/>
        <v>1</v>
      </c>
    </row>
    <row r="2039" spans="1:30">
      <c r="A2039" s="58">
        <f t="shared" si="597"/>
        <v>2039</v>
      </c>
      <c r="B2039" s="55">
        <f t="shared" si="596"/>
        <v>1990</v>
      </c>
      <c r="C2039" s="99" t="s">
        <v>4534</v>
      </c>
      <c r="D2039" s="99" t="s">
        <v>1138</v>
      </c>
      <c r="E2039" s="100" t="s">
        <v>567</v>
      </c>
      <c r="F2039" s="100" t="s">
        <v>4572</v>
      </c>
      <c r="G2039" s="101">
        <v>0</v>
      </c>
      <c r="H2039" s="101">
        <v>0</v>
      </c>
      <c r="I2039" s="100" t="s">
        <v>1</v>
      </c>
      <c r="J2039" s="100" t="s">
        <v>1630</v>
      </c>
      <c r="K2039" s="102" t="s">
        <v>4646</v>
      </c>
      <c r="L2039" s="99" t="s">
        <v>1637</v>
      </c>
      <c r="M2039" s="104" t="s">
        <v>4613</v>
      </c>
      <c r="N2039" s="104"/>
      <c r="O2039"/>
      <c r="P2039" t="str">
        <f t="shared" si="590"/>
        <v>NOT EQUAL</v>
      </c>
      <c r="Q2039" t="str">
        <f>IF(ISNA(VLOOKUP(AC2039,#REF!,1)),"//","")</f>
        <v/>
      </c>
      <c r="R2039"/>
      <c r="S2039" s="43">
        <f t="shared" si="591"/>
        <v>326</v>
      </c>
      <c r="T2039" s="94"/>
      <c r="U2039" s="72"/>
      <c r="V2039" s="72"/>
      <c r="W2039" s="44" t="str">
        <f t="shared" si="592"/>
        <v/>
      </c>
      <c r="X2039" s="25" t="str">
        <f t="shared" si="593"/>
        <v/>
      </c>
      <c r="Y2039" s="1">
        <f t="shared" si="594"/>
        <v>1990</v>
      </c>
      <c r="Z2039" t="str">
        <f t="shared" si="595"/>
        <v>USER_SFTg08U</v>
      </c>
      <c r="AA2039" s="177" t="str">
        <f>IF(ISNA(VLOOKUP(AC2039,Sheet2!J:J,1,0)),"//","")</f>
        <v/>
      </c>
      <c r="AC2039" s="113" t="str">
        <f t="shared" si="599"/>
        <v/>
      </c>
      <c r="AD2039" t="b">
        <f t="shared" si="598"/>
        <v>1</v>
      </c>
    </row>
    <row r="2040" spans="1:30">
      <c r="A2040" s="58">
        <f t="shared" si="597"/>
        <v>2040</v>
      </c>
      <c r="B2040" s="55">
        <f t="shared" si="596"/>
        <v>1991</v>
      </c>
      <c r="C2040" s="99" t="s">
        <v>4532</v>
      </c>
      <c r="D2040" s="99" t="s">
        <v>1139</v>
      </c>
      <c r="E2040" s="100" t="s">
        <v>567</v>
      </c>
      <c r="F2040" s="100" t="s">
        <v>3780</v>
      </c>
      <c r="G2040" s="101">
        <v>0</v>
      </c>
      <c r="H2040" s="101">
        <v>0</v>
      </c>
      <c r="I2040" s="100" t="s">
        <v>1</v>
      </c>
      <c r="J2040" s="100" t="s">
        <v>1630</v>
      </c>
      <c r="K2040" s="102" t="s">
        <v>4646</v>
      </c>
      <c r="L2040" s="99" t="s">
        <v>1637</v>
      </c>
      <c r="M2040" s="104" t="s">
        <v>4116</v>
      </c>
      <c r="N2040" s="104"/>
      <c r="O2040"/>
      <c r="P2040" t="str">
        <f t="shared" si="590"/>
        <v>NOT EQUAL</v>
      </c>
      <c r="Q2040" t="str">
        <f>IF(ISNA(VLOOKUP(AC2040,#REF!,1)),"//","")</f>
        <v/>
      </c>
      <c r="R2040"/>
      <c r="S2040" s="43">
        <f t="shared" si="591"/>
        <v>326</v>
      </c>
      <c r="T2040" s="94"/>
      <c r="U2040" s="72"/>
      <c r="V2040" s="72"/>
      <c r="W2040" s="44" t="str">
        <f t="shared" si="592"/>
        <v/>
      </c>
      <c r="X2040" s="25" t="str">
        <f t="shared" si="593"/>
        <v/>
      </c>
      <c r="Y2040" s="1">
        <f t="shared" si="594"/>
        <v>1991</v>
      </c>
      <c r="Z2040" t="str">
        <f t="shared" si="595"/>
        <v>USER_PRIM09U</v>
      </c>
      <c r="AA2040" s="177" t="str">
        <f>IF(ISNA(VLOOKUP(AC2040,Sheet2!J:J,1,0)),"//","")</f>
        <v/>
      </c>
      <c r="AC2040" s="113" t="str">
        <f t="shared" si="599"/>
        <v/>
      </c>
      <c r="AD2040" t="b">
        <f t="shared" si="598"/>
        <v>1</v>
      </c>
    </row>
    <row r="2041" spans="1:30">
      <c r="A2041" s="58">
        <f t="shared" si="597"/>
        <v>2041</v>
      </c>
      <c r="B2041" s="55">
        <f t="shared" si="596"/>
        <v>1992</v>
      </c>
      <c r="C2041" s="99" t="s">
        <v>4533</v>
      </c>
      <c r="D2041" s="99" t="s">
        <v>1139</v>
      </c>
      <c r="E2041" s="100" t="s">
        <v>567</v>
      </c>
      <c r="F2041" s="100" t="s">
        <v>3781</v>
      </c>
      <c r="G2041" s="101">
        <v>0</v>
      </c>
      <c r="H2041" s="101">
        <v>0</v>
      </c>
      <c r="I2041" s="100" t="s">
        <v>1</v>
      </c>
      <c r="J2041" s="100" t="s">
        <v>1630</v>
      </c>
      <c r="K2041" s="102" t="s">
        <v>4646</v>
      </c>
      <c r="L2041" s="99" t="s">
        <v>1637</v>
      </c>
      <c r="M2041" s="104" t="s">
        <v>4117</v>
      </c>
      <c r="N2041" s="104"/>
      <c r="O2041"/>
      <c r="P2041" t="str">
        <f t="shared" si="590"/>
        <v>NOT EQUAL</v>
      </c>
      <c r="Q2041" t="str">
        <f>IF(ISNA(VLOOKUP(AC2041,#REF!,1)),"//","")</f>
        <v/>
      </c>
      <c r="R2041"/>
      <c r="S2041" s="43">
        <f t="shared" si="591"/>
        <v>326</v>
      </c>
      <c r="T2041" s="94"/>
      <c r="U2041" s="72"/>
      <c r="V2041" s="72"/>
      <c r="W2041" s="44" t="str">
        <f t="shared" si="592"/>
        <v/>
      </c>
      <c r="X2041" s="25" t="str">
        <f t="shared" si="593"/>
        <v/>
      </c>
      <c r="Y2041" s="1">
        <f t="shared" si="594"/>
        <v>1992</v>
      </c>
      <c r="Z2041" t="str">
        <f t="shared" si="595"/>
        <v>USER_SFTf09U</v>
      </c>
      <c r="AA2041" s="177" t="str">
        <f>IF(ISNA(VLOOKUP(AC2041,Sheet2!J:J,1,0)),"//","")</f>
        <v/>
      </c>
      <c r="AC2041" s="113" t="str">
        <f t="shared" si="599"/>
        <v/>
      </c>
      <c r="AD2041" t="b">
        <f t="shared" si="598"/>
        <v>1</v>
      </c>
    </row>
    <row r="2042" spans="1:30">
      <c r="A2042" s="58">
        <f t="shared" si="597"/>
        <v>2042</v>
      </c>
      <c r="B2042" s="55">
        <f t="shared" si="596"/>
        <v>1993</v>
      </c>
      <c r="C2042" s="99" t="s">
        <v>4534</v>
      </c>
      <c r="D2042" s="99" t="s">
        <v>1139</v>
      </c>
      <c r="E2042" s="100" t="s">
        <v>567</v>
      </c>
      <c r="F2042" s="100" t="s">
        <v>4573</v>
      </c>
      <c r="G2042" s="101">
        <v>0</v>
      </c>
      <c r="H2042" s="101">
        <v>0</v>
      </c>
      <c r="I2042" s="100" t="s">
        <v>1</v>
      </c>
      <c r="J2042" s="100" t="s">
        <v>1630</v>
      </c>
      <c r="K2042" s="102" t="s">
        <v>4646</v>
      </c>
      <c r="L2042" s="99" t="s">
        <v>1637</v>
      </c>
      <c r="M2042" s="104" t="s">
        <v>4614</v>
      </c>
      <c r="N2042" s="104"/>
      <c r="O2042"/>
      <c r="P2042" t="str">
        <f t="shared" si="590"/>
        <v>NOT EQUAL</v>
      </c>
      <c r="Q2042" t="str">
        <f>IF(ISNA(VLOOKUP(AC2042,#REF!,1)),"//","")</f>
        <v/>
      </c>
      <c r="R2042"/>
      <c r="S2042" s="43">
        <f t="shared" si="591"/>
        <v>326</v>
      </c>
      <c r="T2042" s="94"/>
      <c r="U2042" s="72"/>
      <c r="V2042" s="72"/>
      <c r="W2042" s="44" t="str">
        <f t="shared" si="592"/>
        <v/>
      </c>
      <c r="X2042" s="25" t="str">
        <f t="shared" si="593"/>
        <v/>
      </c>
      <c r="Y2042" s="1">
        <f t="shared" si="594"/>
        <v>1993</v>
      </c>
      <c r="Z2042" t="str">
        <f t="shared" si="595"/>
        <v>USER_SFTg09U</v>
      </c>
      <c r="AA2042" s="177" t="str">
        <f>IF(ISNA(VLOOKUP(AC2042,Sheet2!J:J,1,0)),"//","")</f>
        <v/>
      </c>
      <c r="AC2042" s="113" t="str">
        <f t="shared" si="599"/>
        <v/>
      </c>
      <c r="AD2042" t="b">
        <f t="shared" si="598"/>
        <v>1</v>
      </c>
    </row>
    <row r="2043" spans="1:30">
      <c r="A2043" s="58">
        <f t="shared" si="597"/>
        <v>2043</v>
      </c>
      <c r="B2043" s="55">
        <f t="shared" si="596"/>
        <v>1994</v>
      </c>
      <c r="C2043" s="99" t="s">
        <v>4532</v>
      </c>
      <c r="D2043" s="99" t="s">
        <v>1198</v>
      </c>
      <c r="E2043" s="100" t="s">
        <v>567</v>
      </c>
      <c r="F2043" s="100" t="s">
        <v>3782</v>
      </c>
      <c r="G2043" s="101">
        <v>0</v>
      </c>
      <c r="H2043" s="101">
        <v>0</v>
      </c>
      <c r="I2043" s="100" t="s">
        <v>1</v>
      </c>
      <c r="J2043" s="100" t="s">
        <v>1630</v>
      </c>
      <c r="K2043" s="102" t="s">
        <v>4646</v>
      </c>
      <c r="L2043" s="99" t="s">
        <v>1637</v>
      </c>
      <c r="M2043" s="104" t="s">
        <v>4118</v>
      </c>
      <c r="N2043" s="104"/>
      <c r="O2043"/>
      <c r="P2043" t="str">
        <f t="shared" si="590"/>
        <v>NOT EQUAL</v>
      </c>
      <c r="Q2043" t="str">
        <f>IF(ISNA(VLOOKUP(AC2043,#REF!,1)),"//","")</f>
        <v/>
      </c>
      <c r="R2043"/>
      <c r="S2043" s="43">
        <f t="shared" si="591"/>
        <v>326</v>
      </c>
      <c r="T2043" s="94"/>
      <c r="U2043" s="72"/>
      <c r="V2043" s="72"/>
      <c r="W2043" s="44" t="str">
        <f t="shared" si="592"/>
        <v/>
      </c>
      <c r="X2043" s="25" t="str">
        <f t="shared" si="593"/>
        <v/>
      </c>
      <c r="Y2043" s="1">
        <f t="shared" si="594"/>
        <v>1994</v>
      </c>
      <c r="Z2043" t="str">
        <f t="shared" si="595"/>
        <v>USER_PRIM10U</v>
      </c>
      <c r="AA2043" s="177" t="str">
        <f>IF(ISNA(VLOOKUP(AC2043,Sheet2!J:J,1,0)),"//","")</f>
        <v/>
      </c>
      <c r="AC2043" s="113" t="str">
        <f t="shared" si="599"/>
        <v/>
      </c>
      <c r="AD2043" t="b">
        <f t="shared" si="598"/>
        <v>1</v>
      </c>
    </row>
    <row r="2044" spans="1:30">
      <c r="A2044" s="58">
        <f t="shared" si="597"/>
        <v>2044</v>
      </c>
      <c r="B2044" s="55">
        <f t="shared" si="596"/>
        <v>1995</v>
      </c>
      <c r="C2044" s="99" t="s">
        <v>4533</v>
      </c>
      <c r="D2044" s="99" t="s">
        <v>1198</v>
      </c>
      <c r="E2044" s="100" t="s">
        <v>567</v>
      </c>
      <c r="F2044" s="100" t="s">
        <v>3783</v>
      </c>
      <c r="G2044" s="101">
        <v>0</v>
      </c>
      <c r="H2044" s="101">
        <v>0</v>
      </c>
      <c r="I2044" s="100" t="s">
        <v>1</v>
      </c>
      <c r="J2044" s="100" t="s">
        <v>1630</v>
      </c>
      <c r="K2044" s="102" t="s">
        <v>4646</v>
      </c>
      <c r="L2044" s="99" t="s">
        <v>1637</v>
      </c>
      <c r="M2044" s="104" t="s">
        <v>4119</v>
      </c>
      <c r="N2044" s="104"/>
      <c r="O2044"/>
      <c r="P2044" t="str">
        <f t="shared" si="590"/>
        <v>NOT EQUAL</v>
      </c>
      <c r="Q2044" t="str">
        <f>IF(ISNA(VLOOKUP(AC2044,#REF!,1)),"//","")</f>
        <v/>
      </c>
      <c r="R2044"/>
      <c r="S2044" s="43">
        <f t="shared" si="591"/>
        <v>326</v>
      </c>
      <c r="T2044" s="94"/>
      <c r="U2044" s="72"/>
      <c r="V2044" s="72"/>
      <c r="W2044" s="44" t="str">
        <f t="shared" si="592"/>
        <v/>
      </c>
      <c r="X2044" s="25" t="str">
        <f t="shared" si="593"/>
        <v/>
      </c>
      <c r="Y2044" s="1">
        <f t="shared" si="594"/>
        <v>1995</v>
      </c>
      <c r="Z2044" t="str">
        <f t="shared" si="595"/>
        <v>USER_SFTf10U</v>
      </c>
      <c r="AA2044" s="177" t="str">
        <f>IF(ISNA(VLOOKUP(AC2044,Sheet2!J:J,1,0)),"//","")</f>
        <v/>
      </c>
      <c r="AC2044" s="113" t="str">
        <f t="shared" si="599"/>
        <v/>
      </c>
      <c r="AD2044" t="b">
        <f t="shared" si="598"/>
        <v>1</v>
      </c>
    </row>
    <row r="2045" spans="1:30">
      <c r="A2045" s="58">
        <f t="shared" si="597"/>
        <v>2045</v>
      </c>
      <c r="B2045" s="55">
        <f t="shared" si="596"/>
        <v>1996</v>
      </c>
      <c r="C2045" s="99" t="s">
        <v>4534</v>
      </c>
      <c r="D2045" s="99" t="s">
        <v>1198</v>
      </c>
      <c r="E2045" s="100" t="s">
        <v>567</v>
      </c>
      <c r="F2045" s="100" t="s">
        <v>4574</v>
      </c>
      <c r="G2045" s="101">
        <v>0</v>
      </c>
      <c r="H2045" s="101">
        <v>0</v>
      </c>
      <c r="I2045" s="100" t="s">
        <v>1</v>
      </c>
      <c r="J2045" s="100" t="s">
        <v>1630</v>
      </c>
      <c r="K2045" s="102" t="s">
        <v>4646</v>
      </c>
      <c r="L2045" s="99" t="s">
        <v>1637</v>
      </c>
      <c r="M2045" s="104" t="s">
        <v>4615</v>
      </c>
      <c r="N2045" s="104"/>
      <c r="O2045"/>
      <c r="P2045" t="str">
        <f t="shared" si="590"/>
        <v>NOT EQUAL</v>
      </c>
      <c r="Q2045" t="str">
        <f>IF(ISNA(VLOOKUP(AC2045,#REF!,1)),"//","")</f>
        <v/>
      </c>
      <c r="R2045"/>
      <c r="S2045" s="43">
        <f t="shared" si="591"/>
        <v>326</v>
      </c>
      <c r="T2045" s="94"/>
      <c r="U2045" s="72"/>
      <c r="V2045" s="72"/>
      <c r="W2045" s="44" t="str">
        <f t="shared" si="592"/>
        <v/>
      </c>
      <c r="X2045" s="25" t="str">
        <f t="shared" si="593"/>
        <v/>
      </c>
      <c r="Y2045" s="1">
        <f t="shared" si="594"/>
        <v>1996</v>
      </c>
      <c r="Z2045" t="str">
        <f t="shared" si="595"/>
        <v>USER_SFTg10U</v>
      </c>
      <c r="AA2045" s="177" t="str">
        <f>IF(ISNA(VLOOKUP(AC2045,Sheet2!J:J,1,0)),"//","")</f>
        <v/>
      </c>
      <c r="AC2045" s="113" t="str">
        <f t="shared" si="599"/>
        <v/>
      </c>
      <c r="AD2045" t="b">
        <f t="shared" si="598"/>
        <v>1</v>
      </c>
    </row>
    <row r="2046" spans="1:30">
      <c r="A2046" s="58">
        <f t="shared" si="597"/>
        <v>2046</v>
      </c>
      <c r="B2046" s="55">
        <f t="shared" si="596"/>
        <v>1997</v>
      </c>
      <c r="C2046" s="99" t="s">
        <v>4532</v>
      </c>
      <c r="D2046" s="99" t="s">
        <v>1199</v>
      </c>
      <c r="E2046" s="100" t="s">
        <v>567</v>
      </c>
      <c r="F2046" s="100" t="s">
        <v>3784</v>
      </c>
      <c r="G2046" s="101">
        <v>0</v>
      </c>
      <c r="H2046" s="101">
        <v>0</v>
      </c>
      <c r="I2046" s="100" t="s">
        <v>1</v>
      </c>
      <c r="J2046" s="100" t="s">
        <v>1630</v>
      </c>
      <c r="K2046" s="102" t="s">
        <v>4646</v>
      </c>
      <c r="L2046" s="99" t="s">
        <v>1637</v>
      </c>
      <c r="M2046" s="104" t="s">
        <v>4120</v>
      </c>
      <c r="N2046" s="104"/>
      <c r="O2046"/>
      <c r="P2046" t="str">
        <f t="shared" si="590"/>
        <v>NOT EQUAL</v>
      </c>
      <c r="Q2046" t="str">
        <f>IF(ISNA(VLOOKUP(AC2046,#REF!,1)),"//","")</f>
        <v/>
      </c>
      <c r="R2046"/>
      <c r="S2046" s="43">
        <f t="shared" si="591"/>
        <v>326</v>
      </c>
      <c r="T2046" s="94"/>
      <c r="U2046" s="72"/>
      <c r="V2046" s="72"/>
      <c r="W2046" s="44" t="str">
        <f t="shared" si="592"/>
        <v/>
      </c>
      <c r="X2046" s="25" t="str">
        <f t="shared" si="593"/>
        <v/>
      </c>
      <c r="Y2046" s="1">
        <f t="shared" si="594"/>
        <v>1997</v>
      </c>
      <c r="Z2046" t="str">
        <f t="shared" si="595"/>
        <v>USER_PRIM11U</v>
      </c>
      <c r="AA2046" s="177" t="str">
        <f>IF(ISNA(VLOOKUP(AC2046,Sheet2!J:J,1,0)),"//","")</f>
        <v/>
      </c>
      <c r="AC2046" s="113" t="str">
        <f t="shared" si="599"/>
        <v/>
      </c>
      <c r="AD2046" t="b">
        <f t="shared" si="598"/>
        <v>1</v>
      </c>
    </row>
    <row r="2047" spans="1:30">
      <c r="A2047" s="58">
        <f t="shared" si="597"/>
        <v>2047</v>
      </c>
      <c r="B2047" s="55">
        <f t="shared" si="596"/>
        <v>1998</v>
      </c>
      <c r="C2047" s="99" t="s">
        <v>4533</v>
      </c>
      <c r="D2047" s="99" t="s">
        <v>1199</v>
      </c>
      <c r="E2047" s="100" t="s">
        <v>567</v>
      </c>
      <c r="F2047" s="100" t="s">
        <v>3785</v>
      </c>
      <c r="G2047" s="101">
        <v>0</v>
      </c>
      <c r="H2047" s="101">
        <v>0</v>
      </c>
      <c r="I2047" s="100" t="s">
        <v>1</v>
      </c>
      <c r="J2047" s="100" t="s">
        <v>1630</v>
      </c>
      <c r="K2047" s="102" t="s">
        <v>4646</v>
      </c>
      <c r="L2047" s="99" t="s">
        <v>1637</v>
      </c>
      <c r="M2047" s="104" t="s">
        <v>4121</v>
      </c>
      <c r="N2047" s="104"/>
      <c r="O2047"/>
      <c r="P2047" t="str">
        <f t="shared" si="590"/>
        <v>NOT EQUAL</v>
      </c>
      <c r="Q2047" t="str">
        <f>IF(ISNA(VLOOKUP(AC2047,#REF!,1)),"//","")</f>
        <v/>
      </c>
      <c r="R2047"/>
      <c r="S2047" s="43">
        <f t="shared" si="591"/>
        <v>326</v>
      </c>
      <c r="T2047" s="94"/>
      <c r="U2047" s="72"/>
      <c r="V2047" s="72"/>
      <c r="W2047" s="44" t="str">
        <f t="shared" si="592"/>
        <v/>
      </c>
      <c r="X2047" s="25" t="str">
        <f t="shared" si="593"/>
        <v/>
      </c>
      <c r="Y2047" s="1">
        <f t="shared" si="594"/>
        <v>1998</v>
      </c>
      <c r="Z2047" t="str">
        <f t="shared" si="595"/>
        <v>USER_SFTf11U</v>
      </c>
      <c r="AA2047" s="177" t="str">
        <f>IF(ISNA(VLOOKUP(AC2047,Sheet2!J:J,1,0)),"//","")</f>
        <v/>
      </c>
      <c r="AC2047" s="113" t="str">
        <f t="shared" si="599"/>
        <v/>
      </c>
      <c r="AD2047" t="b">
        <f t="shared" si="598"/>
        <v>1</v>
      </c>
    </row>
    <row r="2048" spans="1:30">
      <c r="A2048" s="58">
        <f t="shared" si="597"/>
        <v>2048</v>
      </c>
      <c r="B2048" s="55">
        <f t="shared" si="596"/>
        <v>1999</v>
      </c>
      <c r="C2048" s="99" t="s">
        <v>4534</v>
      </c>
      <c r="D2048" s="99" t="s">
        <v>1199</v>
      </c>
      <c r="E2048" s="100" t="s">
        <v>567</v>
      </c>
      <c r="F2048" s="100" t="s">
        <v>4575</v>
      </c>
      <c r="G2048" s="101">
        <v>0</v>
      </c>
      <c r="H2048" s="101">
        <v>0</v>
      </c>
      <c r="I2048" s="100" t="s">
        <v>1</v>
      </c>
      <c r="J2048" s="100" t="s">
        <v>1630</v>
      </c>
      <c r="K2048" s="102" t="s">
        <v>4646</v>
      </c>
      <c r="L2048" s="99" t="s">
        <v>1637</v>
      </c>
      <c r="M2048" s="104" t="s">
        <v>4616</v>
      </c>
      <c r="N2048" s="104"/>
      <c r="O2048"/>
      <c r="P2048" t="str">
        <f t="shared" si="590"/>
        <v>NOT EQUAL</v>
      </c>
      <c r="Q2048" t="str">
        <f>IF(ISNA(VLOOKUP(AC2048,#REF!,1)),"//","")</f>
        <v/>
      </c>
      <c r="R2048"/>
      <c r="S2048" s="43">
        <f t="shared" si="591"/>
        <v>326</v>
      </c>
      <c r="T2048" s="94"/>
      <c r="U2048" s="72"/>
      <c r="V2048" s="72"/>
      <c r="W2048" s="44" t="str">
        <f t="shared" si="592"/>
        <v/>
      </c>
      <c r="X2048" s="25" t="str">
        <f t="shared" si="593"/>
        <v/>
      </c>
      <c r="Y2048" s="1">
        <f t="shared" si="594"/>
        <v>1999</v>
      </c>
      <c r="Z2048" t="str">
        <f t="shared" si="595"/>
        <v>USER_SFTg11U</v>
      </c>
      <c r="AA2048" s="177" t="str">
        <f>IF(ISNA(VLOOKUP(AC2048,Sheet2!J:J,1,0)),"//","")</f>
        <v/>
      </c>
      <c r="AC2048" s="113" t="str">
        <f t="shared" si="599"/>
        <v/>
      </c>
      <c r="AD2048" t="b">
        <f t="shared" si="598"/>
        <v>1</v>
      </c>
    </row>
    <row r="2049" spans="1:30">
      <c r="A2049" s="58">
        <f t="shared" si="597"/>
        <v>2049</v>
      </c>
      <c r="B2049" s="55">
        <f t="shared" si="596"/>
        <v>2000</v>
      </c>
      <c r="C2049" s="99" t="s">
        <v>4532</v>
      </c>
      <c r="D2049" s="99" t="s">
        <v>1200</v>
      </c>
      <c r="E2049" s="100" t="s">
        <v>567</v>
      </c>
      <c r="F2049" s="100" t="s">
        <v>3786</v>
      </c>
      <c r="G2049" s="101">
        <v>0</v>
      </c>
      <c r="H2049" s="101">
        <v>0</v>
      </c>
      <c r="I2049" s="100" t="s">
        <v>1</v>
      </c>
      <c r="J2049" s="100" t="s">
        <v>1630</v>
      </c>
      <c r="K2049" s="102" t="s">
        <v>4646</v>
      </c>
      <c r="L2049" s="99" t="s">
        <v>1637</v>
      </c>
      <c r="M2049" s="104" t="s">
        <v>4122</v>
      </c>
      <c r="N2049" s="104"/>
      <c r="O2049"/>
      <c r="P2049" t="str">
        <f t="shared" si="590"/>
        <v>NOT EQUAL</v>
      </c>
      <c r="Q2049" t="str">
        <f>IF(ISNA(VLOOKUP(AC2049,#REF!,1)),"//","")</f>
        <v/>
      </c>
      <c r="R2049"/>
      <c r="S2049" s="43">
        <f t="shared" si="591"/>
        <v>326</v>
      </c>
      <c r="T2049" s="94"/>
      <c r="U2049" s="72"/>
      <c r="V2049" s="72"/>
      <c r="W2049" s="44" t="str">
        <f t="shared" si="592"/>
        <v/>
      </c>
      <c r="X2049" s="25" t="str">
        <f t="shared" si="593"/>
        <v/>
      </c>
      <c r="Y2049" s="1">
        <f t="shared" si="594"/>
        <v>2000</v>
      </c>
      <c r="Z2049" t="str">
        <f t="shared" si="595"/>
        <v>USER_PRIM12U</v>
      </c>
      <c r="AA2049" s="177" t="str">
        <f>IF(ISNA(VLOOKUP(AC2049,Sheet2!J:J,1,0)),"//","")</f>
        <v/>
      </c>
      <c r="AC2049" s="113" t="str">
        <f t="shared" si="599"/>
        <v/>
      </c>
      <c r="AD2049" t="b">
        <f t="shared" si="598"/>
        <v>1</v>
      </c>
    </row>
    <row r="2050" spans="1:30">
      <c r="A2050" s="58">
        <f t="shared" si="597"/>
        <v>2050</v>
      </c>
      <c r="B2050" s="55">
        <f t="shared" si="596"/>
        <v>2001</v>
      </c>
      <c r="C2050" s="99" t="s">
        <v>4533</v>
      </c>
      <c r="D2050" s="99" t="s">
        <v>1200</v>
      </c>
      <c r="E2050" s="100" t="s">
        <v>567</v>
      </c>
      <c r="F2050" s="100" t="s">
        <v>3787</v>
      </c>
      <c r="G2050" s="101">
        <v>0</v>
      </c>
      <c r="H2050" s="101">
        <v>0</v>
      </c>
      <c r="I2050" s="100" t="s">
        <v>1</v>
      </c>
      <c r="J2050" s="100" t="s">
        <v>1630</v>
      </c>
      <c r="K2050" s="102" t="s">
        <v>4646</v>
      </c>
      <c r="L2050" s="99" t="s">
        <v>1637</v>
      </c>
      <c r="M2050" s="104" t="s">
        <v>4123</v>
      </c>
      <c r="N2050" s="104"/>
      <c r="O2050"/>
      <c r="P2050" t="str">
        <f t="shared" si="590"/>
        <v>NOT EQUAL</v>
      </c>
      <c r="Q2050" t="str">
        <f>IF(ISNA(VLOOKUP(AC2050,#REF!,1)),"//","")</f>
        <v/>
      </c>
      <c r="R2050"/>
      <c r="S2050" s="43">
        <f t="shared" si="591"/>
        <v>326</v>
      </c>
      <c r="T2050" s="94"/>
      <c r="U2050" s="72"/>
      <c r="V2050" s="72"/>
      <c r="W2050" s="44" t="str">
        <f t="shared" si="592"/>
        <v/>
      </c>
      <c r="X2050" s="25" t="str">
        <f t="shared" si="593"/>
        <v/>
      </c>
      <c r="Y2050" s="1">
        <f t="shared" si="594"/>
        <v>2001</v>
      </c>
      <c r="Z2050" t="str">
        <f t="shared" si="595"/>
        <v>USER_SFTf12U</v>
      </c>
      <c r="AA2050" s="177" t="str">
        <f>IF(ISNA(VLOOKUP(AC2050,Sheet2!J:J,1,0)),"//","")</f>
        <v/>
      </c>
      <c r="AC2050" s="113" t="str">
        <f t="shared" si="599"/>
        <v/>
      </c>
      <c r="AD2050" t="b">
        <f t="shared" si="598"/>
        <v>1</v>
      </c>
    </row>
    <row r="2051" spans="1:30">
      <c r="A2051" s="58">
        <f t="shared" si="597"/>
        <v>2051</v>
      </c>
      <c r="B2051" s="55">
        <f t="shared" si="596"/>
        <v>2002</v>
      </c>
      <c r="C2051" s="99" t="s">
        <v>4534</v>
      </c>
      <c r="D2051" s="99" t="s">
        <v>1200</v>
      </c>
      <c r="E2051" s="100" t="s">
        <v>567</v>
      </c>
      <c r="F2051" s="100" t="s">
        <v>4576</v>
      </c>
      <c r="G2051" s="101">
        <v>0</v>
      </c>
      <c r="H2051" s="101">
        <v>0</v>
      </c>
      <c r="I2051" s="100" t="s">
        <v>1</v>
      </c>
      <c r="J2051" s="100" t="s">
        <v>1630</v>
      </c>
      <c r="K2051" s="102" t="s">
        <v>4646</v>
      </c>
      <c r="L2051" s="99" t="s">
        <v>1637</v>
      </c>
      <c r="M2051" s="104" t="s">
        <v>4617</v>
      </c>
      <c r="N2051" s="104"/>
      <c r="O2051"/>
      <c r="P2051" t="str">
        <f t="shared" si="590"/>
        <v>NOT EQUAL</v>
      </c>
      <c r="Q2051" t="str">
        <f>IF(ISNA(VLOOKUP(AC2051,#REF!,1)),"//","")</f>
        <v/>
      </c>
      <c r="R2051"/>
      <c r="S2051" s="43">
        <f t="shared" si="591"/>
        <v>326</v>
      </c>
      <c r="T2051" s="94"/>
      <c r="U2051" s="72"/>
      <c r="V2051" s="72"/>
      <c r="W2051" s="44" t="str">
        <f t="shared" si="592"/>
        <v/>
      </c>
      <c r="X2051" s="25" t="str">
        <f t="shared" si="593"/>
        <v/>
      </c>
      <c r="Y2051" s="1">
        <f t="shared" si="594"/>
        <v>2002</v>
      </c>
      <c r="Z2051" t="str">
        <f t="shared" si="595"/>
        <v>USER_SFTg12U</v>
      </c>
      <c r="AA2051" s="177" t="str">
        <f>IF(ISNA(VLOOKUP(AC2051,Sheet2!J:J,1,0)),"//","")</f>
        <v/>
      </c>
      <c r="AC2051" s="113" t="str">
        <f t="shared" si="599"/>
        <v/>
      </c>
      <c r="AD2051" t="b">
        <f t="shared" si="598"/>
        <v>1</v>
      </c>
    </row>
    <row r="2052" spans="1:30">
      <c r="A2052" s="58">
        <f t="shared" si="597"/>
        <v>2052</v>
      </c>
      <c r="B2052" s="55">
        <f t="shared" si="596"/>
        <v>2003</v>
      </c>
      <c r="C2052" s="99" t="s">
        <v>4532</v>
      </c>
      <c r="D2052" s="99" t="s">
        <v>1201</v>
      </c>
      <c r="E2052" s="100" t="s">
        <v>567</v>
      </c>
      <c r="F2052" s="100" t="s">
        <v>3788</v>
      </c>
      <c r="G2052" s="101">
        <v>0</v>
      </c>
      <c r="H2052" s="101">
        <v>0</v>
      </c>
      <c r="I2052" s="100" t="s">
        <v>1</v>
      </c>
      <c r="J2052" s="100" t="s">
        <v>1630</v>
      </c>
      <c r="K2052" s="102" t="s">
        <v>4646</v>
      </c>
      <c r="L2052" s="99" t="s">
        <v>1637</v>
      </c>
      <c r="M2052" s="104" t="s">
        <v>4124</v>
      </c>
      <c r="N2052" s="104"/>
      <c r="O2052"/>
      <c r="P2052" t="str">
        <f t="shared" si="590"/>
        <v>NOT EQUAL</v>
      </c>
      <c r="Q2052" t="str">
        <f>IF(ISNA(VLOOKUP(AC2052,#REF!,1)),"//","")</f>
        <v/>
      </c>
      <c r="R2052"/>
      <c r="S2052" s="43">
        <f t="shared" si="591"/>
        <v>326</v>
      </c>
      <c r="T2052" s="94"/>
      <c r="U2052" s="72"/>
      <c r="V2052" s="72"/>
      <c r="W2052" s="44" t="str">
        <f t="shared" si="592"/>
        <v/>
      </c>
      <c r="X2052" s="25" t="str">
        <f t="shared" si="593"/>
        <v/>
      </c>
      <c r="Y2052" s="1">
        <f t="shared" si="594"/>
        <v>2003</v>
      </c>
      <c r="Z2052" t="str">
        <f t="shared" si="595"/>
        <v>USER_PRIM13U</v>
      </c>
      <c r="AA2052" s="177" t="str">
        <f>IF(ISNA(VLOOKUP(AC2052,Sheet2!J:J,1,0)),"//","")</f>
        <v/>
      </c>
      <c r="AC2052" s="113" t="str">
        <f t="shared" si="599"/>
        <v/>
      </c>
      <c r="AD2052" t="b">
        <f t="shared" si="598"/>
        <v>1</v>
      </c>
    </row>
    <row r="2053" spans="1:30">
      <c r="A2053" s="58">
        <f t="shared" si="597"/>
        <v>2053</v>
      </c>
      <c r="B2053" s="55">
        <f t="shared" si="596"/>
        <v>2004</v>
      </c>
      <c r="C2053" s="99" t="s">
        <v>4533</v>
      </c>
      <c r="D2053" s="99" t="s">
        <v>1201</v>
      </c>
      <c r="E2053" s="100" t="s">
        <v>567</v>
      </c>
      <c r="F2053" s="100" t="s">
        <v>3789</v>
      </c>
      <c r="G2053" s="101">
        <v>0</v>
      </c>
      <c r="H2053" s="101">
        <v>0</v>
      </c>
      <c r="I2053" s="100" t="s">
        <v>1</v>
      </c>
      <c r="J2053" s="100" t="s">
        <v>1630</v>
      </c>
      <c r="K2053" s="102" t="s">
        <v>4646</v>
      </c>
      <c r="L2053" s="99" t="s">
        <v>1637</v>
      </c>
      <c r="M2053" s="104" t="s">
        <v>4125</v>
      </c>
      <c r="N2053" s="104"/>
      <c r="O2053"/>
      <c r="P2053" t="str">
        <f t="shared" si="590"/>
        <v>NOT EQUAL</v>
      </c>
      <c r="Q2053" t="str">
        <f>IF(ISNA(VLOOKUP(AC2053,#REF!,1)),"//","")</f>
        <v/>
      </c>
      <c r="R2053"/>
      <c r="S2053" s="43">
        <f t="shared" si="591"/>
        <v>326</v>
      </c>
      <c r="T2053" s="94"/>
      <c r="U2053" s="72"/>
      <c r="V2053" s="72"/>
      <c r="W2053" s="44" t="str">
        <f t="shared" si="592"/>
        <v/>
      </c>
      <c r="X2053" s="25" t="str">
        <f t="shared" si="593"/>
        <v/>
      </c>
      <c r="Y2053" s="1">
        <f t="shared" si="594"/>
        <v>2004</v>
      </c>
      <c r="Z2053" t="str">
        <f t="shared" si="595"/>
        <v>USER_SFTf13U</v>
      </c>
      <c r="AA2053" s="177" t="str">
        <f>IF(ISNA(VLOOKUP(AC2053,Sheet2!J:J,1,0)),"//","")</f>
        <v/>
      </c>
      <c r="AC2053" s="113" t="str">
        <f t="shared" si="599"/>
        <v/>
      </c>
      <c r="AD2053" t="b">
        <f t="shared" si="598"/>
        <v>1</v>
      </c>
    </row>
    <row r="2054" spans="1:30">
      <c r="A2054" s="58">
        <f t="shared" si="597"/>
        <v>2054</v>
      </c>
      <c r="B2054" s="55">
        <f t="shared" si="596"/>
        <v>2005</v>
      </c>
      <c r="C2054" s="99" t="s">
        <v>4534</v>
      </c>
      <c r="D2054" s="99" t="s">
        <v>1201</v>
      </c>
      <c r="E2054" s="100" t="s">
        <v>567</v>
      </c>
      <c r="F2054" s="100" t="s">
        <v>4577</v>
      </c>
      <c r="G2054" s="101">
        <v>0</v>
      </c>
      <c r="H2054" s="101">
        <v>0</v>
      </c>
      <c r="I2054" s="100" t="s">
        <v>1</v>
      </c>
      <c r="J2054" s="100" t="s">
        <v>1630</v>
      </c>
      <c r="K2054" s="102" t="s">
        <v>4646</v>
      </c>
      <c r="L2054" s="99" t="s">
        <v>1637</v>
      </c>
      <c r="M2054" s="104" t="s">
        <v>4618</v>
      </c>
      <c r="N2054" s="104"/>
      <c r="O2054"/>
      <c r="P2054" t="str">
        <f t="shared" si="590"/>
        <v>NOT EQUAL</v>
      </c>
      <c r="Q2054" t="str">
        <f>IF(ISNA(VLOOKUP(AC2054,#REF!,1)),"//","")</f>
        <v/>
      </c>
      <c r="R2054"/>
      <c r="S2054" s="43">
        <f t="shared" si="591"/>
        <v>326</v>
      </c>
      <c r="T2054" s="94"/>
      <c r="U2054" s="72"/>
      <c r="V2054" s="72"/>
      <c r="W2054" s="44" t="str">
        <f t="shared" si="592"/>
        <v/>
      </c>
      <c r="X2054" s="25" t="str">
        <f t="shared" si="593"/>
        <v/>
      </c>
      <c r="Y2054" s="1">
        <f t="shared" si="594"/>
        <v>2005</v>
      </c>
      <c r="Z2054" t="str">
        <f t="shared" si="595"/>
        <v>USER_SFTg13U</v>
      </c>
      <c r="AA2054" s="177" t="str">
        <f>IF(ISNA(VLOOKUP(AC2054,Sheet2!J:J,1,0)),"//","")</f>
        <v/>
      </c>
      <c r="AC2054" s="113" t="str">
        <f t="shared" si="599"/>
        <v/>
      </c>
      <c r="AD2054" t="b">
        <f t="shared" si="598"/>
        <v>1</v>
      </c>
    </row>
    <row r="2055" spans="1:30">
      <c r="A2055" s="58">
        <f t="shared" si="597"/>
        <v>2055</v>
      </c>
      <c r="B2055" s="55">
        <f t="shared" si="596"/>
        <v>2006</v>
      </c>
      <c r="C2055" s="99" t="s">
        <v>4532</v>
      </c>
      <c r="D2055" s="99" t="s">
        <v>1202</v>
      </c>
      <c r="E2055" s="100" t="s">
        <v>567</v>
      </c>
      <c r="F2055" s="100" t="s">
        <v>3790</v>
      </c>
      <c r="G2055" s="101">
        <v>0</v>
      </c>
      <c r="H2055" s="101">
        <v>0</v>
      </c>
      <c r="I2055" s="100" t="s">
        <v>1</v>
      </c>
      <c r="J2055" s="100" t="s">
        <v>1630</v>
      </c>
      <c r="K2055" s="102" t="s">
        <v>4646</v>
      </c>
      <c r="L2055" s="99" t="s">
        <v>1637</v>
      </c>
      <c r="M2055" s="104" t="s">
        <v>4126</v>
      </c>
      <c r="N2055" s="104"/>
      <c r="O2055"/>
      <c r="P2055" t="str">
        <f t="shared" si="590"/>
        <v>NOT EQUAL</v>
      </c>
      <c r="Q2055" t="str">
        <f>IF(ISNA(VLOOKUP(AC2055,#REF!,1)),"//","")</f>
        <v/>
      </c>
      <c r="R2055"/>
      <c r="S2055" s="43">
        <f t="shared" si="591"/>
        <v>326</v>
      </c>
      <c r="T2055" s="94"/>
      <c r="U2055" s="72"/>
      <c r="V2055" s="72"/>
      <c r="W2055" s="44" t="str">
        <f t="shared" si="592"/>
        <v/>
      </c>
      <c r="X2055" s="25" t="str">
        <f t="shared" si="593"/>
        <v/>
      </c>
      <c r="Y2055" s="1">
        <f t="shared" si="594"/>
        <v>2006</v>
      </c>
      <c r="Z2055" t="str">
        <f t="shared" si="595"/>
        <v>USER_PRIM14U</v>
      </c>
      <c r="AA2055" s="177" t="str">
        <f>IF(ISNA(VLOOKUP(AC2055,Sheet2!J:J,1,0)),"//","")</f>
        <v/>
      </c>
      <c r="AC2055" s="113" t="str">
        <f t="shared" si="599"/>
        <v/>
      </c>
      <c r="AD2055" t="b">
        <f t="shared" si="598"/>
        <v>1</v>
      </c>
    </row>
    <row r="2056" spans="1:30">
      <c r="A2056" s="58">
        <f t="shared" si="597"/>
        <v>2056</v>
      </c>
      <c r="B2056" s="55">
        <f t="shared" si="596"/>
        <v>2007</v>
      </c>
      <c r="C2056" s="99" t="s">
        <v>4533</v>
      </c>
      <c r="D2056" s="99" t="s">
        <v>1202</v>
      </c>
      <c r="E2056" s="100" t="s">
        <v>567</v>
      </c>
      <c r="F2056" s="100" t="s">
        <v>3791</v>
      </c>
      <c r="G2056" s="101">
        <v>0</v>
      </c>
      <c r="H2056" s="101">
        <v>0</v>
      </c>
      <c r="I2056" s="100" t="s">
        <v>1</v>
      </c>
      <c r="J2056" s="100" t="s">
        <v>1630</v>
      </c>
      <c r="K2056" s="102" t="s">
        <v>4646</v>
      </c>
      <c r="L2056" s="99" t="s">
        <v>1637</v>
      </c>
      <c r="M2056" s="104" t="s">
        <v>4127</v>
      </c>
      <c r="N2056" s="104"/>
      <c r="O2056"/>
      <c r="P2056" t="str">
        <f t="shared" ref="P2056:P2119" si="600">IF(E2056=F2056,"","NOT EQUAL")</f>
        <v>NOT EQUAL</v>
      </c>
      <c r="Q2056" t="str">
        <f>IF(ISNA(VLOOKUP(AC2056,#REF!,1)),"//","")</f>
        <v/>
      </c>
      <c r="R2056"/>
      <c r="S2056" s="43">
        <f t="shared" ref="S2056:S2119" si="601">IF(X2056&lt;&gt;"",S2055+1,S2055)</f>
        <v>326</v>
      </c>
      <c r="T2056" s="94"/>
      <c r="U2056" s="72"/>
      <c r="V2056" s="72"/>
      <c r="W2056" s="44" t="str">
        <f t="shared" ref="W2056:W2119" si="602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03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04">B2056</f>
        <v>2007</v>
      </c>
      <c r="Z2056" t="str">
        <f t="shared" ref="Z2056:Z2119" si="605">M2056</f>
        <v>USER_SFTf14U</v>
      </c>
      <c r="AA2056" s="177" t="str">
        <f>IF(ISNA(VLOOKUP(AC2056,Sheet2!J:J,1,0)),"//","")</f>
        <v/>
      </c>
      <c r="AC2056" s="113" t="str">
        <f t="shared" si="599"/>
        <v/>
      </c>
      <c r="AD2056" t="b">
        <f t="shared" si="598"/>
        <v>1</v>
      </c>
    </row>
    <row r="2057" spans="1:30">
      <c r="A2057" s="58">
        <f t="shared" si="597"/>
        <v>2057</v>
      </c>
      <c r="B2057" s="55">
        <f t="shared" si="596"/>
        <v>2008</v>
      </c>
      <c r="C2057" s="99" t="s">
        <v>4534</v>
      </c>
      <c r="D2057" s="99" t="s">
        <v>1202</v>
      </c>
      <c r="E2057" s="100" t="s">
        <v>567</v>
      </c>
      <c r="F2057" s="100" t="s">
        <v>4578</v>
      </c>
      <c r="G2057" s="101">
        <v>0</v>
      </c>
      <c r="H2057" s="101">
        <v>0</v>
      </c>
      <c r="I2057" s="100" t="s">
        <v>1</v>
      </c>
      <c r="J2057" s="100" t="s">
        <v>1630</v>
      </c>
      <c r="K2057" s="102" t="s">
        <v>4646</v>
      </c>
      <c r="L2057" s="99" t="s">
        <v>1637</v>
      </c>
      <c r="M2057" s="104" t="s">
        <v>4619</v>
      </c>
      <c r="N2057" s="104"/>
      <c r="O2057"/>
      <c r="P2057" t="str">
        <f t="shared" si="600"/>
        <v>NOT EQUAL</v>
      </c>
      <c r="Q2057" t="str">
        <f>IF(ISNA(VLOOKUP(AC2057,#REF!,1)),"//","")</f>
        <v/>
      </c>
      <c r="R2057"/>
      <c r="S2057" s="43">
        <f t="shared" si="601"/>
        <v>326</v>
      </c>
      <c r="T2057" s="94"/>
      <c r="U2057" s="72"/>
      <c r="V2057" s="72"/>
      <c r="W2057" s="44" t="str">
        <f t="shared" si="602"/>
        <v/>
      </c>
      <c r="X2057" s="25" t="str">
        <f t="shared" si="603"/>
        <v/>
      </c>
      <c r="Y2057" s="1">
        <f t="shared" si="604"/>
        <v>2008</v>
      </c>
      <c r="Z2057" t="str">
        <f t="shared" si="605"/>
        <v>USER_SFTg14U</v>
      </c>
      <c r="AA2057" s="177" t="str">
        <f>IF(ISNA(VLOOKUP(AC2057,Sheet2!J:J,1,0)),"//","")</f>
        <v/>
      </c>
      <c r="AC2057" s="113" t="str">
        <f t="shared" si="599"/>
        <v/>
      </c>
      <c r="AD2057" t="b">
        <f t="shared" si="598"/>
        <v>1</v>
      </c>
    </row>
    <row r="2058" spans="1:30">
      <c r="A2058" s="58">
        <f t="shared" si="597"/>
        <v>2058</v>
      </c>
      <c r="B2058" s="55">
        <f t="shared" si="596"/>
        <v>2009</v>
      </c>
      <c r="C2058" s="99" t="s">
        <v>4532</v>
      </c>
      <c r="D2058" s="99" t="s">
        <v>1203</v>
      </c>
      <c r="E2058" s="100" t="s">
        <v>567</v>
      </c>
      <c r="F2058" s="100" t="s">
        <v>3792</v>
      </c>
      <c r="G2058" s="101">
        <v>0</v>
      </c>
      <c r="H2058" s="101">
        <v>0</v>
      </c>
      <c r="I2058" s="100" t="s">
        <v>1</v>
      </c>
      <c r="J2058" s="100" t="s">
        <v>1630</v>
      </c>
      <c r="K2058" s="102" t="s">
        <v>4646</v>
      </c>
      <c r="L2058" s="99" t="s">
        <v>1637</v>
      </c>
      <c r="M2058" s="104" t="s">
        <v>4128</v>
      </c>
      <c r="N2058" s="104"/>
      <c r="O2058"/>
      <c r="P2058" t="str">
        <f t="shared" si="600"/>
        <v>NOT EQUAL</v>
      </c>
      <c r="Q2058" t="str">
        <f>IF(ISNA(VLOOKUP(AC2058,#REF!,1)),"//","")</f>
        <v/>
      </c>
      <c r="R2058"/>
      <c r="S2058" s="43">
        <f t="shared" si="601"/>
        <v>326</v>
      </c>
      <c r="T2058" s="94"/>
      <c r="U2058" s="72"/>
      <c r="V2058" s="72"/>
      <c r="W2058" s="44" t="str">
        <f t="shared" si="602"/>
        <v/>
      </c>
      <c r="X2058" s="25" t="str">
        <f t="shared" si="603"/>
        <v/>
      </c>
      <c r="Y2058" s="1">
        <f t="shared" si="604"/>
        <v>2009</v>
      </c>
      <c r="Z2058" t="str">
        <f t="shared" si="605"/>
        <v>USER_PRIM15U</v>
      </c>
      <c r="AA2058" s="177" t="str">
        <f>IF(ISNA(VLOOKUP(AC2058,Sheet2!J:J,1,0)),"//","")</f>
        <v/>
      </c>
      <c r="AC2058" s="113" t="str">
        <f t="shared" si="599"/>
        <v/>
      </c>
      <c r="AD2058" t="b">
        <f t="shared" si="598"/>
        <v>1</v>
      </c>
    </row>
    <row r="2059" spans="1:30">
      <c r="A2059" s="58">
        <f t="shared" si="597"/>
        <v>2059</v>
      </c>
      <c r="B2059" s="55">
        <f t="shared" ref="B2059:B2122" si="606">IF(AND(MID(C2059,2,1)&lt;&gt;"/",MID(C2059,1,1)="/"),INT(B2058)+1,B2058+0.01)</f>
        <v>2010</v>
      </c>
      <c r="C2059" s="99" t="s">
        <v>4533</v>
      </c>
      <c r="D2059" s="99" t="s">
        <v>1203</v>
      </c>
      <c r="E2059" s="100" t="s">
        <v>567</v>
      </c>
      <c r="F2059" s="100" t="s">
        <v>3793</v>
      </c>
      <c r="G2059" s="101">
        <v>0</v>
      </c>
      <c r="H2059" s="101">
        <v>0</v>
      </c>
      <c r="I2059" s="100" t="s">
        <v>1</v>
      </c>
      <c r="J2059" s="100" t="s">
        <v>1630</v>
      </c>
      <c r="K2059" s="102" t="s">
        <v>4646</v>
      </c>
      <c r="L2059" s="99" t="s">
        <v>1637</v>
      </c>
      <c r="M2059" s="104" t="s">
        <v>4129</v>
      </c>
      <c r="N2059" s="104"/>
      <c r="O2059"/>
      <c r="P2059" t="str">
        <f t="shared" si="600"/>
        <v>NOT EQUAL</v>
      </c>
      <c r="Q2059" t="str">
        <f>IF(ISNA(VLOOKUP(AC2059,#REF!,1)),"//","")</f>
        <v/>
      </c>
      <c r="R2059"/>
      <c r="S2059" s="43">
        <f t="shared" si="601"/>
        <v>326</v>
      </c>
      <c r="T2059" s="94"/>
      <c r="U2059" s="72"/>
      <c r="V2059" s="72"/>
      <c r="W2059" s="44" t="str">
        <f t="shared" si="602"/>
        <v/>
      </c>
      <c r="X2059" s="25" t="str">
        <f t="shared" si="603"/>
        <v/>
      </c>
      <c r="Y2059" s="1">
        <f t="shared" si="604"/>
        <v>2010</v>
      </c>
      <c r="Z2059" t="str">
        <f t="shared" si="605"/>
        <v>USER_SFTf15U</v>
      </c>
      <c r="AA2059" s="177" t="str">
        <f>IF(ISNA(VLOOKUP(AC2059,Sheet2!J:J,1,0)),"//","")</f>
        <v/>
      </c>
      <c r="AC2059" s="113" t="str">
        <f t="shared" si="599"/>
        <v/>
      </c>
      <c r="AD2059" t="b">
        <f t="shared" si="598"/>
        <v>1</v>
      </c>
    </row>
    <row r="2060" spans="1:30">
      <c r="A2060" s="58">
        <f t="shared" si="597"/>
        <v>2060</v>
      </c>
      <c r="B2060" s="55">
        <f t="shared" si="606"/>
        <v>2011</v>
      </c>
      <c r="C2060" s="99" t="s">
        <v>4534</v>
      </c>
      <c r="D2060" s="99" t="s">
        <v>1203</v>
      </c>
      <c r="E2060" s="100" t="s">
        <v>567</v>
      </c>
      <c r="F2060" s="100" t="s">
        <v>4579</v>
      </c>
      <c r="G2060" s="101">
        <v>0</v>
      </c>
      <c r="H2060" s="101">
        <v>0</v>
      </c>
      <c r="I2060" s="100" t="s">
        <v>1</v>
      </c>
      <c r="J2060" s="100" t="s">
        <v>1630</v>
      </c>
      <c r="K2060" s="102" t="s">
        <v>4646</v>
      </c>
      <c r="L2060" s="99" t="s">
        <v>1637</v>
      </c>
      <c r="M2060" s="104" t="s">
        <v>4620</v>
      </c>
      <c r="N2060" s="104"/>
      <c r="O2060"/>
      <c r="P2060" t="str">
        <f t="shared" si="600"/>
        <v>NOT EQUAL</v>
      </c>
      <c r="Q2060" t="str">
        <f>IF(ISNA(VLOOKUP(AC2060,#REF!,1)),"//","")</f>
        <v/>
      </c>
      <c r="R2060"/>
      <c r="S2060" s="43">
        <f t="shared" si="601"/>
        <v>326</v>
      </c>
      <c r="T2060" s="94"/>
      <c r="U2060" s="72"/>
      <c r="V2060" s="72"/>
      <c r="W2060" s="44" t="str">
        <f t="shared" si="602"/>
        <v/>
      </c>
      <c r="X2060" s="25" t="str">
        <f t="shared" si="603"/>
        <v/>
      </c>
      <c r="Y2060" s="1">
        <f t="shared" si="604"/>
        <v>2011</v>
      </c>
      <c r="Z2060" t="str">
        <f t="shared" si="605"/>
        <v>USER_SFTg15U</v>
      </c>
      <c r="AA2060" s="177" t="str">
        <f>IF(ISNA(VLOOKUP(AC2060,Sheet2!J:J,1,0)),"//","")</f>
        <v/>
      </c>
      <c r="AC2060" s="113" t="str">
        <f t="shared" si="599"/>
        <v/>
      </c>
      <c r="AD2060" t="b">
        <f t="shared" si="598"/>
        <v>1</v>
      </c>
    </row>
    <row r="2061" spans="1:30">
      <c r="A2061" s="58">
        <f t="shared" si="597"/>
        <v>2061</v>
      </c>
      <c r="B2061" s="55">
        <f t="shared" si="606"/>
        <v>2012</v>
      </c>
      <c r="C2061" s="99" t="s">
        <v>4532</v>
      </c>
      <c r="D2061" s="99" t="s">
        <v>1204</v>
      </c>
      <c r="E2061" s="100" t="s">
        <v>567</v>
      </c>
      <c r="F2061" s="100" t="s">
        <v>3794</v>
      </c>
      <c r="G2061" s="101">
        <v>0</v>
      </c>
      <c r="H2061" s="101">
        <v>0</v>
      </c>
      <c r="I2061" s="100" t="s">
        <v>1</v>
      </c>
      <c r="J2061" s="100" t="s">
        <v>1630</v>
      </c>
      <c r="K2061" s="102" t="s">
        <v>4646</v>
      </c>
      <c r="L2061" s="99" t="s">
        <v>1637</v>
      </c>
      <c r="M2061" s="104" t="s">
        <v>4130</v>
      </c>
      <c r="N2061" s="104"/>
      <c r="O2061"/>
      <c r="P2061" t="str">
        <f t="shared" si="600"/>
        <v>NOT EQUAL</v>
      </c>
      <c r="Q2061" t="str">
        <f>IF(ISNA(VLOOKUP(AC2061,#REF!,1)),"//","")</f>
        <v/>
      </c>
      <c r="R2061"/>
      <c r="S2061" s="43">
        <f t="shared" si="601"/>
        <v>326</v>
      </c>
      <c r="T2061" s="94"/>
      <c r="U2061" s="72"/>
      <c r="V2061" s="72"/>
      <c r="W2061" s="44" t="str">
        <f t="shared" si="602"/>
        <v/>
      </c>
      <c r="X2061" s="25" t="str">
        <f t="shared" si="603"/>
        <v/>
      </c>
      <c r="Y2061" s="1">
        <f t="shared" si="604"/>
        <v>2012</v>
      </c>
      <c r="Z2061" t="str">
        <f t="shared" si="605"/>
        <v>USER_PRIM16U</v>
      </c>
      <c r="AA2061" s="177" t="str">
        <f>IF(ISNA(VLOOKUP(AC2061,Sheet2!J:J,1,0)),"//","")</f>
        <v/>
      </c>
      <c r="AC2061" s="113" t="str">
        <f t="shared" si="599"/>
        <v/>
      </c>
      <c r="AD2061" t="b">
        <f t="shared" si="598"/>
        <v>1</v>
      </c>
    </row>
    <row r="2062" spans="1:30">
      <c r="A2062" s="58">
        <f t="shared" si="597"/>
        <v>2062</v>
      </c>
      <c r="B2062" s="55">
        <f t="shared" si="606"/>
        <v>2013</v>
      </c>
      <c r="C2062" s="99" t="s">
        <v>4533</v>
      </c>
      <c r="D2062" s="99" t="s">
        <v>1204</v>
      </c>
      <c r="E2062" s="100" t="s">
        <v>567</v>
      </c>
      <c r="F2062" s="100" t="s">
        <v>3795</v>
      </c>
      <c r="G2062" s="101">
        <v>0</v>
      </c>
      <c r="H2062" s="101">
        <v>0</v>
      </c>
      <c r="I2062" s="100" t="s">
        <v>1</v>
      </c>
      <c r="J2062" s="100" t="s">
        <v>1630</v>
      </c>
      <c r="K2062" s="102" t="s">
        <v>4646</v>
      </c>
      <c r="L2062" s="99" t="s">
        <v>1637</v>
      </c>
      <c r="M2062" s="104" t="s">
        <v>4131</v>
      </c>
      <c r="N2062" s="104"/>
      <c r="O2062"/>
      <c r="P2062" t="str">
        <f t="shared" si="600"/>
        <v>NOT EQUAL</v>
      </c>
      <c r="Q2062" t="str">
        <f>IF(ISNA(VLOOKUP(AC2062,#REF!,1)),"//","")</f>
        <v/>
      </c>
      <c r="R2062"/>
      <c r="S2062" s="43">
        <f t="shared" si="601"/>
        <v>326</v>
      </c>
      <c r="T2062" s="94"/>
      <c r="U2062" s="72"/>
      <c r="V2062" s="72"/>
      <c r="W2062" s="44" t="str">
        <f t="shared" si="602"/>
        <v/>
      </c>
      <c r="X2062" s="25" t="str">
        <f t="shared" si="603"/>
        <v/>
      </c>
      <c r="Y2062" s="1">
        <f t="shared" si="604"/>
        <v>2013</v>
      </c>
      <c r="Z2062" t="str">
        <f t="shared" si="605"/>
        <v>USER_SFTf16U</v>
      </c>
      <c r="AA2062" s="177" t="str">
        <f>IF(ISNA(VLOOKUP(AC2062,Sheet2!J:J,1,0)),"//","")</f>
        <v/>
      </c>
      <c r="AC2062" s="113" t="str">
        <f t="shared" si="599"/>
        <v/>
      </c>
      <c r="AD2062" t="b">
        <f t="shared" si="598"/>
        <v>1</v>
      </c>
    </row>
    <row r="2063" spans="1:30">
      <c r="A2063" s="58">
        <f t="shared" si="597"/>
        <v>2063</v>
      </c>
      <c r="B2063" s="55">
        <f t="shared" si="606"/>
        <v>2014</v>
      </c>
      <c r="C2063" s="99" t="s">
        <v>4534</v>
      </c>
      <c r="D2063" s="99" t="s">
        <v>1204</v>
      </c>
      <c r="E2063" s="100" t="s">
        <v>567</v>
      </c>
      <c r="F2063" s="100" t="s">
        <v>4580</v>
      </c>
      <c r="G2063" s="101">
        <v>0</v>
      </c>
      <c r="H2063" s="101">
        <v>0</v>
      </c>
      <c r="I2063" s="100" t="s">
        <v>1</v>
      </c>
      <c r="J2063" s="100" t="s">
        <v>1630</v>
      </c>
      <c r="K2063" s="102" t="s">
        <v>4646</v>
      </c>
      <c r="L2063" s="99" t="s">
        <v>1637</v>
      </c>
      <c r="M2063" s="104" t="s">
        <v>4621</v>
      </c>
      <c r="N2063" s="104"/>
      <c r="O2063"/>
      <c r="P2063" t="str">
        <f t="shared" si="600"/>
        <v>NOT EQUAL</v>
      </c>
      <c r="Q2063" t="str">
        <f>IF(ISNA(VLOOKUP(AC2063,#REF!,1)),"//","")</f>
        <v/>
      </c>
      <c r="R2063"/>
      <c r="S2063" s="43">
        <f t="shared" si="601"/>
        <v>326</v>
      </c>
      <c r="T2063" s="94"/>
      <c r="U2063" s="72"/>
      <c r="V2063" s="72"/>
      <c r="W2063" s="44" t="str">
        <f t="shared" si="602"/>
        <v/>
      </c>
      <c r="X2063" s="25" t="str">
        <f t="shared" si="603"/>
        <v/>
      </c>
      <c r="Y2063" s="1">
        <f t="shared" si="604"/>
        <v>2014</v>
      </c>
      <c r="Z2063" t="str">
        <f t="shared" si="605"/>
        <v>USER_SFTg16U</v>
      </c>
      <c r="AA2063" s="177" t="str">
        <f>IF(ISNA(VLOOKUP(AC2063,Sheet2!J:J,1,0)),"//","")</f>
        <v/>
      </c>
      <c r="AC2063" s="113" t="str">
        <f t="shared" si="599"/>
        <v/>
      </c>
      <c r="AD2063" t="b">
        <f t="shared" si="598"/>
        <v>1</v>
      </c>
    </row>
    <row r="2064" spans="1:30">
      <c r="A2064" s="58">
        <f t="shared" si="597"/>
        <v>2064</v>
      </c>
      <c r="B2064" s="55">
        <f t="shared" si="606"/>
        <v>2015</v>
      </c>
      <c r="C2064" s="99" t="s">
        <v>4532</v>
      </c>
      <c r="D2064" s="99" t="s">
        <v>1205</v>
      </c>
      <c r="E2064" s="100" t="s">
        <v>567</v>
      </c>
      <c r="F2064" s="100" t="s">
        <v>3796</v>
      </c>
      <c r="G2064" s="101">
        <v>0</v>
      </c>
      <c r="H2064" s="101">
        <v>0</v>
      </c>
      <c r="I2064" s="100" t="s">
        <v>1</v>
      </c>
      <c r="J2064" s="100" t="s">
        <v>1630</v>
      </c>
      <c r="K2064" s="102" t="s">
        <v>4646</v>
      </c>
      <c r="L2064" s="99" t="s">
        <v>1637</v>
      </c>
      <c r="M2064" s="104" t="s">
        <v>4132</v>
      </c>
      <c r="N2064" s="104"/>
      <c r="O2064"/>
      <c r="P2064" t="str">
        <f t="shared" si="600"/>
        <v>NOT EQUAL</v>
      </c>
      <c r="Q2064" t="str">
        <f>IF(ISNA(VLOOKUP(AC2064,#REF!,1)),"//","")</f>
        <v/>
      </c>
      <c r="R2064"/>
      <c r="S2064" s="43">
        <f t="shared" si="601"/>
        <v>326</v>
      </c>
      <c r="T2064" s="94"/>
      <c r="U2064" s="72"/>
      <c r="V2064" s="72"/>
      <c r="W2064" s="44" t="str">
        <f t="shared" si="602"/>
        <v/>
      </c>
      <c r="X2064" s="25" t="str">
        <f t="shared" si="603"/>
        <v/>
      </c>
      <c r="Y2064" s="1">
        <f t="shared" si="604"/>
        <v>2015</v>
      </c>
      <c r="Z2064" t="str">
        <f t="shared" si="605"/>
        <v>USER_PRIM17U</v>
      </c>
      <c r="AA2064" s="177" t="str">
        <f>IF(ISNA(VLOOKUP(AC2064,Sheet2!J:J,1,0)),"//","")</f>
        <v/>
      </c>
      <c r="AC2064" s="113" t="str">
        <f t="shared" si="599"/>
        <v/>
      </c>
      <c r="AD2064" t="b">
        <f t="shared" si="598"/>
        <v>1</v>
      </c>
    </row>
    <row r="2065" spans="1:30">
      <c r="A2065" s="58">
        <f t="shared" ref="A2065:A2128" si="607">IF(B2065=INT(B2065),ROW(),"")</f>
        <v>2065</v>
      </c>
      <c r="B2065" s="55">
        <f t="shared" si="606"/>
        <v>2016</v>
      </c>
      <c r="C2065" s="99" t="s">
        <v>4533</v>
      </c>
      <c r="D2065" s="99" t="s">
        <v>1205</v>
      </c>
      <c r="E2065" s="100" t="s">
        <v>567</v>
      </c>
      <c r="F2065" s="100" t="s">
        <v>3797</v>
      </c>
      <c r="G2065" s="101">
        <v>0</v>
      </c>
      <c r="H2065" s="101">
        <v>0</v>
      </c>
      <c r="I2065" s="100" t="s">
        <v>1</v>
      </c>
      <c r="J2065" s="100" t="s">
        <v>1630</v>
      </c>
      <c r="K2065" s="102" t="s">
        <v>4646</v>
      </c>
      <c r="L2065" s="99" t="s">
        <v>1637</v>
      </c>
      <c r="M2065" s="104" t="s">
        <v>4133</v>
      </c>
      <c r="N2065" s="104"/>
      <c r="O2065"/>
      <c r="P2065" t="str">
        <f t="shared" si="600"/>
        <v>NOT EQUAL</v>
      </c>
      <c r="Q2065" t="str">
        <f>IF(ISNA(VLOOKUP(AC2065,#REF!,1)),"//","")</f>
        <v/>
      </c>
      <c r="R2065"/>
      <c r="S2065" s="43">
        <f t="shared" si="601"/>
        <v>326</v>
      </c>
      <c r="T2065" s="94"/>
      <c r="U2065" s="72"/>
      <c r="V2065" s="72"/>
      <c r="W2065" s="44" t="str">
        <f t="shared" si="602"/>
        <v/>
      </c>
      <c r="X2065" s="25" t="str">
        <f t="shared" si="603"/>
        <v/>
      </c>
      <c r="Y2065" s="1">
        <f t="shared" si="604"/>
        <v>2016</v>
      </c>
      <c r="Z2065" t="str">
        <f t="shared" si="605"/>
        <v>USER_SFTf17U</v>
      </c>
      <c r="AA2065" s="177" t="str">
        <f>IF(ISNA(VLOOKUP(AC2065,Sheet2!J:J,1,0)),"//","")</f>
        <v/>
      </c>
      <c r="AC2065" s="113" t="str">
        <f t="shared" si="599"/>
        <v/>
      </c>
      <c r="AD2065" t="b">
        <f t="shared" si="598"/>
        <v>1</v>
      </c>
    </row>
    <row r="2066" spans="1:30">
      <c r="A2066" s="58">
        <f t="shared" si="607"/>
        <v>2066</v>
      </c>
      <c r="B2066" s="55">
        <f t="shared" si="606"/>
        <v>2017</v>
      </c>
      <c r="C2066" s="99" t="s">
        <v>4534</v>
      </c>
      <c r="D2066" s="99" t="s">
        <v>1205</v>
      </c>
      <c r="E2066" s="100" t="s">
        <v>567</v>
      </c>
      <c r="F2066" s="100" t="s">
        <v>4581</v>
      </c>
      <c r="G2066" s="101">
        <v>0</v>
      </c>
      <c r="H2066" s="101">
        <v>0</v>
      </c>
      <c r="I2066" s="100" t="s">
        <v>1</v>
      </c>
      <c r="J2066" s="100" t="s">
        <v>1630</v>
      </c>
      <c r="K2066" s="102" t="s">
        <v>4646</v>
      </c>
      <c r="L2066" s="99" t="s">
        <v>1637</v>
      </c>
      <c r="M2066" s="104" t="s">
        <v>4622</v>
      </c>
      <c r="N2066" s="104"/>
      <c r="O2066"/>
      <c r="P2066" t="str">
        <f t="shared" si="600"/>
        <v>NOT EQUAL</v>
      </c>
      <c r="Q2066" t="str">
        <f>IF(ISNA(VLOOKUP(AC2066,#REF!,1)),"//","")</f>
        <v/>
      </c>
      <c r="R2066"/>
      <c r="S2066" s="43">
        <f t="shared" si="601"/>
        <v>326</v>
      </c>
      <c r="T2066" s="94"/>
      <c r="U2066" s="72"/>
      <c r="V2066" s="72"/>
      <c r="W2066" s="44" t="str">
        <f t="shared" si="602"/>
        <v/>
      </c>
      <c r="X2066" s="25" t="str">
        <f t="shared" si="603"/>
        <v/>
      </c>
      <c r="Y2066" s="1">
        <f t="shared" si="604"/>
        <v>2017</v>
      </c>
      <c r="Z2066" t="str">
        <f t="shared" si="605"/>
        <v>USER_SFTg17U</v>
      </c>
      <c r="AA2066" s="177" t="str">
        <f>IF(ISNA(VLOOKUP(AC2066,Sheet2!J:J,1,0)),"//","")</f>
        <v/>
      </c>
      <c r="AC2066" s="113" t="str">
        <f t="shared" si="599"/>
        <v/>
      </c>
      <c r="AD2066" t="b">
        <f t="shared" si="598"/>
        <v>1</v>
      </c>
    </row>
    <row r="2067" spans="1:30">
      <c r="A2067" s="58">
        <f t="shared" si="607"/>
        <v>2067</v>
      </c>
      <c r="B2067" s="55">
        <f t="shared" si="606"/>
        <v>2018</v>
      </c>
      <c r="C2067" s="99" t="s">
        <v>4532</v>
      </c>
      <c r="D2067" s="99" t="s">
        <v>1206</v>
      </c>
      <c r="E2067" s="100" t="s">
        <v>567</v>
      </c>
      <c r="F2067" s="100" t="s">
        <v>3798</v>
      </c>
      <c r="G2067" s="101">
        <v>0</v>
      </c>
      <c r="H2067" s="101">
        <v>0</v>
      </c>
      <c r="I2067" s="100" t="s">
        <v>1</v>
      </c>
      <c r="J2067" s="100" t="s">
        <v>1630</v>
      </c>
      <c r="K2067" s="102" t="s">
        <v>4646</v>
      </c>
      <c r="L2067" s="99" t="s">
        <v>1637</v>
      </c>
      <c r="M2067" s="104" t="s">
        <v>4134</v>
      </c>
      <c r="N2067" s="104"/>
      <c r="O2067"/>
      <c r="P2067" t="str">
        <f t="shared" si="600"/>
        <v>NOT EQUAL</v>
      </c>
      <c r="Q2067" t="str">
        <f>IF(ISNA(VLOOKUP(AC2067,#REF!,1)),"//","")</f>
        <v/>
      </c>
      <c r="R2067"/>
      <c r="S2067" s="43">
        <f t="shared" si="601"/>
        <v>326</v>
      </c>
      <c r="T2067" s="94"/>
      <c r="U2067" s="72"/>
      <c r="V2067" s="72"/>
      <c r="W2067" s="44" t="str">
        <f t="shared" si="602"/>
        <v/>
      </c>
      <c r="X2067" s="25" t="str">
        <f t="shared" si="603"/>
        <v/>
      </c>
      <c r="Y2067" s="1">
        <f t="shared" si="604"/>
        <v>2018</v>
      </c>
      <c r="Z2067" t="str">
        <f t="shared" si="605"/>
        <v>USER_PRIM18U</v>
      </c>
      <c r="AA2067" s="177" t="str">
        <f>IF(ISNA(VLOOKUP(AC2067,Sheet2!J:J,1,0)),"//","")</f>
        <v/>
      </c>
      <c r="AC2067" s="113" t="str">
        <f t="shared" si="599"/>
        <v/>
      </c>
      <c r="AD2067" t="b">
        <f t="shared" si="598"/>
        <v>1</v>
      </c>
    </row>
    <row r="2068" spans="1:30">
      <c r="A2068" s="58">
        <f t="shared" si="607"/>
        <v>2068</v>
      </c>
      <c r="B2068" s="55">
        <f t="shared" si="606"/>
        <v>2019</v>
      </c>
      <c r="C2068" s="99" t="s">
        <v>4533</v>
      </c>
      <c r="D2068" s="99" t="s">
        <v>1206</v>
      </c>
      <c r="E2068" s="100" t="s">
        <v>567</v>
      </c>
      <c r="F2068" s="100" t="s">
        <v>3799</v>
      </c>
      <c r="G2068" s="101">
        <v>0</v>
      </c>
      <c r="H2068" s="101">
        <v>0</v>
      </c>
      <c r="I2068" s="100" t="s">
        <v>1</v>
      </c>
      <c r="J2068" s="100" t="s">
        <v>1630</v>
      </c>
      <c r="K2068" s="102" t="s">
        <v>4646</v>
      </c>
      <c r="L2068" s="99" t="s">
        <v>1637</v>
      </c>
      <c r="M2068" s="104" t="s">
        <v>4135</v>
      </c>
      <c r="N2068" s="104"/>
      <c r="O2068"/>
      <c r="P2068" t="str">
        <f t="shared" si="600"/>
        <v>NOT EQUAL</v>
      </c>
      <c r="Q2068" t="str">
        <f>IF(ISNA(VLOOKUP(AC2068,#REF!,1)),"//","")</f>
        <v/>
      </c>
      <c r="R2068"/>
      <c r="S2068" s="43">
        <f t="shared" si="601"/>
        <v>326</v>
      </c>
      <c r="T2068" s="94"/>
      <c r="U2068" s="72"/>
      <c r="V2068" s="72"/>
      <c r="W2068" s="44" t="str">
        <f t="shared" si="602"/>
        <v/>
      </c>
      <c r="X2068" s="25" t="str">
        <f t="shared" si="603"/>
        <v/>
      </c>
      <c r="Y2068" s="1">
        <f t="shared" si="604"/>
        <v>2019</v>
      </c>
      <c r="Z2068" t="str">
        <f t="shared" si="605"/>
        <v>USER_SFTf18U</v>
      </c>
      <c r="AA2068" s="177" t="str">
        <f>IF(ISNA(VLOOKUP(AC2068,Sheet2!J:J,1,0)),"//","")</f>
        <v/>
      </c>
      <c r="AC2068" s="113" t="str">
        <f t="shared" si="599"/>
        <v/>
      </c>
      <c r="AD2068" t="b">
        <f t="shared" si="598"/>
        <v>1</v>
      </c>
    </row>
    <row r="2069" spans="1:30">
      <c r="A2069" s="58">
        <f t="shared" si="607"/>
        <v>2069</v>
      </c>
      <c r="B2069" s="55">
        <f t="shared" si="606"/>
        <v>2020</v>
      </c>
      <c r="C2069" s="99" t="s">
        <v>4534</v>
      </c>
      <c r="D2069" s="99" t="s">
        <v>1206</v>
      </c>
      <c r="E2069" s="100" t="s">
        <v>567</v>
      </c>
      <c r="F2069" s="100" t="s">
        <v>4582</v>
      </c>
      <c r="G2069" s="101">
        <v>0</v>
      </c>
      <c r="H2069" s="101">
        <v>0</v>
      </c>
      <c r="I2069" s="100" t="s">
        <v>1</v>
      </c>
      <c r="J2069" s="100" t="s">
        <v>1630</v>
      </c>
      <c r="K2069" s="102" t="s">
        <v>4646</v>
      </c>
      <c r="L2069" s="99" t="s">
        <v>1637</v>
      </c>
      <c r="M2069" s="104" t="s">
        <v>4623</v>
      </c>
      <c r="N2069" s="104"/>
      <c r="O2069"/>
      <c r="P2069" t="str">
        <f t="shared" si="600"/>
        <v>NOT EQUAL</v>
      </c>
      <c r="Q2069" t="str">
        <f>IF(ISNA(VLOOKUP(AC2069,#REF!,1)),"//","")</f>
        <v/>
      </c>
      <c r="R2069"/>
      <c r="S2069" s="43">
        <f t="shared" si="601"/>
        <v>326</v>
      </c>
      <c r="T2069" s="94"/>
      <c r="U2069" s="72"/>
      <c r="V2069" s="72"/>
      <c r="W2069" s="44" t="str">
        <f t="shared" si="602"/>
        <v/>
      </c>
      <c r="X2069" s="25" t="str">
        <f t="shared" si="603"/>
        <v/>
      </c>
      <c r="Y2069" s="1">
        <f t="shared" si="604"/>
        <v>2020</v>
      </c>
      <c r="Z2069" t="str">
        <f t="shared" si="605"/>
        <v>USER_SFTg18U</v>
      </c>
      <c r="AA2069" s="177" t="str">
        <f>IF(ISNA(VLOOKUP(AC2069,Sheet2!J:J,1,0)),"//","")</f>
        <v/>
      </c>
      <c r="AC2069" s="113" t="str">
        <f t="shared" si="599"/>
        <v/>
      </c>
      <c r="AD2069" t="b">
        <f t="shared" si="598"/>
        <v>1</v>
      </c>
    </row>
    <row r="2070" spans="1:30">
      <c r="A2070" s="58">
        <f t="shared" si="607"/>
        <v>2070</v>
      </c>
      <c r="B2070" s="55">
        <f t="shared" si="606"/>
        <v>2021</v>
      </c>
      <c r="C2070" s="99" t="s">
        <v>4532</v>
      </c>
      <c r="D2070" s="99" t="s">
        <v>1207</v>
      </c>
      <c r="E2070" s="100" t="s">
        <v>567</v>
      </c>
      <c r="F2070" s="100" t="s">
        <v>3800</v>
      </c>
      <c r="G2070" s="101">
        <v>0</v>
      </c>
      <c r="H2070" s="101">
        <v>0</v>
      </c>
      <c r="I2070" s="100" t="s">
        <v>1</v>
      </c>
      <c r="J2070" s="100" t="s">
        <v>1630</v>
      </c>
      <c r="K2070" s="102" t="s">
        <v>4646</v>
      </c>
      <c r="L2070" s="99" t="s">
        <v>1637</v>
      </c>
      <c r="M2070" s="104" t="s">
        <v>4136</v>
      </c>
      <c r="N2070" s="104"/>
      <c r="O2070"/>
      <c r="P2070" t="str">
        <f t="shared" si="600"/>
        <v>NOT EQUAL</v>
      </c>
      <c r="Q2070" t="str">
        <f>IF(ISNA(VLOOKUP(AC2070,#REF!,1)),"//","")</f>
        <v/>
      </c>
      <c r="R2070"/>
      <c r="S2070" s="43">
        <f t="shared" si="601"/>
        <v>326</v>
      </c>
      <c r="T2070" s="94"/>
      <c r="U2070" s="72"/>
      <c r="V2070" s="72"/>
      <c r="W2070" s="44" t="str">
        <f t="shared" si="602"/>
        <v/>
      </c>
      <c r="X2070" s="25" t="str">
        <f t="shared" si="603"/>
        <v/>
      </c>
      <c r="Y2070" s="1">
        <f t="shared" si="604"/>
        <v>2021</v>
      </c>
      <c r="Z2070" t="str">
        <f t="shared" si="605"/>
        <v>USER_PRIM19U</v>
      </c>
      <c r="AA2070" s="177" t="str">
        <f>IF(ISNA(VLOOKUP(AC2070,Sheet2!J:J,1,0)),"//","")</f>
        <v/>
      </c>
      <c r="AC2070" s="113" t="str">
        <f t="shared" si="599"/>
        <v/>
      </c>
      <c r="AD2070" t="b">
        <f t="shared" si="598"/>
        <v>1</v>
      </c>
    </row>
    <row r="2071" spans="1:30">
      <c r="A2071" s="58">
        <f t="shared" si="607"/>
        <v>2071</v>
      </c>
      <c r="B2071" s="55">
        <f t="shared" si="606"/>
        <v>2022</v>
      </c>
      <c r="C2071" s="99" t="s">
        <v>4533</v>
      </c>
      <c r="D2071" s="99" t="s">
        <v>1207</v>
      </c>
      <c r="E2071" s="100" t="s">
        <v>567</v>
      </c>
      <c r="F2071" s="100" t="s">
        <v>3801</v>
      </c>
      <c r="G2071" s="101">
        <v>0</v>
      </c>
      <c r="H2071" s="101">
        <v>0</v>
      </c>
      <c r="I2071" s="100" t="s">
        <v>1</v>
      </c>
      <c r="J2071" s="100" t="s">
        <v>1630</v>
      </c>
      <c r="K2071" s="102" t="s">
        <v>4646</v>
      </c>
      <c r="L2071" s="99" t="s">
        <v>1637</v>
      </c>
      <c r="M2071" s="104" t="s">
        <v>4137</v>
      </c>
      <c r="N2071" s="104"/>
      <c r="O2071"/>
      <c r="P2071" t="str">
        <f t="shared" si="600"/>
        <v>NOT EQUAL</v>
      </c>
      <c r="Q2071" t="str">
        <f>IF(ISNA(VLOOKUP(AC2071,#REF!,1)),"//","")</f>
        <v/>
      </c>
      <c r="R2071"/>
      <c r="S2071" s="43">
        <f t="shared" si="601"/>
        <v>326</v>
      </c>
      <c r="T2071" s="94"/>
      <c r="U2071" s="72"/>
      <c r="V2071" s="72"/>
      <c r="W2071" s="44" t="str">
        <f t="shared" si="602"/>
        <v/>
      </c>
      <c r="X2071" s="25" t="str">
        <f t="shared" si="603"/>
        <v/>
      </c>
      <c r="Y2071" s="1">
        <f t="shared" si="604"/>
        <v>2022</v>
      </c>
      <c r="Z2071" t="str">
        <f t="shared" si="605"/>
        <v>USER_SFTf19U</v>
      </c>
      <c r="AA2071" s="177" t="str">
        <f>IF(ISNA(VLOOKUP(AC2071,Sheet2!J:J,1,0)),"//","")</f>
        <v/>
      </c>
      <c r="AC2071" s="113" t="str">
        <f t="shared" si="599"/>
        <v/>
      </c>
      <c r="AD2071" t="b">
        <f t="shared" si="598"/>
        <v>1</v>
      </c>
    </row>
    <row r="2072" spans="1:30">
      <c r="A2072" s="58">
        <f t="shared" si="607"/>
        <v>2072</v>
      </c>
      <c r="B2072" s="55">
        <f t="shared" si="606"/>
        <v>2023</v>
      </c>
      <c r="C2072" s="99" t="s">
        <v>4534</v>
      </c>
      <c r="D2072" s="99" t="s">
        <v>1207</v>
      </c>
      <c r="E2072" s="100" t="s">
        <v>567</v>
      </c>
      <c r="F2072" s="100" t="s">
        <v>4583</v>
      </c>
      <c r="G2072" s="101">
        <v>0</v>
      </c>
      <c r="H2072" s="101">
        <v>0</v>
      </c>
      <c r="I2072" s="100" t="s">
        <v>1</v>
      </c>
      <c r="J2072" s="100" t="s">
        <v>1630</v>
      </c>
      <c r="K2072" s="102" t="s">
        <v>4646</v>
      </c>
      <c r="L2072" s="99" t="s">
        <v>1637</v>
      </c>
      <c r="M2072" s="104" t="s">
        <v>4624</v>
      </c>
      <c r="N2072" s="104"/>
      <c r="O2072"/>
      <c r="P2072" t="str">
        <f t="shared" si="600"/>
        <v>NOT EQUAL</v>
      </c>
      <c r="Q2072" t="str">
        <f>IF(ISNA(VLOOKUP(AC2072,#REF!,1)),"//","")</f>
        <v/>
      </c>
      <c r="R2072"/>
      <c r="S2072" s="43">
        <f t="shared" si="601"/>
        <v>326</v>
      </c>
      <c r="T2072" s="94"/>
      <c r="U2072" s="72"/>
      <c r="V2072" s="72"/>
      <c r="W2072" s="44" t="str">
        <f t="shared" si="602"/>
        <v/>
      </c>
      <c r="X2072" s="25" t="str">
        <f t="shared" si="603"/>
        <v/>
      </c>
      <c r="Y2072" s="1">
        <f t="shared" si="604"/>
        <v>2023</v>
      </c>
      <c r="Z2072" t="str">
        <f t="shared" si="605"/>
        <v>USER_SFTg19U</v>
      </c>
      <c r="AA2072" s="177" t="str">
        <f>IF(ISNA(VLOOKUP(AC2072,Sheet2!J:J,1,0)),"//","")</f>
        <v/>
      </c>
      <c r="AC2072" s="113" t="str">
        <f t="shared" si="599"/>
        <v/>
      </c>
      <c r="AD2072" t="b">
        <f t="shared" si="598"/>
        <v>1</v>
      </c>
    </row>
    <row r="2073" spans="1:30">
      <c r="A2073" s="58">
        <f t="shared" si="607"/>
        <v>2073</v>
      </c>
      <c r="B2073" s="55">
        <f t="shared" si="606"/>
        <v>2024</v>
      </c>
      <c r="C2073" s="99" t="s">
        <v>4532</v>
      </c>
      <c r="D2073" s="99" t="s">
        <v>1208</v>
      </c>
      <c r="E2073" s="100" t="s">
        <v>567</v>
      </c>
      <c r="F2073" s="100" t="s">
        <v>3802</v>
      </c>
      <c r="G2073" s="101">
        <v>0</v>
      </c>
      <c r="H2073" s="101">
        <v>0</v>
      </c>
      <c r="I2073" s="100" t="s">
        <v>1</v>
      </c>
      <c r="J2073" s="100" t="s">
        <v>1630</v>
      </c>
      <c r="K2073" s="102" t="s">
        <v>4646</v>
      </c>
      <c r="L2073" s="99" t="s">
        <v>1637</v>
      </c>
      <c r="M2073" s="104" t="s">
        <v>4138</v>
      </c>
      <c r="N2073" s="104"/>
      <c r="O2073"/>
      <c r="P2073" t="str">
        <f t="shared" si="600"/>
        <v>NOT EQUAL</v>
      </c>
      <c r="Q2073" t="str">
        <f>IF(ISNA(VLOOKUP(AC2073,#REF!,1)),"//","")</f>
        <v/>
      </c>
      <c r="R2073"/>
      <c r="S2073" s="43">
        <f t="shared" si="601"/>
        <v>326</v>
      </c>
      <c r="T2073" s="94"/>
      <c r="U2073" s="72"/>
      <c r="V2073" s="72"/>
      <c r="W2073" s="44" t="str">
        <f t="shared" si="602"/>
        <v/>
      </c>
      <c r="X2073" s="25" t="str">
        <f t="shared" si="603"/>
        <v/>
      </c>
      <c r="Y2073" s="1">
        <f t="shared" si="604"/>
        <v>2024</v>
      </c>
      <c r="Z2073" t="str">
        <f t="shared" si="605"/>
        <v>USER_PRIM20U</v>
      </c>
      <c r="AA2073" s="177" t="str">
        <f>IF(ISNA(VLOOKUP(AC2073,Sheet2!J:J,1,0)),"//","")</f>
        <v/>
      </c>
      <c r="AC2073" s="113" t="str">
        <f t="shared" si="599"/>
        <v/>
      </c>
      <c r="AD2073" t="b">
        <f t="shared" si="598"/>
        <v>1</v>
      </c>
    </row>
    <row r="2074" spans="1:30">
      <c r="A2074" s="58">
        <f t="shared" si="607"/>
        <v>2074</v>
      </c>
      <c r="B2074" s="55">
        <f t="shared" si="606"/>
        <v>2025</v>
      </c>
      <c r="C2074" s="99" t="s">
        <v>4533</v>
      </c>
      <c r="D2074" s="99" t="s">
        <v>1208</v>
      </c>
      <c r="E2074" s="100" t="s">
        <v>567</v>
      </c>
      <c r="F2074" s="100" t="s">
        <v>3803</v>
      </c>
      <c r="G2074" s="101">
        <v>0</v>
      </c>
      <c r="H2074" s="101">
        <v>0</v>
      </c>
      <c r="I2074" s="100" t="s">
        <v>1</v>
      </c>
      <c r="J2074" s="100" t="s">
        <v>1630</v>
      </c>
      <c r="K2074" s="102" t="s">
        <v>4646</v>
      </c>
      <c r="L2074" s="99" t="s">
        <v>1637</v>
      </c>
      <c r="M2074" s="104" t="s">
        <v>4139</v>
      </c>
      <c r="N2074" s="104"/>
      <c r="O2074"/>
      <c r="P2074" t="str">
        <f t="shared" si="600"/>
        <v>NOT EQUAL</v>
      </c>
      <c r="Q2074" t="str">
        <f>IF(ISNA(VLOOKUP(AC2074,#REF!,1)),"//","")</f>
        <v/>
      </c>
      <c r="R2074"/>
      <c r="S2074" s="43">
        <f t="shared" si="601"/>
        <v>326</v>
      </c>
      <c r="T2074" s="94"/>
      <c r="U2074" s="72"/>
      <c r="V2074" s="72"/>
      <c r="W2074" s="44" t="str">
        <f t="shared" si="602"/>
        <v/>
      </c>
      <c r="X2074" s="25" t="str">
        <f t="shared" si="603"/>
        <v/>
      </c>
      <c r="Y2074" s="1">
        <f t="shared" si="604"/>
        <v>2025</v>
      </c>
      <c r="Z2074" t="str">
        <f t="shared" si="605"/>
        <v>USER_SFTf20U</v>
      </c>
      <c r="AA2074" s="177" t="str">
        <f>IF(ISNA(VLOOKUP(AC2074,Sheet2!J:J,1,0)),"//","")</f>
        <v/>
      </c>
      <c r="AC2074" s="113" t="str">
        <f t="shared" si="599"/>
        <v/>
      </c>
      <c r="AD2074" t="b">
        <f t="shared" si="598"/>
        <v>1</v>
      </c>
    </row>
    <row r="2075" spans="1:30">
      <c r="A2075" s="58">
        <f t="shared" si="607"/>
        <v>2075</v>
      </c>
      <c r="B2075" s="55">
        <f t="shared" si="606"/>
        <v>2026</v>
      </c>
      <c r="C2075" s="99" t="s">
        <v>4534</v>
      </c>
      <c r="D2075" s="99" t="s">
        <v>1208</v>
      </c>
      <c r="E2075" s="100" t="s">
        <v>567</v>
      </c>
      <c r="F2075" s="100" t="s">
        <v>4584</v>
      </c>
      <c r="G2075" s="101">
        <v>0</v>
      </c>
      <c r="H2075" s="101">
        <v>0</v>
      </c>
      <c r="I2075" s="100" t="s">
        <v>1</v>
      </c>
      <c r="J2075" s="100" t="s">
        <v>1630</v>
      </c>
      <c r="K2075" s="102" t="s">
        <v>4646</v>
      </c>
      <c r="L2075" s="99" t="s">
        <v>1637</v>
      </c>
      <c r="M2075" s="104" t="s">
        <v>4625</v>
      </c>
      <c r="N2075" s="104"/>
      <c r="O2075"/>
      <c r="P2075" t="str">
        <f t="shared" si="600"/>
        <v>NOT EQUAL</v>
      </c>
      <c r="Q2075" t="str">
        <f>IF(ISNA(VLOOKUP(AC2075,#REF!,1)),"//","")</f>
        <v/>
      </c>
      <c r="R2075"/>
      <c r="S2075" s="43">
        <f t="shared" si="601"/>
        <v>326</v>
      </c>
      <c r="T2075" s="94"/>
      <c r="U2075" s="72"/>
      <c r="V2075" s="72"/>
      <c r="W2075" s="44" t="str">
        <f t="shared" si="602"/>
        <v/>
      </c>
      <c r="X2075" s="25" t="str">
        <f t="shared" si="603"/>
        <v/>
      </c>
      <c r="Y2075" s="1">
        <f t="shared" si="604"/>
        <v>2026</v>
      </c>
      <c r="Z2075" t="str">
        <f t="shared" si="605"/>
        <v>USER_SFTg20U</v>
      </c>
      <c r="AA2075" s="177" t="str">
        <f>IF(ISNA(VLOOKUP(AC2075,Sheet2!J:J,1,0)),"//","")</f>
        <v/>
      </c>
      <c r="AC2075" s="113" t="str">
        <f t="shared" si="599"/>
        <v/>
      </c>
      <c r="AD2075" t="b">
        <f t="shared" si="598"/>
        <v>1</v>
      </c>
    </row>
    <row r="2076" spans="1:30">
      <c r="A2076" s="58">
        <f t="shared" si="607"/>
        <v>2076</v>
      </c>
      <c r="B2076" s="55">
        <f t="shared" si="606"/>
        <v>2027</v>
      </c>
      <c r="C2076" s="99" t="s">
        <v>4532</v>
      </c>
      <c r="D2076" s="99" t="s">
        <v>1209</v>
      </c>
      <c r="E2076" s="100" t="s">
        <v>567</v>
      </c>
      <c r="F2076" s="100" t="s">
        <v>3804</v>
      </c>
      <c r="G2076" s="101">
        <v>0</v>
      </c>
      <c r="H2076" s="101">
        <v>0</v>
      </c>
      <c r="I2076" s="100" t="s">
        <v>1</v>
      </c>
      <c r="J2076" s="100" t="s">
        <v>1630</v>
      </c>
      <c r="K2076" s="102" t="s">
        <v>4646</v>
      </c>
      <c r="L2076" s="99" t="s">
        <v>1637</v>
      </c>
      <c r="M2076" s="104" t="s">
        <v>4140</v>
      </c>
      <c r="N2076" s="104"/>
      <c r="O2076"/>
      <c r="P2076" t="str">
        <f t="shared" si="600"/>
        <v>NOT EQUAL</v>
      </c>
      <c r="Q2076" t="str">
        <f>IF(ISNA(VLOOKUP(AC2076,#REF!,1)),"//","")</f>
        <v/>
      </c>
      <c r="R2076"/>
      <c r="S2076" s="43">
        <f t="shared" si="601"/>
        <v>326</v>
      </c>
      <c r="T2076" s="94"/>
      <c r="U2076" s="72"/>
      <c r="V2076" s="72"/>
      <c r="W2076" s="44" t="str">
        <f t="shared" si="602"/>
        <v/>
      </c>
      <c r="X2076" s="25" t="str">
        <f t="shared" si="603"/>
        <v/>
      </c>
      <c r="Y2076" s="1">
        <f t="shared" si="604"/>
        <v>2027</v>
      </c>
      <c r="Z2076" t="str">
        <f t="shared" si="605"/>
        <v>USER_PRIM21U</v>
      </c>
      <c r="AA2076" s="177" t="str">
        <f>IF(ISNA(VLOOKUP(AC2076,Sheet2!J:J,1,0)),"//","")</f>
        <v/>
      </c>
      <c r="AC2076" s="113" t="str">
        <f t="shared" si="599"/>
        <v/>
      </c>
      <c r="AD2076" t="b">
        <f t="shared" si="598"/>
        <v>1</v>
      </c>
    </row>
    <row r="2077" spans="1:30">
      <c r="A2077" s="58">
        <f t="shared" si="607"/>
        <v>2077</v>
      </c>
      <c r="B2077" s="55">
        <f t="shared" si="606"/>
        <v>2028</v>
      </c>
      <c r="C2077" s="99" t="s">
        <v>4533</v>
      </c>
      <c r="D2077" s="99" t="s">
        <v>1209</v>
      </c>
      <c r="E2077" s="100" t="s">
        <v>567</v>
      </c>
      <c r="F2077" s="100" t="s">
        <v>3805</v>
      </c>
      <c r="G2077" s="101">
        <v>0</v>
      </c>
      <c r="H2077" s="101">
        <v>0</v>
      </c>
      <c r="I2077" s="100" t="s">
        <v>1</v>
      </c>
      <c r="J2077" s="100" t="s">
        <v>1630</v>
      </c>
      <c r="K2077" s="102" t="s">
        <v>4646</v>
      </c>
      <c r="L2077" s="99" t="s">
        <v>1637</v>
      </c>
      <c r="M2077" s="104" t="s">
        <v>4141</v>
      </c>
      <c r="N2077" s="104"/>
      <c r="O2077"/>
      <c r="P2077" t="str">
        <f t="shared" si="600"/>
        <v>NOT EQUAL</v>
      </c>
      <c r="Q2077" t="str">
        <f>IF(ISNA(VLOOKUP(AC2077,#REF!,1)),"//","")</f>
        <v/>
      </c>
      <c r="R2077"/>
      <c r="S2077" s="43">
        <f t="shared" si="601"/>
        <v>326</v>
      </c>
      <c r="T2077" s="94"/>
      <c r="U2077" s="72"/>
      <c r="V2077" s="72"/>
      <c r="W2077" s="44" t="str">
        <f t="shared" si="602"/>
        <v/>
      </c>
      <c r="X2077" s="25" t="str">
        <f t="shared" si="603"/>
        <v/>
      </c>
      <c r="Y2077" s="1">
        <f t="shared" si="604"/>
        <v>2028</v>
      </c>
      <c r="Z2077" t="str">
        <f t="shared" si="605"/>
        <v>USER_SFTf21U</v>
      </c>
      <c r="AA2077" s="177" t="str">
        <f>IF(ISNA(VLOOKUP(AC2077,Sheet2!J:J,1,0)),"//","")</f>
        <v/>
      </c>
      <c r="AC2077" s="113" t="str">
        <f t="shared" si="599"/>
        <v/>
      </c>
      <c r="AD2077" t="b">
        <f t="shared" si="598"/>
        <v>1</v>
      </c>
    </row>
    <row r="2078" spans="1:30">
      <c r="A2078" s="58">
        <f t="shared" si="607"/>
        <v>2078</v>
      </c>
      <c r="B2078" s="55">
        <f t="shared" si="606"/>
        <v>2029</v>
      </c>
      <c r="C2078" s="99" t="s">
        <v>4534</v>
      </c>
      <c r="D2078" s="99" t="s">
        <v>1209</v>
      </c>
      <c r="E2078" s="100" t="s">
        <v>567</v>
      </c>
      <c r="F2078" s="100" t="s">
        <v>4585</v>
      </c>
      <c r="G2078" s="101">
        <v>0</v>
      </c>
      <c r="H2078" s="101">
        <v>0</v>
      </c>
      <c r="I2078" s="100" t="s">
        <v>1</v>
      </c>
      <c r="J2078" s="100" t="s">
        <v>1630</v>
      </c>
      <c r="K2078" s="102" t="s">
        <v>4646</v>
      </c>
      <c r="L2078" s="99" t="s">
        <v>1637</v>
      </c>
      <c r="M2078" s="104" t="s">
        <v>4626</v>
      </c>
      <c r="N2078" s="104"/>
      <c r="O2078"/>
      <c r="P2078" t="str">
        <f t="shared" si="600"/>
        <v>NOT EQUAL</v>
      </c>
      <c r="Q2078" t="str">
        <f>IF(ISNA(VLOOKUP(AC2078,#REF!,1)),"//","")</f>
        <v/>
      </c>
      <c r="R2078"/>
      <c r="S2078" s="43">
        <f t="shared" si="601"/>
        <v>326</v>
      </c>
      <c r="T2078" s="94"/>
      <c r="U2078" s="72"/>
      <c r="V2078" s="72"/>
      <c r="W2078" s="44" t="str">
        <f t="shared" si="602"/>
        <v/>
      </c>
      <c r="X2078" s="25" t="str">
        <f t="shared" si="603"/>
        <v/>
      </c>
      <c r="Y2078" s="1">
        <f t="shared" si="604"/>
        <v>2029</v>
      </c>
      <c r="Z2078" t="str">
        <f t="shared" si="605"/>
        <v>USER_SFTg21U</v>
      </c>
      <c r="AA2078" s="177" t="str">
        <f>IF(ISNA(VLOOKUP(AC2078,Sheet2!J:J,1,0)),"//","")</f>
        <v/>
      </c>
      <c r="AC2078" s="113" t="str">
        <f t="shared" si="599"/>
        <v/>
      </c>
      <c r="AD2078" t="b">
        <f t="shared" si="598"/>
        <v>1</v>
      </c>
    </row>
    <row r="2079" spans="1:30">
      <c r="A2079" s="58">
        <f t="shared" si="607"/>
        <v>2079</v>
      </c>
      <c r="B2079" s="55">
        <f t="shared" si="606"/>
        <v>2030</v>
      </c>
      <c r="C2079" s="99" t="s">
        <v>4532</v>
      </c>
      <c r="D2079" s="99" t="s">
        <v>1210</v>
      </c>
      <c r="E2079" s="100" t="s">
        <v>567</v>
      </c>
      <c r="F2079" s="100" t="s">
        <v>3806</v>
      </c>
      <c r="G2079" s="101">
        <v>0</v>
      </c>
      <c r="H2079" s="101">
        <v>0</v>
      </c>
      <c r="I2079" s="100" t="s">
        <v>1</v>
      </c>
      <c r="J2079" s="100" t="s">
        <v>1630</v>
      </c>
      <c r="K2079" s="102" t="s">
        <v>4646</v>
      </c>
      <c r="L2079" s="99" t="s">
        <v>1637</v>
      </c>
      <c r="M2079" s="104" t="s">
        <v>4142</v>
      </c>
      <c r="N2079" s="104"/>
      <c r="O2079"/>
      <c r="P2079" t="str">
        <f t="shared" si="600"/>
        <v>NOT EQUAL</v>
      </c>
      <c r="Q2079" t="str">
        <f>IF(ISNA(VLOOKUP(AC2079,#REF!,1)),"//","")</f>
        <v/>
      </c>
      <c r="R2079"/>
      <c r="S2079" s="43">
        <f t="shared" si="601"/>
        <v>326</v>
      </c>
      <c r="T2079" s="94"/>
      <c r="U2079" s="72"/>
      <c r="V2079" s="72"/>
      <c r="W2079" s="44" t="str">
        <f t="shared" si="602"/>
        <v/>
      </c>
      <c r="X2079" s="25" t="str">
        <f t="shared" si="603"/>
        <v/>
      </c>
      <c r="Y2079" s="1">
        <f t="shared" si="604"/>
        <v>2030</v>
      </c>
      <c r="Z2079" t="str">
        <f t="shared" si="605"/>
        <v>USER_PRIM22U</v>
      </c>
      <c r="AA2079" s="177" t="str">
        <f>IF(ISNA(VLOOKUP(AC2079,Sheet2!J:J,1,0)),"//","")</f>
        <v/>
      </c>
      <c r="AC2079" s="113" t="str">
        <f t="shared" si="599"/>
        <v/>
      </c>
      <c r="AD2079" t="b">
        <f t="shared" si="598"/>
        <v>1</v>
      </c>
    </row>
    <row r="2080" spans="1:30">
      <c r="A2080" s="58">
        <f t="shared" si="607"/>
        <v>2080</v>
      </c>
      <c r="B2080" s="55">
        <f t="shared" si="606"/>
        <v>2031</v>
      </c>
      <c r="C2080" s="99" t="s">
        <v>4533</v>
      </c>
      <c r="D2080" s="99" t="s">
        <v>1210</v>
      </c>
      <c r="E2080" s="100" t="s">
        <v>567</v>
      </c>
      <c r="F2080" s="100" t="s">
        <v>3807</v>
      </c>
      <c r="G2080" s="101">
        <v>0</v>
      </c>
      <c r="H2080" s="101">
        <v>0</v>
      </c>
      <c r="I2080" s="100" t="s">
        <v>1</v>
      </c>
      <c r="J2080" s="100" t="s">
        <v>1630</v>
      </c>
      <c r="K2080" s="102" t="s">
        <v>4646</v>
      </c>
      <c r="L2080" s="99" t="s">
        <v>1637</v>
      </c>
      <c r="M2080" s="104" t="s">
        <v>4143</v>
      </c>
      <c r="N2080" s="104"/>
      <c r="O2080"/>
      <c r="P2080" t="str">
        <f t="shared" si="600"/>
        <v>NOT EQUAL</v>
      </c>
      <c r="Q2080" t="str">
        <f>IF(ISNA(VLOOKUP(AC2080,#REF!,1)),"//","")</f>
        <v/>
      </c>
      <c r="R2080"/>
      <c r="S2080" s="43">
        <f t="shared" si="601"/>
        <v>326</v>
      </c>
      <c r="T2080" s="94"/>
      <c r="U2080" s="72"/>
      <c r="V2080" s="72"/>
      <c r="W2080" s="44" t="str">
        <f t="shared" si="602"/>
        <v/>
      </c>
      <c r="X2080" s="25" t="str">
        <f t="shared" si="603"/>
        <v/>
      </c>
      <c r="Y2080" s="1">
        <f t="shared" si="604"/>
        <v>2031</v>
      </c>
      <c r="Z2080" t="str">
        <f t="shared" si="605"/>
        <v>USER_SFTf22U</v>
      </c>
      <c r="AA2080" s="177" t="str">
        <f>IF(ISNA(VLOOKUP(AC2080,Sheet2!J:J,1,0)),"//","")</f>
        <v/>
      </c>
      <c r="AC2080" s="113" t="str">
        <f t="shared" si="599"/>
        <v/>
      </c>
      <c r="AD2080" t="b">
        <f t="shared" si="598"/>
        <v>1</v>
      </c>
    </row>
    <row r="2081" spans="1:30">
      <c r="A2081" s="58">
        <f t="shared" si="607"/>
        <v>2081</v>
      </c>
      <c r="B2081" s="55">
        <f t="shared" si="606"/>
        <v>2032</v>
      </c>
      <c r="C2081" s="99" t="s">
        <v>4534</v>
      </c>
      <c r="D2081" s="99" t="s">
        <v>1210</v>
      </c>
      <c r="E2081" s="100" t="s">
        <v>567</v>
      </c>
      <c r="F2081" s="100" t="s">
        <v>4586</v>
      </c>
      <c r="G2081" s="101">
        <v>0</v>
      </c>
      <c r="H2081" s="101">
        <v>0</v>
      </c>
      <c r="I2081" s="100" t="s">
        <v>1</v>
      </c>
      <c r="J2081" s="100" t="s">
        <v>1630</v>
      </c>
      <c r="K2081" s="102" t="s">
        <v>4646</v>
      </c>
      <c r="L2081" s="99" t="s">
        <v>1637</v>
      </c>
      <c r="M2081" s="104" t="s">
        <v>4627</v>
      </c>
      <c r="N2081" s="104"/>
      <c r="O2081"/>
      <c r="P2081" t="str">
        <f t="shared" si="600"/>
        <v>NOT EQUAL</v>
      </c>
      <c r="Q2081" t="str">
        <f>IF(ISNA(VLOOKUP(AC2081,#REF!,1)),"//","")</f>
        <v/>
      </c>
      <c r="R2081"/>
      <c r="S2081" s="43">
        <f t="shared" si="601"/>
        <v>326</v>
      </c>
      <c r="T2081" s="94"/>
      <c r="U2081" s="72"/>
      <c r="V2081" s="72"/>
      <c r="W2081" s="44" t="str">
        <f t="shared" si="602"/>
        <v/>
      </c>
      <c r="X2081" s="25" t="str">
        <f t="shared" si="603"/>
        <v/>
      </c>
      <c r="Y2081" s="1">
        <f t="shared" si="604"/>
        <v>2032</v>
      </c>
      <c r="Z2081" t="str">
        <f t="shared" si="605"/>
        <v>USER_SFTg22U</v>
      </c>
      <c r="AA2081" s="177" t="str">
        <f>IF(ISNA(VLOOKUP(AC2081,Sheet2!J:J,1,0)),"//","")</f>
        <v/>
      </c>
      <c r="AC2081" s="113" t="str">
        <f t="shared" si="599"/>
        <v/>
      </c>
      <c r="AD2081" t="b">
        <f t="shared" si="598"/>
        <v>1</v>
      </c>
    </row>
    <row r="2082" spans="1:30" s="17" customFormat="1">
      <c r="A2082" s="58">
        <f t="shared" si="607"/>
        <v>2082</v>
      </c>
      <c r="B2082" s="55">
        <f t="shared" si="606"/>
        <v>2033</v>
      </c>
      <c r="C2082" s="99" t="s">
        <v>4532</v>
      </c>
      <c r="D2082" s="99" t="s">
        <v>1211</v>
      </c>
      <c r="E2082" s="100" t="s">
        <v>567</v>
      </c>
      <c r="F2082" s="100" t="s">
        <v>3808</v>
      </c>
      <c r="G2082" s="101">
        <v>0</v>
      </c>
      <c r="H2082" s="101">
        <v>0</v>
      </c>
      <c r="I2082" s="100" t="s">
        <v>1</v>
      </c>
      <c r="J2082" s="100" t="s">
        <v>1630</v>
      </c>
      <c r="K2082" s="102" t="s">
        <v>4646</v>
      </c>
      <c r="L2082" s="99" t="s">
        <v>1637</v>
      </c>
      <c r="M2082" s="104" t="s">
        <v>4144</v>
      </c>
      <c r="N2082" s="104"/>
      <c r="O2082"/>
      <c r="P2082" t="str">
        <f t="shared" si="600"/>
        <v>NOT EQUAL</v>
      </c>
      <c r="Q2082" t="str">
        <f>IF(ISNA(VLOOKUP(AC2082,#REF!,1)),"//","")</f>
        <v/>
      </c>
      <c r="R2082"/>
      <c r="S2082" s="43">
        <f t="shared" si="601"/>
        <v>326</v>
      </c>
      <c r="T2082" s="94"/>
      <c r="U2082" s="72"/>
      <c r="V2082" s="72"/>
      <c r="W2082" s="44" t="str">
        <f t="shared" si="602"/>
        <v/>
      </c>
      <c r="X2082" s="25" t="str">
        <f t="shared" si="603"/>
        <v/>
      </c>
      <c r="Y2082" s="1">
        <f t="shared" si="604"/>
        <v>2033</v>
      </c>
      <c r="Z2082" t="str">
        <f t="shared" si="605"/>
        <v>USER_PRIM23U</v>
      </c>
      <c r="AA2082" s="177" t="str">
        <f>IF(ISNA(VLOOKUP(AC2082,Sheet2!J:J,1,0)),"//","")</f>
        <v/>
      </c>
      <c r="AC2082" s="113" t="str">
        <f t="shared" si="599"/>
        <v/>
      </c>
      <c r="AD2082" t="b">
        <f t="shared" si="598"/>
        <v>1</v>
      </c>
    </row>
    <row r="2083" spans="1:30">
      <c r="A2083" s="58">
        <f t="shared" si="607"/>
        <v>2083</v>
      </c>
      <c r="B2083" s="55">
        <f t="shared" si="606"/>
        <v>2034</v>
      </c>
      <c r="C2083" s="99" t="s">
        <v>4533</v>
      </c>
      <c r="D2083" s="99" t="s">
        <v>1211</v>
      </c>
      <c r="E2083" s="100" t="s">
        <v>567</v>
      </c>
      <c r="F2083" s="100" t="s">
        <v>3809</v>
      </c>
      <c r="G2083" s="101">
        <v>0</v>
      </c>
      <c r="H2083" s="101">
        <v>0</v>
      </c>
      <c r="I2083" s="100" t="s">
        <v>1</v>
      </c>
      <c r="J2083" s="100" t="s">
        <v>1630</v>
      </c>
      <c r="K2083" s="102" t="s">
        <v>4646</v>
      </c>
      <c r="L2083" s="99" t="s">
        <v>1637</v>
      </c>
      <c r="M2083" s="104" t="s">
        <v>4145</v>
      </c>
      <c r="N2083" s="104"/>
      <c r="O2083"/>
      <c r="P2083" t="str">
        <f t="shared" si="600"/>
        <v>NOT EQUAL</v>
      </c>
      <c r="Q2083" t="str">
        <f>IF(ISNA(VLOOKUP(AC2083,#REF!,1)),"//","")</f>
        <v/>
      </c>
      <c r="R2083"/>
      <c r="S2083" s="43">
        <f t="shared" si="601"/>
        <v>326</v>
      </c>
      <c r="T2083" s="94"/>
      <c r="U2083" s="72"/>
      <c r="V2083" s="72"/>
      <c r="W2083" s="44" t="str">
        <f t="shared" si="602"/>
        <v/>
      </c>
      <c r="X2083" s="25" t="str">
        <f t="shared" si="603"/>
        <v/>
      </c>
      <c r="Y2083" s="1">
        <f t="shared" si="604"/>
        <v>2034</v>
      </c>
      <c r="Z2083" t="str">
        <f t="shared" si="605"/>
        <v>USER_SFTf23U</v>
      </c>
      <c r="AA2083" s="177" t="str">
        <f>IF(ISNA(VLOOKUP(AC2083,Sheet2!J:J,1,0)),"//","")</f>
        <v/>
      </c>
      <c r="AC2083" s="113" t="str">
        <f t="shared" si="599"/>
        <v/>
      </c>
      <c r="AD2083" t="b">
        <f t="shared" si="598"/>
        <v>1</v>
      </c>
    </row>
    <row r="2084" spans="1:30" s="17" customFormat="1">
      <c r="A2084" s="58">
        <f t="shared" si="607"/>
        <v>2084</v>
      </c>
      <c r="B2084" s="55">
        <f t="shared" si="606"/>
        <v>2035</v>
      </c>
      <c r="C2084" s="99" t="s">
        <v>4534</v>
      </c>
      <c r="D2084" s="99" t="s">
        <v>1211</v>
      </c>
      <c r="E2084" s="100" t="s">
        <v>567</v>
      </c>
      <c r="F2084" s="100" t="s">
        <v>4587</v>
      </c>
      <c r="G2084" s="101">
        <v>0</v>
      </c>
      <c r="H2084" s="101">
        <v>0</v>
      </c>
      <c r="I2084" s="100" t="s">
        <v>1</v>
      </c>
      <c r="J2084" s="100" t="s">
        <v>1630</v>
      </c>
      <c r="K2084" s="102" t="s">
        <v>4646</v>
      </c>
      <c r="L2084" s="99" t="s">
        <v>1637</v>
      </c>
      <c r="M2084" s="104" t="s">
        <v>4628</v>
      </c>
      <c r="N2084" s="104"/>
      <c r="O2084"/>
      <c r="P2084" t="str">
        <f t="shared" si="600"/>
        <v>NOT EQUAL</v>
      </c>
      <c r="Q2084" t="str">
        <f>IF(ISNA(VLOOKUP(AC2084,#REF!,1)),"//","")</f>
        <v/>
      </c>
      <c r="R2084"/>
      <c r="S2084" s="43">
        <f t="shared" si="601"/>
        <v>326</v>
      </c>
      <c r="T2084" s="94"/>
      <c r="U2084" s="72"/>
      <c r="V2084" s="72"/>
      <c r="W2084" s="44" t="str">
        <f t="shared" si="602"/>
        <v/>
      </c>
      <c r="X2084" s="25" t="str">
        <f t="shared" si="603"/>
        <v/>
      </c>
      <c r="Y2084" s="1">
        <f t="shared" si="604"/>
        <v>2035</v>
      </c>
      <c r="Z2084" t="str">
        <f t="shared" si="605"/>
        <v>USER_SFTg23U</v>
      </c>
      <c r="AA2084" s="177" t="str">
        <f>IF(ISNA(VLOOKUP(AC2084,Sheet2!J:J,1,0)),"//","")</f>
        <v/>
      </c>
      <c r="AC2084" s="113" t="str">
        <f t="shared" si="599"/>
        <v/>
      </c>
      <c r="AD2084" t="b">
        <f t="shared" si="598"/>
        <v>1</v>
      </c>
    </row>
    <row r="2085" spans="1:30">
      <c r="A2085" s="58">
        <f t="shared" si="607"/>
        <v>2085</v>
      </c>
      <c r="B2085" s="55">
        <f t="shared" si="606"/>
        <v>2036</v>
      </c>
      <c r="C2085" s="99" t="s">
        <v>4532</v>
      </c>
      <c r="D2085" s="99" t="s">
        <v>1212</v>
      </c>
      <c r="E2085" s="100" t="s">
        <v>567</v>
      </c>
      <c r="F2085" s="100" t="s">
        <v>3810</v>
      </c>
      <c r="G2085" s="101">
        <v>0</v>
      </c>
      <c r="H2085" s="101">
        <v>0</v>
      </c>
      <c r="I2085" s="100" t="s">
        <v>1</v>
      </c>
      <c r="J2085" s="100" t="s">
        <v>1630</v>
      </c>
      <c r="K2085" s="102" t="s">
        <v>4646</v>
      </c>
      <c r="L2085" s="99" t="s">
        <v>1637</v>
      </c>
      <c r="M2085" s="104" t="s">
        <v>4146</v>
      </c>
      <c r="N2085" s="104"/>
      <c r="O2085"/>
      <c r="P2085" t="str">
        <f t="shared" si="600"/>
        <v>NOT EQUAL</v>
      </c>
      <c r="Q2085" t="str">
        <f>IF(ISNA(VLOOKUP(AC2085,#REF!,1)),"//","")</f>
        <v/>
      </c>
      <c r="R2085"/>
      <c r="S2085" s="43">
        <f t="shared" si="601"/>
        <v>326</v>
      </c>
      <c r="T2085" s="94"/>
      <c r="U2085" s="72"/>
      <c r="V2085" s="72"/>
      <c r="W2085" s="44" t="str">
        <f t="shared" si="602"/>
        <v/>
      </c>
      <c r="X2085" s="25" t="str">
        <f t="shared" si="603"/>
        <v/>
      </c>
      <c r="Y2085" s="1">
        <f t="shared" si="604"/>
        <v>2036</v>
      </c>
      <c r="Z2085" t="str">
        <f t="shared" si="605"/>
        <v>USER_PRIM24U</v>
      </c>
      <c r="AA2085" s="177" t="str">
        <f>IF(ISNA(VLOOKUP(AC2085,Sheet2!J:J,1,0)),"//","")</f>
        <v/>
      </c>
      <c r="AC2085" s="113" t="str">
        <f t="shared" si="599"/>
        <v/>
      </c>
      <c r="AD2085" t="b">
        <f t="shared" si="598"/>
        <v>1</v>
      </c>
    </row>
    <row r="2086" spans="1:30" s="17" customFormat="1">
      <c r="A2086" s="58">
        <f t="shared" si="607"/>
        <v>2086</v>
      </c>
      <c r="B2086" s="55">
        <f t="shared" si="606"/>
        <v>2037</v>
      </c>
      <c r="C2086" s="99" t="s">
        <v>4533</v>
      </c>
      <c r="D2086" s="99" t="s">
        <v>1212</v>
      </c>
      <c r="E2086" s="100" t="s">
        <v>567</v>
      </c>
      <c r="F2086" s="100" t="s">
        <v>3811</v>
      </c>
      <c r="G2086" s="101">
        <v>0</v>
      </c>
      <c r="H2086" s="101">
        <v>0</v>
      </c>
      <c r="I2086" s="100" t="s">
        <v>1</v>
      </c>
      <c r="J2086" s="100" t="s">
        <v>1630</v>
      </c>
      <c r="K2086" s="102" t="s">
        <v>4646</v>
      </c>
      <c r="L2086" s="99" t="s">
        <v>1637</v>
      </c>
      <c r="M2086" s="104" t="s">
        <v>4147</v>
      </c>
      <c r="N2086" s="104"/>
      <c r="O2086"/>
      <c r="P2086" t="str">
        <f t="shared" si="600"/>
        <v>NOT EQUAL</v>
      </c>
      <c r="Q2086" t="str">
        <f>IF(ISNA(VLOOKUP(AC2086,#REF!,1)),"//","")</f>
        <v/>
      </c>
      <c r="R2086"/>
      <c r="S2086" s="43">
        <f t="shared" si="601"/>
        <v>326</v>
      </c>
      <c r="T2086" s="94"/>
      <c r="U2086" s="72"/>
      <c r="V2086" s="72"/>
      <c r="W2086" s="44" t="str">
        <f t="shared" si="602"/>
        <v/>
      </c>
      <c r="X2086" s="25" t="str">
        <f t="shared" si="603"/>
        <v/>
      </c>
      <c r="Y2086" s="1">
        <f t="shared" si="604"/>
        <v>2037</v>
      </c>
      <c r="Z2086" t="str">
        <f t="shared" si="605"/>
        <v>USER_SFTf24U</v>
      </c>
      <c r="AA2086" s="177" t="str">
        <f>IF(ISNA(VLOOKUP(AC2086,Sheet2!J:J,1,0)),"//","")</f>
        <v/>
      </c>
      <c r="AC2086" s="113" t="str">
        <f t="shared" si="599"/>
        <v/>
      </c>
      <c r="AD2086" t="b">
        <f t="shared" si="598"/>
        <v>1</v>
      </c>
    </row>
    <row r="2087" spans="1:30">
      <c r="A2087" s="58">
        <f t="shared" si="607"/>
        <v>2087</v>
      </c>
      <c r="B2087" s="55">
        <f t="shared" si="606"/>
        <v>2038</v>
      </c>
      <c r="C2087" s="99" t="s">
        <v>4534</v>
      </c>
      <c r="D2087" s="99" t="s">
        <v>1212</v>
      </c>
      <c r="E2087" s="100" t="s">
        <v>567</v>
      </c>
      <c r="F2087" s="100" t="s">
        <v>4588</v>
      </c>
      <c r="G2087" s="101">
        <v>0</v>
      </c>
      <c r="H2087" s="101">
        <v>0</v>
      </c>
      <c r="I2087" s="100" t="s">
        <v>1</v>
      </c>
      <c r="J2087" s="100" t="s">
        <v>1630</v>
      </c>
      <c r="K2087" s="102" t="s">
        <v>4646</v>
      </c>
      <c r="L2087" s="99" t="s">
        <v>1637</v>
      </c>
      <c r="M2087" s="104" t="s">
        <v>4629</v>
      </c>
      <c r="N2087" s="104"/>
      <c r="O2087"/>
      <c r="P2087" t="str">
        <f t="shared" si="600"/>
        <v>NOT EQUAL</v>
      </c>
      <c r="Q2087" t="str">
        <f>IF(ISNA(VLOOKUP(AC2087,#REF!,1)),"//","")</f>
        <v/>
      </c>
      <c r="R2087"/>
      <c r="S2087" s="43">
        <f t="shared" si="601"/>
        <v>326</v>
      </c>
      <c r="T2087" s="94"/>
      <c r="U2087" s="72"/>
      <c r="V2087" s="72"/>
      <c r="W2087" s="44" t="str">
        <f t="shared" si="602"/>
        <v/>
      </c>
      <c r="X2087" s="25" t="str">
        <f t="shared" si="603"/>
        <v/>
      </c>
      <c r="Y2087" s="1">
        <f t="shared" si="604"/>
        <v>2038</v>
      </c>
      <c r="Z2087" t="str">
        <f t="shared" si="605"/>
        <v>USER_SFTg24U</v>
      </c>
      <c r="AA2087" s="177" t="str">
        <f>IF(ISNA(VLOOKUP(AC2087,Sheet2!J:J,1,0)),"//","")</f>
        <v/>
      </c>
      <c r="AC2087" s="113" t="str">
        <f t="shared" si="599"/>
        <v/>
      </c>
      <c r="AD2087" t="b">
        <f t="shared" si="598"/>
        <v>1</v>
      </c>
    </row>
    <row r="2088" spans="1:30" s="17" customFormat="1">
      <c r="A2088" s="58">
        <f t="shared" si="607"/>
        <v>2088</v>
      </c>
      <c r="B2088" s="55">
        <f t="shared" si="606"/>
        <v>2039</v>
      </c>
      <c r="C2088" s="99" t="s">
        <v>4532</v>
      </c>
      <c r="D2088" s="99" t="s">
        <v>1213</v>
      </c>
      <c r="E2088" s="100" t="s">
        <v>567</v>
      </c>
      <c r="F2088" s="100" t="s">
        <v>3812</v>
      </c>
      <c r="G2088" s="101">
        <v>0</v>
      </c>
      <c r="H2088" s="101">
        <v>0</v>
      </c>
      <c r="I2088" s="100" t="s">
        <v>1</v>
      </c>
      <c r="J2088" s="100" t="s">
        <v>1630</v>
      </c>
      <c r="K2088" s="102" t="s">
        <v>4646</v>
      </c>
      <c r="L2088" s="99" t="s">
        <v>1637</v>
      </c>
      <c r="M2088" s="104" t="s">
        <v>4148</v>
      </c>
      <c r="N2088" s="104"/>
      <c r="O2088"/>
      <c r="P2088" t="str">
        <f t="shared" si="600"/>
        <v>NOT EQUAL</v>
      </c>
      <c r="Q2088" t="str">
        <f>IF(ISNA(VLOOKUP(AC2088,#REF!,1)),"//","")</f>
        <v/>
      </c>
      <c r="R2088"/>
      <c r="S2088" s="43">
        <f t="shared" si="601"/>
        <v>326</v>
      </c>
      <c r="T2088" s="94"/>
      <c r="U2088" s="72"/>
      <c r="V2088" s="72"/>
      <c r="W2088" s="44" t="str">
        <f t="shared" si="602"/>
        <v/>
      </c>
      <c r="X2088" s="25" t="str">
        <f t="shared" si="603"/>
        <v/>
      </c>
      <c r="Y2088" s="1">
        <f t="shared" si="604"/>
        <v>2039</v>
      </c>
      <c r="Z2088" t="str">
        <f t="shared" si="605"/>
        <v>USER_PRIM25U</v>
      </c>
      <c r="AA2088" s="177" t="str">
        <f>IF(ISNA(VLOOKUP(AC2088,Sheet2!J:J,1,0)),"//","")</f>
        <v/>
      </c>
      <c r="AC2088" s="113" t="str">
        <f t="shared" si="599"/>
        <v/>
      </c>
      <c r="AD2088" t="b">
        <f t="shared" si="598"/>
        <v>1</v>
      </c>
    </row>
    <row r="2089" spans="1:30">
      <c r="A2089" s="58">
        <f t="shared" si="607"/>
        <v>2089</v>
      </c>
      <c r="B2089" s="55">
        <f t="shared" si="606"/>
        <v>2040</v>
      </c>
      <c r="C2089" s="99" t="s">
        <v>4533</v>
      </c>
      <c r="D2089" s="99" t="s">
        <v>1213</v>
      </c>
      <c r="E2089" s="100" t="s">
        <v>567</v>
      </c>
      <c r="F2089" s="100" t="s">
        <v>3813</v>
      </c>
      <c r="G2089" s="101">
        <v>0</v>
      </c>
      <c r="H2089" s="101">
        <v>0</v>
      </c>
      <c r="I2089" s="100" t="s">
        <v>1</v>
      </c>
      <c r="J2089" s="100" t="s">
        <v>1630</v>
      </c>
      <c r="K2089" s="102" t="s">
        <v>4646</v>
      </c>
      <c r="L2089" s="99" t="s">
        <v>1637</v>
      </c>
      <c r="M2089" s="104" t="s">
        <v>4149</v>
      </c>
      <c r="N2089" s="104"/>
      <c r="O2089"/>
      <c r="P2089" t="str">
        <f t="shared" si="600"/>
        <v>NOT EQUAL</v>
      </c>
      <c r="Q2089" t="str">
        <f>IF(ISNA(VLOOKUP(AC2089,#REF!,1)),"//","")</f>
        <v/>
      </c>
      <c r="R2089"/>
      <c r="S2089" s="43">
        <f t="shared" si="601"/>
        <v>326</v>
      </c>
      <c r="T2089" s="94"/>
      <c r="U2089" s="72"/>
      <c r="V2089" s="72"/>
      <c r="W2089" s="44" t="str">
        <f t="shared" si="602"/>
        <v/>
      </c>
      <c r="X2089" s="25" t="str">
        <f t="shared" si="603"/>
        <v/>
      </c>
      <c r="Y2089" s="1">
        <f t="shared" si="604"/>
        <v>2040</v>
      </c>
      <c r="Z2089" t="str">
        <f t="shared" si="605"/>
        <v>USER_SFTf25U</v>
      </c>
      <c r="AA2089" s="177" t="str">
        <f>IF(ISNA(VLOOKUP(AC2089,Sheet2!J:J,1,0)),"//","")</f>
        <v/>
      </c>
      <c r="AC2089" s="113" t="str">
        <f t="shared" si="599"/>
        <v/>
      </c>
      <c r="AD2089" t="b">
        <f t="shared" si="598"/>
        <v>1</v>
      </c>
    </row>
    <row r="2090" spans="1:30">
      <c r="A2090" s="58">
        <f t="shared" si="607"/>
        <v>2090</v>
      </c>
      <c r="B2090" s="55">
        <f t="shared" si="606"/>
        <v>2041</v>
      </c>
      <c r="C2090" s="99" t="s">
        <v>4534</v>
      </c>
      <c r="D2090" s="99" t="s">
        <v>1213</v>
      </c>
      <c r="E2090" s="100" t="s">
        <v>567</v>
      </c>
      <c r="F2090" s="100" t="s">
        <v>4589</v>
      </c>
      <c r="G2090" s="101">
        <v>0</v>
      </c>
      <c r="H2090" s="101">
        <v>0</v>
      </c>
      <c r="I2090" s="100" t="s">
        <v>1</v>
      </c>
      <c r="J2090" s="100" t="s">
        <v>1630</v>
      </c>
      <c r="K2090" s="102" t="s">
        <v>4646</v>
      </c>
      <c r="L2090" s="99" t="s">
        <v>1637</v>
      </c>
      <c r="M2090" s="104" t="s">
        <v>4630</v>
      </c>
      <c r="N2090" s="104"/>
      <c r="O2090"/>
      <c r="P2090" t="str">
        <f t="shared" si="600"/>
        <v>NOT EQUAL</v>
      </c>
      <c r="Q2090" t="str">
        <f>IF(ISNA(VLOOKUP(AC2090,#REF!,1)),"//","")</f>
        <v/>
      </c>
      <c r="R2090"/>
      <c r="S2090" s="43">
        <f t="shared" si="601"/>
        <v>326</v>
      </c>
      <c r="T2090" s="94"/>
      <c r="U2090" s="72"/>
      <c r="V2090" s="72"/>
      <c r="W2090" s="44" t="str">
        <f t="shared" si="602"/>
        <v/>
      </c>
      <c r="X2090" s="25" t="str">
        <f t="shared" si="603"/>
        <v/>
      </c>
      <c r="Y2090" s="1">
        <f t="shared" si="604"/>
        <v>2041</v>
      </c>
      <c r="Z2090" t="str">
        <f t="shared" si="605"/>
        <v>USER_SFTg25U</v>
      </c>
      <c r="AA2090" s="177" t="str">
        <f>IF(ISNA(VLOOKUP(AC2090,Sheet2!J:J,1,0)),"//","")</f>
        <v/>
      </c>
      <c r="AC2090" s="113" t="str">
        <f t="shared" si="599"/>
        <v/>
      </c>
      <c r="AD2090" t="b">
        <f t="shared" ref="AD2090:AD2153" si="608">X2090=AC2090</f>
        <v>1</v>
      </c>
    </row>
    <row r="2091" spans="1:30">
      <c r="A2091" s="58">
        <f t="shared" si="607"/>
        <v>2091</v>
      </c>
      <c r="B2091" s="55">
        <f t="shared" si="606"/>
        <v>2042</v>
      </c>
      <c r="C2091" s="99" t="s">
        <v>4532</v>
      </c>
      <c r="D2091" s="99" t="s">
        <v>1214</v>
      </c>
      <c r="E2091" s="100" t="s">
        <v>567</v>
      </c>
      <c r="F2091" s="100" t="s">
        <v>3814</v>
      </c>
      <c r="G2091" s="101">
        <v>0</v>
      </c>
      <c r="H2091" s="101">
        <v>0</v>
      </c>
      <c r="I2091" s="100" t="s">
        <v>1</v>
      </c>
      <c r="J2091" s="100" t="s">
        <v>1630</v>
      </c>
      <c r="K2091" s="102" t="s">
        <v>4646</v>
      </c>
      <c r="L2091" s="99" t="s">
        <v>1637</v>
      </c>
      <c r="M2091" s="104" t="s">
        <v>4150</v>
      </c>
      <c r="N2091" s="104"/>
      <c r="O2091"/>
      <c r="P2091" t="str">
        <f t="shared" si="600"/>
        <v>NOT EQUAL</v>
      </c>
      <c r="Q2091" t="str">
        <f>IF(ISNA(VLOOKUP(AC2091,#REF!,1)),"//","")</f>
        <v/>
      </c>
      <c r="R2091"/>
      <c r="S2091" s="43">
        <f t="shared" si="601"/>
        <v>326</v>
      </c>
      <c r="T2091" s="94"/>
      <c r="U2091" s="72"/>
      <c r="V2091" s="72"/>
      <c r="W2091" s="44" t="str">
        <f t="shared" si="602"/>
        <v/>
      </c>
      <c r="X2091" s="25" t="str">
        <f t="shared" si="603"/>
        <v/>
      </c>
      <c r="Y2091" s="1">
        <f t="shared" si="604"/>
        <v>2042</v>
      </c>
      <c r="Z2091" t="str">
        <f t="shared" si="605"/>
        <v>USER_PRIM26U</v>
      </c>
      <c r="AA2091" s="177" t="str">
        <f>IF(ISNA(VLOOKUP(AC2091,Sheet2!J:J,1,0)),"//","")</f>
        <v/>
      </c>
      <c r="AC2091" s="113" t="str">
        <f t="shared" si="599"/>
        <v/>
      </c>
      <c r="AD2091" t="b">
        <f t="shared" si="608"/>
        <v>1</v>
      </c>
    </row>
    <row r="2092" spans="1:30">
      <c r="A2092" s="58">
        <f t="shared" si="607"/>
        <v>2092</v>
      </c>
      <c r="B2092" s="55">
        <f t="shared" si="606"/>
        <v>2043</v>
      </c>
      <c r="C2092" s="99" t="s">
        <v>4533</v>
      </c>
      <c r="D2092" s="99" t="s">
        <v>1214</v>
      </c>
      <c r="E2092" s="100" t="s">
        <v>567</v>
      </c>
      <c r="F2092" s="100" t="s">
        <v>3815</v>
      </c>
      <c r="G2092" s="101">
        <v>0</v>
      </c>
      <c r="H2092" s="101">
        <v>0</v>
      </c>
      <c r="I2092" s="100" t="s">
        <v>1</v>
      </c>
      <c r="J2092" s="100" t="s">
        <v>1630</v>
      </c>
      <c r="K2092" s="102" t="s">
        <v>4646</v>
      </c>
      <c r="L2092" s="99" t="s">
        <v>1637</v>
      </c>
      <c r="M2092" s="104" t="s">
        <v>4151</v>
      </c>
      <c r="N2092" s="104"/>
      <c r="O2092"/>
      <c r="P2092" t="str">
        <f t="shared" si="600"/>
        <v>NOT EQUAL</v>
      </c>
      <c r="Q2092" t="str">
        <f>IF(ISNA(VLOOKUP(AC2092,#REF!,1)),"//","")</f>
        <v/>
      </c>
      <c r="R2092"/>
      <c r="S2092" s="43">
        <f t="shared" si="601"/>
        <v>326</v>
      </c>
      <c r="T2092" s="94"/>
      <c r="U2092" s="72"/>
      <c r="V2092" s="72"/>
      <c r="W2092" s="44" t="str">
        <f t="shared" si="602"/>
        <v/>
      </c>
      <c r="X2092" s="25" t="str">
        <f t="shared" si="603"/>
        <v/>
      </c>
      <c r="Y2092" s="1">
        <f t="shared" si="604"/>
        <v>2043</v>
      </c>
      <c r="Z2092" t="str">
        <f t="shared" si="605"/>
        <v>USER_SFTf26U</v>
      </c>
      <c r="AA2092" s="177" t="str">
        <f>IF(ISNA(VLOOKUP(AC2092,Sheet2!J:J,1,0)),"//","")</f>
        <v/>
      </c>
      <c r="AC2092" s="113" t="str">
        <f t="shared" si="599"/>
        <v/>
      </c>
      <c r="AD2092" t="b">
        <f t="shared" si="608"/>
        <v>1</v>
      </c>
    </row>
    <row r="2093" spans="1:30">
      <c r="A2093" s="58">
        <f t="shared" si="607"/>
        <v>2093</v>
      </c>
      <c r="B2093" s="55">
        <f t="shared" si="606"/>
        <v>2044</v>
      </c>
      <c r="C2093" s="99" t="s">
        <v>4534</v>
      </c>
      <c r="D2093" s="99" t="s">
        <v>1214</v>
      </c>
      <c r="E2093" s="100" t="s">
        <v>567</v>
      </c>
      <c r="F2093" s="100" t="s">
        <v>4590</v>
      </c>
      <c r="G2093" s="101">
        <v>0</v>
      </c>
      <c r="H2093" s="101">
        <v>0</v>
      </c>
      <c r="I2093" s="100" t="s">
        <v>1</v>
      </c>
      <c r="J2093" s="100" t="s">
        <v>1630</v>
      </c>
      <c r="K2093" s="102" t="s">
        <v>4646</v>
      </c>
      <c r="L2093" s="99" t="s">
        <v>1637</v>
      </c>
      <c r="M2093" s="104" t="s">
        <v>4631</v>
      </c>
      <c r="N2093" s="104"/>
      <c r="O2093"/>
      <c r="P2093" t="str">
        <f t="shared" si="600"/>
        <v>NOT EQUAL</v>
      </c>
      <c r="Q2093" t="str">
        <f>IF(ISNA(VLOOKUP(AC2093,#REF!,1)),"//","")</f>
        <v/>
      </c>
      <c r="R2093"/>
      <c r="S2093" s="43">
        <f t="shared" si="601"/>
        <v>326</v>
      </c>
      <c r="T2093" s="94"/>
      <c r="U2093" s="72"/>
      <c r="V2093" s="72"/>
      <c r="W2093" s="44" t="str">
        <f t="shared" si="602"/>
        <v/>
      </c>
      <c r="X2093" s="25" t="str">
        <f t="shared" si="603"/>
        <v/>
      </c>
      <c r="Y2093" s="1">
        <f t="shared" si="604"/>
        <v>2044</v>
      </c>
      <c r="Z2093" t="str">
        <f t="shared" si="605"/>
        <v>USER_SFTg26U</v>
      </c>
      <c r="AA2093" s="177" t="str">
        <f>IF(ISNA(VLOOKUP(AC2093,Sheet2!J:J,1,0)),"//","")</f>
        <v/>
      </c>
      <c r="AC2093" s="113" t="str">
        <f t="shared" si="599"/>
        <v/>
      </c>
      <c r="AD2093" t="b">
        <f t="shared" si="608"/>
        <v>1</v>
      </c>
    </row>
    <row r="2094" spans="1:30">
      <c r="A2094" s="58">
        <f t="shared" si="607"/>
        <v>2094</v>
      </c>
      <c r="B2094" s="55">
        <f t="shared" si="606"/>
        <v>2045</v>
      </c>
      <c r="C2094" s="99" t="s">
        <v>4532</v>
      </c>
      <c r="D2094" s="99" t="s">
        <v>1215</v>
      </c>
      <c r="E2094" s="100" t="s">
        <v>567</v>
      </c>
      <c r="F2094" s="100" t="s">
        <v>3816</v>
      </c>
      <c r="G2094" s="101">
        <v>0</v>
      </c>
      <c r="H2094" s="101">
        <v>0</v>
      </c>
      <c r="I2094" s="100" t="s">
        <v>1</v>
      </c>
      <c r="J2094" s="100" t="s">
        <v>1630</v>
      </c>
      <c r="K2094" s="102" t="s">
        <v>4646</v>
      </c>
      <c r="L2094" s="99" t="s">
        <v>1637</v>
      </c>
      <c r="M2094" s="104" t="s">
        <v>4152</v>
      </c>
      <c r="N2094" s="104"/>
      <c r="O2094"/>
      <c r="P2094" t="str">
        <f t="shared" si="600"/>
        <v>NOT EQUAL</v>
      </c>
      <c r="Q2094" t="str">
        <f>IF(ISNA(VLOOKUP(AC2094,#REF!,1)),"//","")</f>
        <v/>
      </c>
      <c r="R2094"/>
      <c r="S2094" s="43">
        <f t="shared" si="601"/>
        <v>326</v>
      </c>
      <c r="T2094" s="94"/>
      <c r="U2094" s="72"/>
      <c r="V2094" s="72"/>
      <c r="W2094" s="44" t="str">
        <f t="shared" si="602"/>
        <v/>
      </c>
      <c r="X2094" s="25" t="str">
        <f t="shared" si="603"/>
        <v/>
      </c>
      <c r="Y2094" s="1">
        <f t="shared" si="604"/>
        <v>2045</v>
      </c>
      <c r="Z2094" t="str">
        <f t="shared" si="605"/>
        <v>USER_PRIM27U</v>
      </c>
      <c r="AA2094" s="177" t="str">
        <f>IF(ISNA(VLOOKUP(AC2094,Sheet2!J:J,1,0)),"//","")</f>
        <v/>
      </c>
      <c r="AC2094" s="113" t="str">
        <f t="shared" si="599"/>
        <v/>
      </c>
      <c r="AD2094" t="b">
        <f t="shared" si="608"/>
        <v>1</v>
      </c>
    </row>
    <row r="2095" spans="1:30">
      <c r="A2095" s="58">
        <f t="shared" si="607"/>
        <v>2095</v>
      </c>
      <c r="B2095" s="55">
        <f t="shared" si="606"/>
        <v>2046</v>
      </c>
      <c r="C2095" s="99" t="s">
        <v>4533</v>
      </c>
      <c r="D2095" s="99" t="s">
        <v>1215</v>
      </c>
      <c r="E2095" s="100" t="s">
        <v>567</v>
      </c>
      <c r="F2095" s="100" t="s">
        <v>3817</v>
      </c>
      <c r="G2095" s="101">
        <v>0</v>
      </c>
      <c r="H2095" s="101">
        <v>0</v>
      </c>
      <c r="I2095" s="100" t="s">
        <v>1</v>
      </c>
      <c r="J2095" s="100" t="s">
        <v>1630</v>
      </c>
      <c r="K2095" s="102" t="s">
        <v>4646</v>
      </c>
      <c r="L2095" s="99" t="s">
        <v>1637</v>
      </c>
      <c r="M2095" s="104" t="s">
        <v>4153</v>
      </c>
      <c r="N2095" s="104"/>
      <c r="O2095"/>
      <c r="P2095" t="str">
        <f t="shared" si="600"/>
        <v>NOT EQUAL</v>
      </c>
      <c r="Q2095" t="str">
        <f>IF(ISNA(VLOOKUP(AC2095,#REF!,1)),"//","")</f>
        <v/>
      </c>
      <c r="R2095"/>
      <c r="S2095" s="43">
        <f t="shared" si="601"/>
        <v>326</v>
      </c>
      <c r="T2095" s="94"/>
      <c r="U2095" s="72"/>
      <c r="V2095" s="72"/>
      <c r="W2095" s="44" t="str">
        <f t="shared" si="602"/>
        <v/>
      </c>
      <c r="X2095" s="25" t="str">
        <f t="shared" si="603"/>
        <v/>
      </c>
      <c r="Y2095" s="1">
        <f t="shared" si="604"/>
        <v>2046</v>
      </c>
      <c r="Z2095" t="str">
        <f t="shared" si="605"/>
        <v>USER_SFTf27U</v>
      </c>
      <c r="AA2095" s="177" t="str">
        <f>IF(ISNA(VLOOKUP(AC2095,Sheet2!J:J,1,0)),"//","")</f>
        <v/>
      </c>
      <c r="AC2095" s="113" t="str">
        <f t="shared" si="599"/>
        <v/>
      </c>
      <c r="AD2095" t="b">
        <f t="shared" si="608"/>
        <v>1</v>
      </c>
    </row>
    <row r="2096" spans="1:30">
      <c r="A2096" s="58">
        <f t="shared" si="607"/>
        <v>2096</v>
      </c>
      <c r="B2096" s="55">
        <f t="shared" si="606"/>
        <v>2047</v>
      </c>
      <c r="C2096" s="99" t="s">
        <v>4534</v>
      </c>
      <c r="D2096" s="99" t="s">
        <v>1215</v>
      </c>
      <c r="E2096" s="100" t="s">
        <v>567</v>
      </c>
      <c r="F2096" s="100" t="s">
        <v>4591</v>
      </c>
      <c r="G2096" s="101">
        <v>0</v>
      </c>
      <c r="H2096" s="101">
        <v>0</v>
      </c>
      <c r="I2096" s="100" t="s">
        <v>1</v>
      </c>
      <c r="J2096" s="100" t="s">
        <v>1630</v>
      </c>
      <c r="K2096" s="102" t="s">
        <v>4646</v>
      </c>
      <c r="L2096" s="99" t="s">
        <v>1637</v>
      </c>
      <c r="M2096" s="104" t="s">
        <v>4632</v>
      </c>
      <c r="N2096" s="104"/>
      <c r="O2096"/>
      <c r="P2096" t="str">
        <f t="shared" si="600"/>
        <v>NOT EQUAL</v>
      </c>
      <c r="Q2096" t="str">
        <f>IF(ISNA(VLOOKUP(AC2096,#REF!,1)),"//","")</f>
        <v/>
      </c>
      <c r="R2096"/>
      <c r="S2096" s="43">
        <f t="shared" si="601"/>
        <v>326</v>
      </c>
      <c r="T2096" s="94"/>
      <c r="U2096" s="72"/>
      <c r="V2096" s="72"/>
      <c r="W2096" s="44" t="str">
        <f t="shared" si="602"/>
        <v/>
      </c>
      <c r="X2096" s="25" t="str">
        <f t="shared" si="603"/>
        <v/>
      </c>
      <c r="Y2096" s="1">
        <f t="shared" si="604"/>
        <v>2047</v>
      </c>
      <c r="Z2096" t="str">
        <f t="shared" si="605"/>
        <v>USER_SFTg27U</v>
      </c>
      <c r="AA2096" s="177" t="str">
        <f>IF(ISNA(VLOOKUP(AC2096,Sheet2!J:J,1,0)),"//","")</f>
        <v/>
      </c>
      <c r="AC2096" s="113" t="str">
        <f t="shared" si="599"/>
        <v/>
      </c>
      <c r="AD2096" t="b">
        <f t="shared" si="608"/>
        <v>1</v>
      </c>
    </row>
    <row r="2097" spans="1:30">
      <c r="A2097" s="58">
        <f t="shared" si="607"/>
        <v>2097</v>
      </c>
      <c r="B2097" s="55">
        <f t="shared" si="606"/>
        <v>2048</v>
      </c>
      <c r="C2097" s="99" t="s">
        <v>4532</v>
      </c>
      <c r="D2097" s="99" t="s">
        <v>1216</v>
      </c>
      <c r="E2097" s="100" t="s">
        <v>567</v>
      </c>
      <c r="F2097" s="100" t="s">
        <v>3818</v>
      </c>
      <c r="G2097" s="101">
        <v>0</v>
      </c>
      <c r="H2097" s="101">
        <v>0</v>
      </c>
      <c r="I2097" s="100" t="s">
        <v>1</v>
      </c>
      <c r="J2097" s="100" t="s">
        <v>1630</v>
      </c>
      <c r="K2097" s="102" t="s">
        <v>4646</v>
      </c>
      <c r="L2097" s="99" t="s">
        <v>1637</v>
      </c>
      <c r="M2097" s="104" t="s">
        <v>4154</v>
      </c>
      <c r="N2097" s="104"/>
      <c r="O2097"/>
      <c r="P2097" t="str">
        <f t="shared" si="600"/>
        <v>NOT EQUAL</v>
      </c>
      <c r="Q2097" t="str">
        <f>IF(ISNA(VLOOKUP(AC2097,#REF!,1)),"//","")</f>
        <v/>
      </c>
      <c r="R2097"/>
      <c r="S2097" s="43">
        <f t="shared" si="601"/>
        <v>326</v>
      </c>
      <c r="T2097" s="94"/>
      <c r="U2097" s="72"/>
      <c r="V2097" s="72"/>
      <c r="W2097" s="44" t="str">
        <f t="shared" si="602"/>
        <v/>
      </c>
      <c r="X2097" s="25" t="str">
        <f t="shared" si="603"/>
        <v/>
      </c>
      <c r="Y2097" s="1">
        <f t="shared" si="604"/>
        <v>2048</v>
      </c>
      <c r="Z2097" t="str">
        <f t="shared" si="605"/>
        <v>USER_PRIM28U</v>
      </c>
      <c r="AA2097" s="177" t="str">
        <f>IF(ISNA(VLOOKUP(AC2097,Sheet2!J:J,1,0)),"//","")</f>
        <v/>
      </c>
      <c r="AC2097" s="113" t="str">
        <f t="shared" si="599"/>
        <v/>
      </c>
      <c r="AD2097" t="b">
        <f t="shared" si="608"/>
        <v>1</v>
      </c>
    </row>
    <row r="2098" spans="1:30">
      <c r="A2098" s="58">
        <f t="shared" si="607"/>
        <v>2098</v>
      </c>
      <c r="B2098" s="55">
        <f t="shared" si="606"/>
        <v>2049</v>
      </c>
      <c r="C2098" s="99" t="s">
        <v>4533</v>
      </c>
      <c r="D2098" s="99" t="s">
        <v>1216</v>
      </c>
      <c r="E2098" s="100" t="s">
        <v>567</v>
      </c>
      <c r="F2098" s="100" t="s">
        <v>3819</v>
      </c>
      <c r="G2098" s="101">
        <v>0</v>
      </c>
      <c r="H2098" s="101">
        <v>0</v>
      </c>
      <c r="I2098" s="100" t="s">
        <v>1</v>
      </c>
      <c r="J2098" s="100" t="s">
        <v>1630</v>
      </c>
      <c r="K2098" s="102" t="s">
        <v>4646</v>
      </c>
      <c r="L2098" s="99" t="s">
        <v>1637</v>
      </c>
      <c r="M2098" s="104" t="s">
        <v>4155</v>
      </c>
      <c r="N2098" s="104"/>
      <c r="O2098"/>
      <c r="P2098" t="str">
        <f t="shared" si="600"/>
        <v>NOT EQUAL</v>
      </c>
      <c r="Q2098" t="str">
        <f>IF(ISNA(VLOOKUP(AC2098,#REF!,1)),"//","")</f>
        <v/>
      </c>
      <c r="R2098"/>
      <c r="S2098" s="43">
        <f t="shared" si="601"/>
        <v>326</v>
      </c>
      <c r="T2098" s="94"/>
      <c r="U2098" s="72"/>
      <c r="V2098" s="72"/>
      <c r="W2098" s="44" t="str">
        <f t="shared" si="602"/>
        <v/>
      </c>
      <c r="X2098" s="25" t="str">
        <f t="shared" si="603"/>
        <v/>
      </c>
      <c r="Y2098" s="1">
        <f t="shared" si="604"/>
        <v>2049</v>
      </c>
      <c r="Z2098" t="str">
        <f t="shared" si="605"/>
        <v>USER_SFTf28U</v>
      </c>
      <c r="AA2098" s="177" t="str">
        <f>IF(ISNA(VLOOKUP(AC2098,Sheet2!J:J,1,0)),"//","")</f>
        <v/>
      </c>
      <c r="AC2098" s="113" t="str">
        <f t="shared" ref="AC2098:AC2161" si="609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08"/>
        <v>1</v>
      </c>
    </row>
    <row r="2099" spans="1:30">
      <c r="A2099" s="58">
        <f t="shared" si="607"/>
        <v>2099</v>
      </c>
      <c r="B2099" s="55">
        <f t="shared" si="606"/>
        <v>2050</v>
      </c>
      <c r="C2099" s="99" t="s">
        <v>4534</v>
      </c>
      <c r="D2099" s="99" t="s">
        <v>1216</v>
      </c>
      <c r="E2099" s="100" t="s">
        <v>567</v>
      </c>
      <c r="F2099" s="100" t="s">
        <v>4592</v>
      </c>
      <c r="G2099" s="101">
        <v>0</v>
      </c>
      <c r="H2099" s="101">
        <v>0</v>
      </c>
      <c r="I2099" s="100" t="s">
        <v>1</v>
      </c>
      <c r="J2099" s="100" t="s">
        <v>1630</v>
      </c>
      <c r="K2099" s="102" t="s">
        <v>4646</v>
      </c>
      <c r="L2099" s="99" t="s">
        <v>1637</v>
      </c>
      <c r="M2099" s="104" t="s">
        <v>4633</v>
      </c>
      <c r="N2099" s="104"/>
      <c r="O2099"/>
      <c r="P2099" t="str">
        <f t="shared" si="600"/>
        <v>NOT EQUAL</v>
      </c>
      <c r="Q2099" t="str">
        <f>IF(ISNA(VLOOKUP(AC2099,#REF!,1)),"//","")</f>
        <v/>
      </c>
      <c r="R2099"/>
      <c r="S2099" s="43">
        <f t="shared" si="601"/>
        <v>326</v>
      </c>
      <c r="T2099" s="94"/>
      <c r="U2099" s="72"/>
      <c r="V2099" s="72"/>
      <c r="W2099" s="44" t="str">
        <f t="shared" si="602"/>
        <v/>
      </c>
      <c r="X2099" s="25" t="str">
        <f t="shared" si="603"/>
        <v/>
      </c>
      <c r="Y2099" s="1">
        <f t="shared" si="604"/>
        <v>2050</v>
      </c>
      <c r="Z2099" t="str">
        <f t="shared" si="605"/>
        <v>USER_SFTg28U</v>
      </c>
      <c r="AA2099" s="177" t="str">
        <f>IF(ISNA(VLOOKUP(AC2099,Sheet2!J:J,1,0)),"//","")</f>
        <v/>
      </c>
      <c r="AC2099" s="113" t="str">
        <f t="shared" si="609"/>
        <v/>
      </c>
      <c r="AD2099" t="b">
        <f t="shared" si="608"/>
        <v>1</v>
      </c>
    </row>
    <row r="2100" spans="1:30">
      <c r="A2100" s="58">
        <f t="shared" si="607"/>
        <v>2100</v>
      </c>
      <c r="B2100" s="55">
        <f t="shared" si="606"/>
        <v>2051</v>
      </c>
      <c r="C2100" s="99" t="s">
        <v>4532</v>
      </c>
      <c r="D2100" s="99" t="s">
        <v>1217</v>
      </c>
      <c r="E2100" s="100" t="s">
        <v>567</v>
      </c>
      <c r="F2100" s="100" t="s">
        <v>3820</v>
      </c>
      <c r="G2100" s="101">
        <v>0</v>
      </c>
      <c r="H2100" s="101">
        <v>0</v>
      </c>
      <c r="I2100" s="100" t="s">
        <v>1</v>
      </c>
      <c r="J2100" s="100" t="s">
        <v>1630</v>
      </c>
      <c r="K2100" s="102" t="s">
        <v>4646</v>
      </c>
      <c r="L2100" s="99" t="s">
        <v>1637</v>
      </c>
      <c r="M2100" s="104" t="s">
        <v>4156</v>
      </c>
      <c r="N2100" s="104"/>
      <c r="O2100"/>
      <c r="P2100" t="str">
        <f t="shared" si="600"/>
        <v>NOT EQUAL</v>
      </c>
      <c r="Q2100" t="str">
        <f>IF(ISNA(VLOOKUP(AC2100,#REF!,1)),"//","")</f>
        <v/>
      </c>
      <c r="R2100"/>
      <c r="S2100" s="43">
        <f t="shared" si="601"/>
        <v>326</v>
      </c>
      <c r="T2100" s="94"/>
      <c r="U2100" s="72"/>
      <c r="V2100" s="72"/>
      <c r="W2100" s="44" t="str">
        <f t="shared" si="602"/>
        <v/>
      </c>
      <c r="X2100" s="25" t="str">
        <f t="shared" si="603"/>
        <v/>
      </c>
      <c r="Y2100" s="1">
        <f t="shared" si="604"/>
        <v>2051</v>
      </c>
      <c r="Z2100" t="str">
        <f t="shared" si="605"/>
        <v>USER_PRIM29U</v>
      </c>
      <c r="AA2100" s="177" t="str">
        <f>IF(ISNA(VLOOKUP(AC2100,Sheet2!J:J,1,0)),"//","")</f>
        <v/>
      </c>
      <c r="AC2100" s="113" t="str">
        <f t="shared" si="609"/>
        <v/>
      </c>
      <c r="AD2100" t="b">
        <f t="shared" si="608"/>
        <v>1</v>
      </c>
    </row>
    <row r="2101" spans="1:30">
      <c r="A2101" s="58">
        <f t="shared" si="607"/>
        <v>2101</v>
      </c>
      <c r="B2101" s="55">
        <f t="shared" si="606"/>
        <v>2052</v>
      </c>
      <c r="C2101" s="99" t="s">
        <v>4533</v>
      </c>
      <c r="D2101" s="99" t="s">
        <v>1217</v>
      </c>
      <c r="E2101" s="100" t="s">
        <v>567</v>
      </c>
      <c r="F2101" s="100" t="s">
        <v>3821</v>
      </c>
      <c r="G2101" s="101">
        <v>0</v>
      </c>
      <c r="H2101" s="101">
        <v>0</v>
      </c>
      <c r="I2101" s="100" t="s">
        <v>1</v>
      </c>
      <c r="J2101" s="100" t="s">
        <v>1630</v>
      </c>
      <c r="K2101" s="102" t="s">
        <v>4646</v>
      </c>
      <c r="L2101" s="99" t="s">
        <v>1637</v>
      </c>
      <c r="M2101" s="104" t="s">
        <v>4157</v>
      </c>
      <c r="N2101" s="104"/>
      <c r="O2101"/>
      <c r="P2101" t="str">
        <f t="shared" si="600"/>
        <v>NOT EQUAL</v>
      </c>
      <c r="Q2101" t="str">
        <f>IF(ISNA(VLOOKUP(AC2101,#REF!,1)),"//","")</f>
        <v/>
      </c>
      <c r="R2101"/>
      <c r="S2101" s="43">
        <f t="shared" si="601"/>
        <v>326</v>
      </c>
      <c r="T2101" s="94"/>
      <c r="U2101" s="72"/>
      <c r="V2101" s="72"/>
      <c r="W2101" s="44" t="str">
        <f t="shared" si="602"/>
        <v/>
      </c>
      <c r="X2101" s="25" t="str">
        <f t="shared" si="603"/>
        <v/>
      </c>
      <c r="Y2101" s="1">
        <f t="shared" si="604"/>
        <v>2052</v>
      </c>
      <c r="Z2101" t="str">
        <f t="shared" si="605"/>
        <v>USER_SFTf29U</v>
      </c>
      <c r="AA2101" s="177" t="str">
        <f>IF(ISNA(VLOOKUP(AC2101,Sheet2!J:J,1,0)),"//","")</f>
        <v/>
      </c>
      <c r="AC2101" s="113" t="str">
        <f t="shared" si="609"/>
        <v/>
      </c>
      <c r="AD2101" t="b">
        <f t="shared" si="608"/>
        <v>1</v>
      </c>
    </row>
    <row r="2102" spans="1:30">
      <c r="A2102" s="58">
        <f t="shared" si="607"/>
        <v>2102</v>
      </c>
      <c r="B2102" s="55">
        <f t="shared" si="606"/>
        <v>2053</v>
      </c>
      <c r="C2102" s="99" t="s">
        <v>4534</v>
      </c>
      <c r="D2102" s="99" t="s">
        <v>1217</v>
      </c>
      <c r="E2102" s="100" t="s">
        <v>567</v>
      </c>
      <c r="F2102" s="100" t="s">
        <v>4593</v>
      </c>
      <c r="G2102" s="101">
        <v>0</v>
      </c>
      <c r="H2102" s="101">
        <v>0</v>
      </c>
      <c r="I2102" s="100" t="s">
        <v>1</v>
      </c>
      <c r="J2102" s="100" t="s">
        <v>1630</v>
      </c>
      <c r="K2102" s="102" t="s">
        <v>4646</v>
      </c>
      <c r="L2102" s="99" t="s">
        <v>1637</v>
      </c>
      <c r="M2102" s="104" t="s">
        <v>4634</v>
      </c>
      <c r="N2102" s="104"/>
      <c r="O2102"/>
      <c r="P2102" t="str">
        <f t="shared" si="600"/>
        <v>NOT EQUAL</v>
      </c>
      <c r="Q2102" t="str">
        <f>IF(ISNA(VLOOKUP(AC2102,#REF!,1)),"//","")</f>
        <v/>
      </c>
      <c r="R2102"/>
      <c r="S2102" s="43">
        <f t="shared" si="601"/>
        <v>326</v>
      </c>
      <c r="T2102" s="94"/>
      <c r="U2102" s="72"/>
      <c r="V2102" s="72"/>
      <c r="W2102" s="44" t="str">
        <f t="shared" si="602"/>
        <v/>
      </c>
      <c r="X2102" s="25" t="str">
        <f t="shared" si="603"/>
        <v/>
      </c>
      <c r="Y2102" s="1">
        <f t="shared" si="604"/>
        <v>2053</v>
      </c>
      <c r="Z2102" t="str">
        <f t="shared" si="605"/>
        <v>USER_SFTg29U</v>
      </c>
      <c r="AA2102" s="177" t="str">
        <f>IF(ISNA(VLOOKUP(AC2102,Sheet2!J:J,1,0)),"//","")</f>
        <v/>
      </c>
      <c r="AC2102" s="113" t="str">
        <f t="shared" si="609"/>
        <v/>
      </c>
      <c r="AD2102" t="b">
        <f t="shared" si="608"/>
        <v>1</v>
      </c>
    </row>
    <row r="2103" spans="1:30">
      <c r="A2103" s="58">
        <f t="shared" si="607"/>
        <v>2103</v>
      </c>
      <c r="B2103" s="55">
        <f t="shared" si="606"/>
        <v>2054</v>
      </c>
      <c r="C2103" s="99" t="s">
        <v>4532</v>
      </c>
      <c r="D2103" s="99" t="s">
        <v>1218</v>
      </c>
      <c r="E2103" s="100" t="s">
        <v>567</v>
      </c>
      <c r="F2103" s="100" t="s">
        <v>3822</v>
      </c>
      <c r="G2103" s="101">
        <v>0</v>
      </c>
      <c r="H2103" s="101">
        <v>0</v>
      </c>
      <c r="I2103" s="100" t="s">
        <v>1</v>
      </c>
      <c r="J2103" s="100" t="s">
        <v>1630</v>
      </c>
      <c r="K2103" s="102" t="s">
        <v>4646</v>
      </c>
      <c r="L2103" s="99" t="s">
        <v>1637</v>
      </c>
      <c r="M2103" s="104" t="s">
        <v>4158</v>
      </c>
      <c r="N2103" s="104"/>
      <c r="O2103"/>
      <c r="P2103" t="str">
        <f t="shared" si="600"/>
        <v>NOT EQUAL</v>
      </c>
      <c r="Q2103" t="str">
        <f>IF(ISNA(VLOOKUP(AC2103,#REF!,1)),"//","")</f>
        <v/>
      </c>
      <c r="R2103"/>
      <c r="S2103" s="43">
        <f t="shared" si="601"/>
        <v>326</v>
      </c>
      <c r="T2103" s="94"/>
      <c r="U2103" s="72"/>
      <c r="V2103" s="72"/>
      <c r="W2103" s="44" t="str">
        <f t="shared" si="602"/>
        <v/>
      </c>
      <c r="X2103" s="25" t="str">
        <f t="shared" si="603"/>
        <v/>
      </c>
      <c r="Y2103" s="1">
        <f t="shared" si="604"/>
        <v>2054</v>
      </c>
      <c r="Z2103" t="str">
        <f t="shared" si="605"/>
        <v>USER_PRIM30U</v>
      </c>
      <c r="AA2103" s="177" t="str">
        <f>IF(ISNA(VLOOKUP(AC2103,Sheet2!J:J,1,0)),"//","")</f>
        <v/>
      </c>
      <c r="AC2103" s="113" t="str">
        <f t="shared" si="609"/>
        <v/>
      </c>
      <c r="AD2103" t="b">
        <f t="shared" si="608"/>
        <v>1</v>
      </c>
    </row>
    <row r="2104" spans="1:30">
      <c r="A2104" s="58">
        <f t="shared" si="607"/>
        <v>2104</v>
      </c>
      <c r="B2104" s="55">
        <f t="shared" si="606"/>
        <v>2055</v>
      </c>
      <c r="C2104" s="99" t="s">
        <v>4533</v>
      </c>
      <c r="D2104" s="99" t="s">
        <v>1218</v>
      </c>
      <c r="E2104" s="100" t="s">
        <v>567</v>
      </c>
      <c r="F2104" s="100" t="s">
        <v>3823</v>
      </c>
      <c r="G2104" s="101">
        <v>0</v>
      </c>
      <c r="H2104" s="101">
        <v>0</v>
      </c>
      <c r="I2104" s="100" t="s">
        <v>1</v>
      </c>
      <c r="J2104" s="100" t="s">
        <v>1630</v>
      </c>
      <c r="K2104" s="102" t="s">
        <v>4646</v>
      </c>
      <c r="L2104" s="99" t="s">
        <v>1637</v>
      </c>
      <c r="M2104" s="104" t="s">
        <v>4159</v>
      </c>
      <c r="N2104" s="104"/>
      <c r="O2104"/>
      <c r="P2104" t="str">
        <f t="shared" si="600"/>
        <v>NOT EQUAL</v>
      </c>
      <c r="Q2104" t="str">
        <f>IF(ISNA(VLOOKUP(AC2104,#REF!,1)),"//","")</f>
        <v/>
      </c>
      <c r="R2104"/>
      <c r="S2104" s="43">
        <f t="shared" si="601"/>
        <v>326</v>
      </c>
      <c r="T2104" s="94"/>
      <c r="U2104" s="72"/>
      <c r="V2104" s="72"/>
      <c r="W2104" s="44" t="str">
        <f t="shared" si="602"/>
        <v/>
      </c>
      <c r="X2104" s="25" t="str">
        <f t="shared" si="603"/>
        <v/>
      </c>
      <c r="Y2104" s="1">
        <f t="shared" si="604"/>
        <v>2055</v>
      </c>
      <c r="Z2104" t="str">
        <f t="shared" si="605"/>
        <v>USER_SFTf30U</v>
      </c>
      <c r="AA2104" s="177" t="str">
        <f>IF(ISNA(VLOOKUP(AC2104,Sheet2!J:J,1,0)),"//","")</f>
        <v/>
      </c>
      <c r="AC2104" s="113" t="str">
        <f t="shared" si="609"/>
        <v/>
      </c>
      <c r="AD2104" t="b">
        <f t="shared" si="608"/>
        <v>1</v>
      </c>
    </row>
    <row r="2105" spans="1:30">
      <c r="A2105" s="58">
        <f t="shared" si="607"/>
        <v>2105</v>
      </c>
      <c r="B2105" s="55">
        <f t="shared" si="606"/>
        <v>2056</v>
      </c>
      <c r="C2105" s="99" t="s">
        <v>4534</v>
      </c>
      <c r="D2105" s="99" t="s">
        <v>1218</v>
      </c>
      <c r="E2105" s="100" t="s">
        <v>567</v>
      </c>
      <c r="F2105" s="100" t="s">
        <v>4594</v>
      </c>
      <c r="G2105" s="101">
        <v>0</v>
      </c>
      <c r="H2105" s="101">
        <v>0</v>
      </c>
      <c r="I2105" s="100" t="s">
        <v>1</v>
      </c>
      <c r="J2105" s="100" t="s">
        <v>1630</v>
      </c>
      <c r="K2105" s="102" t="s">
        <v>4646</v>
      </c>
      <c r="L2105" s="99" t="s">
        <v>1637</v>
      </c>
      <c r="M2105" s="104" t="s">
        <v>4635</v>
      </c>
      <c r="N2105" s="104"/>
      <c r="O2105"/>
      <c r="P2105" t="str">
        <f t="shared" si="600"/>
        <v>NOT EQUAL</v>
      </c>
      <c r="Q2105" t="str">
        <f>IF(ISNA(VLOOKUP(AC2105,#REF!,1)),"//","")</f>
        <v/>
      </c>
      <c r="R2105"/>
      <c r="S2105" s="43">
        <f t="shared" si="601"/>
        <v>326</v>
      </c>
      <c r="T2105" s="94"/>
      <c r="U2105" s="72"/>
      <c r="V2105" s="72"/>
      <c r="W2105" s="44" t="str">
        <f t="shared" si="602"/>
        <v/>
      </c>
      <c r="X2105" s="25" t="str">
        <f t="shared" si="603"/>
        <v/>
      </c>
      <c r="Y2105" s="1">
        <f t="shared" si="604"/>
        <v>2056</v>
      </c>
      <c r="Z2105" t="str">
        <f t="shared" si="605"/>
        <v>USER_SFTg30U</v>
      </c>
      <c r="AA2105" s="177" t="str">
        <f>IF(ISNA(VLOOKUP(AC2105,Sheet2!J:J,1,0)),"//","")</f>
        <v/>
      </c>
      <c r="AC2105" s="113" t="str">
        <f t="shared" si="609"/>
        <v/>
      </c>
      <c r="AD2105" t="b">
        <f t="shared" si="608"/>
        <v>1</v>
      </c>
    </row>
    <row r="2106" spans="1:30">
      <c r="A2106" s="58">
        <f t="shared" si="607"/>
        <v>2106</v>
      </c>
      <c r="B2106" s="55">
        <f t="shared" si="606"/>
        <v>2057</v>
      </c>
      <c r="C2106" s="99" t="s">
        <v>4532</v>
      </c>
      <c r="D2106" s="99" t="s">
        <v>1219</v>
      </c>
      <c r="E2106" s="100" t="s">
        <v>567</v>
      </c>
      <c r="F2106" s="100" t="s">
        <v>3824</v>
      </c>
      <c r="G2106" s="101">
        <v>0</v>
      </c>
      <c r="H2106" s="101">
        <v>0</v>
      </c>
      <c r="I2106" s="100" t="s">
        <v>1</v>
      </c>
      <c r="J2106" s="100" t="s">
        <v>1630</v>
      </c>
      <c r="K2106" s="102" t="s">
        <v>4646</v>
      </c>
      <c r="L2106" s="99" t="s">
        <v>1637</v>
      </c>
      <c r="M2106" s="104" t="s">
        <v>4160</v>
      </c>
      <c r="N2106" s="104"/>
      <c r="O2106"/>
      <c r="P2106" t="str">
        <f t="shared" si="600"/>
        <v>NOT EQUAL</v>
      </c>
      <c r="Q2106" t="str">
        <f>IF(ISNA(VLOOKUP(AC2106,#REF!,1)),"//","")</f>
        <v/>
      </c>
      <c r="R2106"/>
      <c r="S2106" s="43">
        <f t="shared" si="601"/>
        <v>326</v>
      </c>
      <c r="T2106" s="94"/>
      <c r="U2106" s="72"/>
      <c r="V2106" s="72"/>
      <c r="W2106" s="44" t="str">
        <f t="shared" si="602"/>
        <v/>
      </c>
      <c r="X2106" s="25" t="str">
        <f t="shared" si="603"/>
        <v/>
      </c>
      <c r="Y2106" s="1">
        <f t="shared" si="604"/>
        <v>2057</v>
      </c>
      <c r="Z2106" t="str">
        <f t="shared" si="605"/>
        <v>USER_PRIM31U</v>
      </c>
      <c r="AA2106" s="177" t="str">
        <f>IF(ISNA(VLOOKUP(AC2106,Sheet2!J:J,1,0)),"//","")</f>
        <v/>
      </c>
      <c r="AC2106" s="113" t="str">
        <f t="shared" si="609"/>
        <v/>
      </c>
      <c r="AD2106" t="b">
        <f t="shared" si="608"/>
        <v>1</v>
      </c>
    </row>
    <row r="2107" spans="1:30">
      <c r="A2107" s="58">
        <f t="shared" si="607"/>
        <v>2107</v>
      </c>
      <c r="B2107" s="55">
        <f t="shared" si="606"/>
        <v>2058</v>
      </c>
      <c r="C2107" s="99" t="s">
        <v>4533</v>
      </c>
      <c r="D2107" s="99" t="s">
        <v>1219</v>
      </c>
      <c r="E2107" s="100" t="s">
        <v>567</v>
      </c>
      <c r="F2107" s="100" t="s">
        <v>3825</v>
      </c>
      <c r="G2107" s="101">
        <v>0</v>
      </c>
      <c r="H2107" s="101">
        <v>0</v>
      </c>
      <c r="I2107" s="100" t="s">
        <v>1</v>
      </c>
      <c r="J2107" s="100" t="s">
        <v>1630</v>
      </c>
      <c r="K2107" s="102" t="s">
        <v>4646</v>
      </c>
      <c r="L2107" s="99" t="s">
        <v>1637</v>
      </c>
      <c r="M2107" s="104" t="s">
        <v>4161</v>
      </c>
      <c r="N2107" s="104"/>
      <c r="O2107"/>
      <c r="P2107" t="str">
        <f t="shared" si="600"/>
        <v>NOT EQUAL</v>
      </c>
      <c r="Q2107" t="str">
        <f>IF(ISNA(VLOOKUP(AC2107,#REF!,1)),"//","")</f>
        <v/>
      </c>
      <c r="R2107"/>
      <c r="S2107" s="43">
        <f t="shared" si="601"/>
        <v>326</v>
      </c>
      <c r="T2107" s="94"/>
      <c r="U2107" s="72"/>
      <c r="V2107" s="72"/>
      <c r="W2107" s="44" t="str">
        <f t="shared" si="602"/>
        <v/>
      </c>
      <c r="X2107" s="25" t="str">
        <f t="shared" si="603"/>
        <v/>
      </c>
      <c r="Y2107" s="1">
        <f t="shared" si="604"/>
        <v>2058</v>
      </c>
      <c r="Z2107" t="str">
        <f t="shared" si="605"/>
        <v>USER_SFTf31U</v>
      </c>
      <c r="AA2107" s="177" t="str">
        <f>IF(ISNA(VLOOKUP(AC2107,Sheet2!J:J,1,0)),"//","")</f>
        <v/>
      </c>
      <c r="AC2107" s="113" t="str">
        <f t="shared" si="609"/>
        <v/>
      </c>
      <c r="AD2107" t="b">
        <f t="shared" si="608"/>
        <v>1</v>
      </c>
    </row>
    <row r="2108" spans="1:30">
      <c r="A2108" s="58">
        <f t="shared" si="607"/>
        <v>2108</v>
      </c>
      <c r="B2108" s="55">
        <f t="shared" si="606"/>
        <v>2059</v>
      </c>
      <c r="C2108" s="99" t="s">
        <v>4534</v>
      </c>
      <c r="D2108" s="99" t="s">
        <v>1219</v>
      </c>
      <c r="E2108" s="100" t="s">
        <v>567</v>
      </c>
      <c r="F2108" s="100" t="s">
        <v>4595</v>
      </c>
      <c r="G2108" s="101">
        <v>0</v>
      </c>
      <c r="H2108" s="101">
        <v>0</v>
      </c>
      <c r="I2108" s="100" t="s">
        <v>1</v>
      </c>
      <c r="J2108" s="100" t="s">
        <v>1630</v>
      </c>
      <c r="K2108" s="102" t="s">
        <v>4646</v>
      </c>
      <c r="L2108" s="99" t="s">
        <v>1637</v>
      </c>
      <c r="M2108" s="104" t="s">
        <v>4636</v>
      </c>
      <c r="N2108" s="104"/>
      <c r="O2108"/>
      <c r="P2108" t="str">
        <f t="shared" si="600"/>
        <v>NOT EQUAL</v>
      </c>
      <c r="Q2108" t="str">
        <f>IF(ISNA(VLOOKUP(AC2108,#REF!,1)),"//","")</f>
        <v/>
      </c>
      <c r="R2108"/>
      <c r="S2108" s="43">
        <f t="shared" si="601"/>
        <v>326</v>
      </c>
      <c r="T2108" s="94"/>
      <c r="U2108" s="72"/>
      <c r="V2108" s="72"/>
      <c r="W2108" s="44" t="str">
        <f t="shared" si="602"/>
        <v/>
      </c>
      <c r="X2108" s="25" t="str">
        <f t="shared" si="603"/>
        <v/>
      </c>
      <c r="Y2108" s="1">
        <f t="shared" si="604"/>
        <v>2059</v>
      </c>
      <c r="Z2108" t="str">
        <f t="shared" si="605"/>
        <v>USER_SFTg31U</v>
      </c>
      <c r="AA2108" s="177" t="str">
        <f>IF(ISNA(VLOOKUP(AC2108,Sheet2!J:J,1,0)),"//","")</f>
        <v/>
      </c>
      <c r="AC2108" s="113" t="str">
        <f t="shared" si="609"/>
        <v/>
      </c>
      <c r="AD2108" t="b">
        <f t="shared" si="608"/>
        <v>1</v>
      </c>
    </row>
    <row r="2109" spans="1:30">
      <c r="A2109" s="58">
        <f t="shared" si="607"/>
        <v>2109</v>
      </c>
      <c r="B2109" s="55">
        <f t="shared" si="606"/>
        <v>2060</v>
      </c>
      <c r="C2109" s="99" t="s">
        <v>4532</v>
      </c>
      <c r="D2109" s="99" t="s">
        <v>1220</v>
      </c>
      <c r="E2109" s="100" t="s">
        <v>567</v>
      </c>
      <c r="F2109" s="100" t="s">
        <v>3826</v>
      </c>
      <c r="G2109" s="101">
        <v>0</v>
      </c>
      <c r="H2109" s="101">
        <v>0</v>
      </c>
      <c r="I2109" s="100" t="s">
        <v>1</v>
      </c>
      <c r="J2109" s="100" t="s">
        <v>1630</v>
      </c>
      <c r="K2109" s="102" t="s">
        <v>4646</v>
      </c>
      <c r="L2109" s="99" t="s">
        <v>1637</v>
      </c>
      <c r="M2109" s="104" t="s">
        <v>4162</v>
      </c>
      <c r="N2109" s="104"/>
      <c r="O2109"/>
      <c r="P2109" t="str">
        <f t="shared" si="600"/>
        <v>NOT EQUAL</v>
      </c>
      <c r="Q2109" t="str">
        <f>IF(ISNA(VLOOKUP(AC2109,#REF!,1)),"//","")</f>
        <v/>
      </c>
      <c r="R2109"/>
      <c r="S2109" s="43">
        <f t="shared" si="601"/>
        <v>326</v>
      </c>
      <c r="T2109" s="94"/>
      <c r="U2109" s="72"/>
      <c r="V2109" s="72"/>
      <c r="W2109" s="44" t="str">
        <f t="shared" si="602"/>
        <v/>
      </c>
      <c r="X2109" s="25" t="str">
        <f t="shared" si="603"/>
        <v/>
      </c>
      <c r="Y2109" s="1">
        <f t="shared" si="604"/>
        <v>2060</v>
      </c>
      <c r="Z2109" t="str">
        <f t="shared" si="605"/>
        <v>USER_PRIM32U</v>
      </c>
      <c r="AA2109" s="177" t="str">
        <f>IF(ISNA(VLOOKUP(AC2109,Sheet2!J:J,1,0)),"//","")</f>
        <v/>
      </c>
      <c r="AC2109" s="113" t="str">
        <f t="shared" si="609"/>
        <v/>
      </c>
      <c r="AD2109" t="b">
        <f t="shared" si="608"/>
        <v>1</v>
      </c>
    </row>
    <row r="2110" spans="1:30">
      <c r="A2110" s="58">
        <f t="shared" si="607"/>
        <v>2110</v>
      </c>
      <c r="B2110" s="55">
        <f t="shared" si="606"/>
        <v>2061</v>
      </c>
      <c r="C2110" s="99" t="s">
        <v>4533</v>
      </c>
      <c r="D2110" s="99" t="s">
        <v>1220</v>
      </c>
      <c r="E2110" s="100" t="s">
        <v>567</v>
      </c>
      <c r="F2110" s="100" t="s">
        <v>3827</v>
      </c>
      <c r="G2110" s="101">
        <v>0</v>
      </c>
      <c r="H2110" s="101">
        <v>0</v>
      </c>
      <c r="I2110" s="100" t="s">
        <v>1</v>
      </c>
      <c r="J2110" s="100" t="s">
        <v>1630</v>
      </c>
      <c r="K2110" s="102" t="s">
        <v>4646</v>
      </c>
      <c r="L2110" s="99" t="s">
        <v>1637</v>
      </c>
      <c r="M2110" s="104" t="s">
        <v>4163</v>
      </c>
      <c r="N2110" s="104"/>
      <c r="O2110"/>
      <c r="P2110" t="str">
        <f t="shared" si="600"/>
        <v>NOT EQUAL</v>
      </c>
      <c r="Q2110" t="str">
        <f>IF(ISNA(VLOOKUP(AC2110,#REF!,1)),"//","")</f>
        <v/>
      </c>
      <c r="R2110"/>
      <c r="S2110" s="43">
        <f t="shared" si="601"/>
        <v>326</v>
      </c>
      <c r="T2110" s="94"/>
      <c r="U2110" s="72"/>
      <c r="V2110" s="72"/>
      <c r="W2110" s="44" t="str">
        <f t="shared" si="602"/>
        <v/>
      </c>
      <c r="X2110" s="25" t="str">
        <f t="shared" si="603"/>
        <v/>
      </c>
      <c r="Y2110" s="1">
        <f t="shared" si="604"/>
        <v>2061</v>
      </c>
      <c r="Z2110" t="str">
        <f t="shared" si="605"/>
        <v>USER_SFTf32U</v>
      </c>
      <c r="AA2110" s="177" t="str">
        <f>IF(ISNA(VLOOKUP(AC2110,Sheet2!J:J,1,0)),"//","")</f>
        <v/>
      </c>
      <c r="AC2110" s="113" t="str">
        <f t="shared" si="609"/>
        <v/>
      </c>
      <c r="AD2110" t="b">
        <f t="shared" si="608"/>
        <v>1</v>
      </c>
    </row>
    <row r="2111" spans="1:30">
      <c r="A2111" s="58">
        <f t="shared" si="607"/>
        <v>2111</v>
      </c>
      <c r="B2111" s="55">
        <f t="shared" si="606"/>
        <v>2062</v>
      </c>
      <c r="C2111" s="99" t="s">
        <v>4534</v>
      </c>
      <c r="D2111" s="99" t="s">
        <v>1220</v>
      </c>
      <c r="E2111" s="100" t="s">
        <v>567</v>
      </c>
      <c r="F2111" s="100" t="s">
        <v>4596</v>
      </c>
      <c r="G2111" s="101">
        <v>0</v>
      </c>
      <c r="H2111" s="101">
        <v>0</v>
      </c>
      <c r="I2111" s="100" t="s">
        <v>1</v>
      </c>
      <c r="J2111" s="100" t="s">
        <v>1630</v>
      </c>
      <c r="K2111" s="102" t="s">
        <v>4646</v>
      </c>
      <c r="L2111" s="99" t="s">
        <v>1637</v>
      </c>
      <c r="M2111" s="104" t="s">
        <v>4637</v>
      </c>
      <c r="N2111" s="104"/>
      <c r="O2111"/>
      <c r="P2111" t="str">
        <f t="shared" si="600"/>
        <v>NOT EQUAL</v>
      </c>
      <c r="Q2111" t="str">
        <f>IF(ISNA(VLOOKUP(AC2111,#REF!,1)),"//","")</f>
        <v/>
      </c>
      <c r="R2111"/>
      <c r="S2111" s="43">
        <f t="shared" si="601"/>
        <v>326</v>
      </c>
      <c r="T2111" s="94"/>
      <c r="U2111" s="72"/>
      <c r="V2111" s="72"/>
      <c r="W2111" s="44" t="str">
        <f t="shared" si="602"/>
        <v/>
      </c>
      <c r="X2111" s="25" t="str">
        <f t="shared" si="603"/>
        <v/>
      </c>
      <c r="Y2111" s="1">
        <f t="shared" si="604"/>
        <v>2062</v>
      </c>
      <c r="Z2111" t="str">
        <f t="shared" si="605"/>
        <v>USER_SFTg32U</v>
      </c>
      <c r="AA2111" s="177" t="str">
        <f>IF(ISNA(VLOOKUP(AC2111,Sheet2!J:J,1,0)),"//","")</f>
        <v/>
      </c>
      <c r="AC2111" s="113" t="str">
        <f t="shared" si="609"/>
        <v/>
      </c>
      <c r="AD2111" t="b">
        <f t="shared" si="608"/>
        <v>1</v>
      </c>
    </row>
    <row r="2112" spans="1:30">
      <c r="A2112" s="58">
        <f t="shared" si="607"/>
        <v>2112</v>
      </c>
      <c r="B2112" s="55">
        <f t="shared" si="606"/>
        <v>2063</v>
      </c>
      <c r="C2112" s="99" t="s">
        <v>4532</v>
      </c>
      <c r="D2112" s="99" t="s">
        <v>1221</v>
      </c>
      <c r="E2112" s="100" t="s">
        <v>567</v>
      </c>
      <c r="F2112" s="100" t="s">
        <v>3828</v>
      </c>
      <c r="G2112" s="101">
        <v>0</v>
      </c>
      <c r="H2112" s="101">
        <v>0</v>
      </c>
      <c r="I2112" s="100" t="s">
        <v>1</v>
      </c>
      <c r="J2112" s="100" t="s">
        <v>1630</v>
      </c>
      <c r="K2112" s="102" t="s">
        <v>4646</v>
      </c>
      <c r="L2112" s="99" t="s">
        <v>1637</v>
      </c>
      <c r="M2112" s="104" t="s">
        <v>4164</v>
      </c>
      <c r="N2112" s="104"/>
      <c r="O2112"/>
      <c r="P2112" t="str">
        <f t="shared" si="600"/>
        <v>NOT EQUAL</v>
      </c>
      <c r="Q2112" t="str">
        <f>IF(ISNA(VLOOKUP(AC2112,#REF!,1)),"//","")</f>
        <v/>
      </c>
      <c r="R2112"/>
      <c r="S2112" s="43">
        <f t="shared" si="601"/>
        <v>326</v>
      </c>
      <c r="T2112" s="94"/>
      <c r="U2112" s="72"/>
      <c r="V2112" s="72"/>
      <c r="W2112" s="44" t="str">
        <f t="shared" si="602"/>
        <v/>
      </c>
      <c r="X2112" s="25" t="str">
        <f t="shared" si="603"/>
        <v/>
      </c>
      <c r="Y2112" s="1">
        <f t="shared" si="604"/>
        <v>2063</v>
      </c>
      <c r="Z2112" t="str">
        <f t="shared" si="605"/>
        <v>USER_PRIM33U</v>
      </c>
      <c r="AA2112" s="177" t="str">
        <f>IF(ISNA(VLOOKUP(AC2112,Sheet2!J:J,1,0)),"//","")</f>
        <v/>
      </c>
      <c r="AC2112" s="113" t="str">
        <f t="shared" si="609"/>
        <v/>
      </c>
      <c r="AD2112" t="b">
        <f t="shared" si="608"/>
        <v>1</v>
      </c>
    </row>
    <row r="2113" spans="1:30">
      <c r="A2113" s="58">
        <f t="shared" si="607"/>
        <v>2113</v>
      </c>
      <c r="B2113" s="55">
        <f t="shared" si="606"/>
        <v>2064</v>
      </c>
      <c r="C2113" s="99" t="s">
        <v>4533</v>
      </c>
      <c r="D2113" s="99" t="s">
        <v>1221</v>
      </c>
      <c r="E2113" s="100" t="s">
        <v>567</v>
      </c>
      <c r="F2113" s="100" t="s">
        <v>3829</v>
      </c>
      <c r="G2113" s="101">
        <v>0</v>
      </c>
      <c r="H2113" s="101">
        <v>0</v>
      </c>
      <c r="I2113" s="100" t="s">
        <v>1</v>
      </c>
      <c r="J2113" s="100" t="s">
        <v>1630</v>
      </c>
      <c r="K2113" s="102" t="s">
        <v>4646</v>
      </c>
      <c r="L2113" s="99" t="s">
        <v>1637</v>
      </c>
      <c r="M2113" s="104" t="s">
        <v>4165</v>
      </c>
      <c r="N2113" s="104"/>
      <c r="O2113"/>
      <c r="P2113" t="str">
        <f t="shared" si="600"/>
        <v>NOT EQUAL</v>
      </c>
      <c r="Q2113" t="str">
        <f>IF(ISNA(VLOOKUP(AC2113,#REF!,1)),"//","")</f>
        <v/>
      </c>
      <c r="R2113"/>
      <c r="S2113" s="43">
        <f t="shared" si="601"/>
        <v>326</v>
      </c>
      <c r="T2113" s="94"/>
      <c r="U2113" s="72"/>
      <c r="V2113" s="72"/>
      <c r="W2113" s="44" t="str">
        <f t="shared" si="602"/>
        <v/>
      </c>
      <c r="X2113" s="25" t="str">
        <f t="shared" si="603"/>
        <v/>
      </c>
      <c r="Y2113" s="1">
        <f t="shared" si="604"/>
        <v>2064</v>
      </c>
      <c r="Z2113" t="str">
        <f t="shared" si="605"/>
        <v>USER_SFTf33U</v>
      </c>
      <c r="AA2113" s="177" t="str">
        <f>IF(ISNA(VLOOKUP(AC2113,Sheet2!J:J,1,0)),"//","")</f>
        <v/>
      </c>
      <c r="AC2113" s="113" t="str">
        <f t="shared" si="609"/>
        <v/>
      </c>
      <c r="AD2113" t="b">
        <f t="shared" si="608"/>
        <v>1</v>
      </c>
    </row>
    <row r="2114" spans="1:30">
      <c r="A2114" s="58">
        <f t="shared" si="607"/>
        <v>2114</v>
      </c>
      <c r="B2114" s="55">
        <f t="shared" si="606"/>
        <v>2065</v>
      </c>
      <c r="C2114" s="99" t="s">
        <v>4534</v>
      </c>
      <c r="D2114" s="99" t="s">
        <v>1221</v>
      </c>
      <c r="E2114" s="100" t="s">
        <v>567</v>
      </c>
      <c r="F2114" s="100" t="s">
        <v>4597</v>
      </c>
      <c r="G2114" s="101">
        <v>0</v>
      </c>
      <c r="H2114" s="101">
        <v>0</v>
      </c>
      <c r="I2114" s="100" t="s">
        <v>1</v>
      </c>
      <c r="J2114" s="100" t="s">
        <v>1630</v>
      </c>
      <c r="K2114" s="102" t="s">
        <v>4646</v>
      </c>
      <c r="L2114" s="99" t="s">
        <v>1637</v>
      </c>
      <c r="M2114" s="104" t="s">
        <v>4638</v>
      </c>
      <c r="N2114" s="104"/>
      <c r="O2114"/>
      <c r="P2114" t="str">
        <f t="shared" si="600"/>
        <v>NOT EQUAL</v>
      </c>
      <c r="Q2114" t="str">
        <f>IF(ISNA(VLOOKUP(AC2114,#REF!,1)),"//","")</f>
        <v/>
      </c>
      <c r="R2114"/>
      <c r="S2114" s="43">
        <f t="shared" si="601"/>
        <v>326</v>
      </c>
      <c r="T2114" s="94"/>
      <c r="U2114" s="72"/>
      <c r="V2114" s="72"/>
      <c r="W2114" s="44" t="str">
        <f t="shared" si="602"/>
        <v/>
      </c>
      <c r="X2114" s="25" t="str">
        <f t="shared" si="603"/>
        <v/>
      </c>
      <c r="Y2114" s="1">
        <f t="shared" si="604"/>
        <v>2065</v>
      </c>
      <c r="Z2114" t="str">
        <f t="shared" si="605"/>
        <v>USER_SFTg33U</v>
      </c>
      <c r="AA2114" s="177" t="str">
        <f>IF(ISNA(VLOOKUP(AC2114,Sheet2!J:J,1,0)),"//","")</f>
        <v/>
      </c>
      <c r="AC2114" s="113" t="str">
        <f t="shared" si="609"/>
        <v/>
      </c>
      <c r="AD2114" t="b">
        <f t="shared" si="608"/>
        <v>1</v>
      </c>
    </row>
    <row r="2115" spans="1:30">
      <c r="A2115" s="58">
        <f t="shared" si="607"/>
        <v>2115</v>
      </c>
      <c r="B2115" s="55">
        <f t="shared" si="606"/>
        <v>2066</v>
      </c>
      <c r="C2115" s="99" t="s">
        <v>4532</v>
      </c>
      <c r="D2115" s="99" t="s">
        <v>1222</v>
      </c>
      <c r="E2115" s="100" t="s">
        <v>567</v>
      </c>
      <c r="F2115" s="100" t="s">
        <v>3830</v>
      </c>
      <c r="G2115" s="101">
        <v>0</v>
      </c>
      <c r="H2115" s="101">
        <v>0</v>
      </c>
      <c r="I2115" s="100" t="s">
        <v>1</v>
      </c>
      <c r="J2115" s="100" t="s">
        <v>1630</v>
      </c>
      <c r="K2115" s="102" t="s">
        <v>4646</v>
      </c>
      <c r="L2115" s="99" t="s">
        <v>1637</v>
      </c>
      <c r="M2115" s="104" t="s">
        <v>4166</v>
      </c>
      <c r="N2115" s="104"/>
      <c r="O2115"/>
      <c r="P2115" t="str">
        <f t="shared" si="600"/>
        <v>NOT EQUAL</v>
      </c>
      <c r="Q2115" t="str">
        <f>IF(ISNA(VLOOKUP(AC2115,#REF!,1)),"//","")</f>
        <v/>
      </c>
      <c r="R2115"/>
      <c r="S2115" s="43">
        <f t="shared" si="601"/>
        <v>326</v>
      </c>
      <c r="T2115" s="94"/>
      <c r="U2115" s="72"/>
      <c r="V2115" s="72"/>
      <c r="W2115" s="44" t="str">
        <f t="shared" si="602"/>
        <v/>
      </c>
      <c r="X2115" s="25" t="str">
        <f t="shared" si="603"/>
        <v/>
      </c>
      <c r="Y2115" s="1">
        <f t="shared" si="604"/>
        <v>2066</v>
      </c>
      <c r="Z2115" t="str">
        <f t="shared" si="605"/>
        <v>USER_PRIM34U</v>
      </c>
      <c r="AA2115" s="177" t="str">
        <f>IF(ISNA(VLOOKUP(AC2115,Sheet2!J:J,1,0)),"//","")</f>
        <v/>
      </c>
      <c r="AC2115" s="113" t="str">
        <f t="shared" si="609"/>
        <v/>
      </c>
      <c r="AD2115" t="b">
        <f t="shared" si="608"/>
        <v>1</v>
      </c>
    </row>
    <row r="2116" spans="1:30">
      <c r="A2116" s="58">
        <f t="shared" si="607"/>
        <v>2116</v>
      </c>
      <c r="B2116" s="55">
        <f t="shared" si="606"/>
        <v>2067</v>
      </c>
      <c r="C2116" s="99" t="s">
        <v>4533</v>
      </c>
      <c r="D2116" s="99" t="s">
        <v>1222</v>
      </c>
      <c r="E2116" s="100" t="s">
        <v>567</v>
      </c>
      <c r="F2116" s="100" t="s">
        <v>3831</v>
      </c>
      <c r="G2116" s="101">
        <v>0</v>
      </c>
      <c r="H2116" s="101">
        <v>0</v>
      </c>
      <c r="I2116" s="100" t="s">
        <v>1</v>
      </c>
      <c r="J2116" s="100" t="s">
        <v>1630</v>
      </c>
      <c r="K2116" s="102" t="s">
        <v>4646</v>
      </c>
      <c r="L2116" s="99" t="s">
        <v>1637</v>
      </c>
      <c r="M2116" s="104" t="s">
        <v>4167</v>
      </c>
      <c r="N2116" s="104"/>
      <c r="O2116"/>
      <c r="P2116" t="str">
        <f t="shared" si="600"/>
        <v>NOT EQUAL</v>
      </c>
      <c r="Q2116" t="str">
        <f>IF(ISNA(VLOOKUP(AC2116,#REF!,1)),"//","")</f>
        <v/>
      </c>
      <c r="R2116"/>
      <c r="S2116" s="43">
        <f t="shared" si="601"/>
        <v>326</v>
      </c>
      <c r="T2116" s="94"/>
      <c r="U2116" s="72"/>
      <c r="V2116" s="72"/>
      <c r="W2116" s="44" t="str">
        <f t="shared" si="602"/>
        <v/>
      </c>
      <c r="X2116" s="25" t="str">
        <f t="shared" si="603"/>
        <v/>
      </c>
      <c r="Y2116" s="1">
        <f t="shared" si="604"/>
        <v>2067</v>
      </c>
      <c r="Z2116" t="str">
        <f t="shared" si="605"/>
        <v>USER_SFTf34U</v>
      </c>
      <c r="AA2116" s="177" t="str">
        <f>IF(ISNA(VLOOKUP(AC2116,Sheet2!J:J,1,0)),"//","")</f>
        <v/>
      </c>
      <c r="AC2116" s="113" t="str">
        <f t="shared" si="609"/>
        <v/>
      </c>
      <c r="AD2116" t="b">
        <f t="shared" si="608"/>
        <v>1</v>
      </c>
    </row>
    <row r="2117" spans="1:30">
      <c r="A2117" s="58">
        <f t="shared" si="607"/>
        <v>2117</v>
      </c>
      <c r="B2117" s="55">
        <f t="shared" si="606"/>
        <v>2068</v>
      </c>
      <c r="C2117" s="99" t="s">
        <v>4534</v>
      </c>
      <c r="D2117" s="99" t="s">
        <v>1222</v>
      </c>
      <c r="E2117" s="100" t="s">
        <v>567</v>
      </c>
      <c r="F2117" s="100" t="s">
        <v>4598</v>
      </c>
      <c r="G2117" s="101">
        <v>0</v>
      </c>
      <c r="H2117" s="101">
        <v>0</v>
      </c>
      <c r="I2117" s="100" t="s">
        <v>1</v>
      </c>
      <c r="J2117" s="100" t="s">
        <v>1630</v>
      </c>
      <c r="K2117" s="102" t="s">
        <v>4646</v>
      </c>
      <c r="L2117" s="99" t="s">
        <v>1637</v>
      </c>
      <c r="M2117" s="104" t="s">
        <v>4639</v>
      </c>
      <c r="N2117" s="104"/>
      <c r="O2117"/>
      <c r="P2117" t="str">
        <f t="shared" si="600"/>
        <v>NOT EQUAL</v>
      </c>
      <c r="Q2117" t="str">
        <f>IF(ISNA(VLOOKUP(AC2117,#REF!,1)),"//","")</f>
        <v/>
      </c>
      <c r="R2117"/>
      <c r="S2117" s="43">
        <f t="shared" si="601"/>
        <v>326</v>
      </c>
      <c r="T2117" s="94"/>
      <c r="U2117" s="72"/>
      <c r="V2117" s="72"/>
      <c r="W2117" s="44" t="str">
        <f t="shared" si="602"/>
        <v/>
      </c>
      <c r="X2117" s="25" t="str">
        <f t="shared" si="603"/>
        <v/>
      </c>
      <c r="Y2117" s="1">
        <f t="shared" si="604"/>
        <v>2068</v>
      </c>
      <c r="Z2117" t="str">
        <f t="shared" si="605"/>
        <v>USER_SFTg34U</v>
      </c>
      <c r="AA2117" s="177" t="str">
        <f>IF(ISNA(VLOOKUP(AC2117,Sheet2!J:J,1,0)),"//","")</f>
        <v/>
      </c>
      <c r="AC2117" s="113" t="str">
        <f t="shared" si="609"/>
        <v/>
      </c>
      <c r="AD2117" t="b">
        <f t="shared" si="608"/>
        <v>1</v>
      </c>
    </row>
    <row r="2118" spans="1:30">
      <c r="A2118" s="58">
        <f t="shared" si="607"/>
        <v>2118</v>
      </c>
      <c r="B2118" s="55">
        <f t="shared" si="606"/>
        <v>2069</v>
      </c>
      <c r="C2118" s="99" t="s">
        <v>4532</v>
      </c>
      <c r="D2118" s="99" t="s">
        <v>1223</v>
      </c>
      <c r="E2118" s="100" t="s">
        <v>567</v>
      </c>
      <c r="F2118" s="100" t="s">
        <v>3832</v>
      </c>
      <c r="G2118" s="101">
        <v>0</v>
      </c>
      <c r="H2118" s="101">
        <v>0</v>
      </c>
      <c r="I2118" s="100" t="s">
        <v>1</v>
      </c>
      <c r="J2118" s="100" t="s">
        <v>1630</v>
      </c>
      <c r="K2118" s="102" t="s">
        <v>4646</v>
      </c>
      <c r="L2118" s="99" t="s">
        <v>1637</v>
      </c>
      <c r="M2118" s="104" t="s">
        <v>4168</v>
      </c>
      <c r="N2118" s="104"/>
      <c r="O2118"/>
      <c r="P2118" t="str">
        <f t="shared" si="600"/>
        <v>NOT EQUAL</v>
      </c>
      <c r="Q2118" t="str">
        <f>IF(ISNA(VLOOKUP(AC2118,#REF!,1)),"//","")</f>
        <v/>
      </c>
      <c r="R2118"/>
      <c r="S2118" s="43">
        <f t="shared" si="601"/>
        <v>326</v>
      </c>
      <c r="T2118" s="94"/>
      <c r="U2118" s="72"/>
      <c r="V2118" s="72"/>
      <c r="W2118" s="44" t="str">
        <f t="shared" si="602"/>
        <v/>
      </c>
      <c r="X2118" s="25" t="str">
        <f t="shared" si="603"/>
        <v/>
      </c>
      <c r="Y2118" s="1">
        <f t="shared" si="604"/>
        <v>2069</v>
      </c>
      <c r="Z2118" t="str">
        <f t="shared" si="605"/>
        <v>USER_PRIM35U</v>
      </c>
      <c r="AA2118" s="177" t="str">
        <f>IF(ISNA(VLOOKUP(AC2118,Sheet2!J:J,1,0)),"//","")</f>
        <v/>
      </c>
      <c r="AC2118" s="113" t="str">
        <f t="shared" si="609"/>
        <v/>
      </c>
      <c r="AD2118" t="b">
        <f t="shared" si="608"/>
        <v>1</v>
      </c>
    </row>
    <row r="2119" spans="1:30">
      <c r="A2119" s="58">
        <f t="shared" si="607"/>
        <v>2119</v>
      </c>
      <c r="B2119" s="55">
        <f t="shared" si="606"/>
        <v>2070</v>
      </c>
      <c r="C2119" s="99" t="s">
        <v>4533</v>
      </c>
      <c r="D2119" s="99" t="s">
        <v>1223</v>
      </c>
      <c r="E2119" s="100" t="s">
        <v>567</v>
      </c>
      <c r="F2119" s="100" t="s">
        <v>3833</v>
      </c>
      <c r="G2119" s="101">
        <v>0</v>
      </c>
      <c r="H2119" s="101">
        <v>0</v>
      </c>
      <c r="I2119" s="100" t="s">
        <v>1</v>
      </c>
      <c r="J2119" s="100" t="s">
        <v>1630</v>
      </c>
      <c r="K2119" s="102" t="s">
        <v>4646</v>
      </c>
      <c r="L2119" s="99" t="s">
        <v>1637</v>
      </c>
      <c r="M2119" s="104" t="s">
        <v>4169</v>
      </c>
      <c r="N2119" s="104"/>
      <c r="O2119"/>
      <c r="P2119" t="str">
        <f t="shared" si="600"/>
        <v>NOT EQUAL</v>
      </c>
      <c r="Q2119" t="str">
        <f>IF(ISNA(VLOOKUP(AC2119,#REF!,1)),"//","")</f>
        <v/>
      </c>
      <c r="R2119"/>
      <c r="S2119" s="43">
        <f t="shared" si="601"/>
        <v>326</v>
      </c>
      <c r="T2119" s="94"/>
      <c r="U2119" s="72"/>
      <c r="V2119" s="72"/>
      <c r="W2119" s="44" t="str">
        <f t="shared" si="602"/>
        <v/>
      </c>
      <c r="X2119" s="25" t="str">
        <f t="shared" si="603"/>
        <v/>
      </c>
      <c r="Y2119" s="1">
        <f t="shared" si="604"/>
        <v>2070</v>
      </c>
      <c r="Z2119" t="str">
        <f t="shared" si="605"/>
        <v>USER_SFTf35U</v>
      </c>
      <c r="AA2119" s="177" t="str">
        <f>IF(ISNA(VLOOKUP(AC2119,Sheet2!J:J,1,0)),"//","")</f>
        <v/>
      </c>
      <c r="AC2119" s="113" t="str">
        <f t="shared" si="609"/>
        <v/>
      </c>
      <c r="AD2119" t="b">
        <f t="shared" si="608"/>
        <v>1</v>
      </c>
    </row>
    <row r="2120" spans="1:30">
      <c r="A2120" s="58">
        <f t="shared" si="607"/>
        <v>2120</v>
      </c>
      <c r="B2120" s="55">
        <f t="shared" si="606"/>
        <v>2071</v>
      </c>
      <c r="C2120" s="99" t="s">
        <v>4534</v>
      </c>
      <c r="D2120" s="99" t="s">
        <v>1223</v>
      </c>
      <c r="E2120" s="100" t="s">
        <v>567</v>
      </c>
      <c r="F2120" s="100" t="s">
        <v>4599</v>
      </c>
      <c r="G2120" s="101">
        <v>0</v>
      </c>
      <c r="H2120" s="101">
        <v>0</v>
      </c>
      <c r="I2120" s="100" t="s">
        <v>1</v>
      </c>
      <c r="J2120" s="100" t="s">
        <v>1630</v>
      </c>
      <c r="K2120" s="102" t="s">
        <v>4646</v>
      </c>
      <c r="L2120" s="99" t="s">
        <v>1637</v>
      </c>
      <c r="M2120" s="104" t="s">
        <v>4640</v>
      </c>
      <c r="N2120" s="104"/>
      <c r="O2120"/>
      <c r="P2120" t="str">
        <f t="shared" ref="P2120:P2144" si="610">IF(E2120=F2120,"","NOT EQUAL")</f>
        <v>NOT EQUAL</v>
      </c>
      <c r="Q2120" t="str">
        <f>IF(ISNA(VLOOKUP(AC2120,#REF!,1)),"//","")</f>
        <v/>
      </c>
      <c r="R2120"/>
      <c r="S2120" s="43">
        <f t="shared" ref="S2120:S2144" si="611">IF(X2120&lt;&gt;"",S2119+1,S2119)</f>
        <v>326</v>
      </c>
      <c r="T2120" s="94"/>
      <c r="U2120" s="72"/>
      <c r="V2120" s="72"/>
      <c r="W2120" s="44" t="str">
        <f t="shared" ref="W2120:W2144" si="612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13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14">B2120</f>
        <v>2071</v>
      </c>
      <c r="Z2120" t="str">
        <f t="shared" ref="Z2120:Z2144" si="615">M2120</f>
        <v>USER_SFTg35U</v>
      </c>
      <c r="AA2120" s="177" t="str">
        <f>IF(ISNA(VLOOKUP(AC2120,Sheet2!J:J,1,0)),"//","")</f>
        <v/>
      </c>
      <c r="AC2120" s="113" t="str">
        <f t="shared" si="609"/>
        <v/>
      </c>
      <c r="AD2120" t="b">
        <f t="shared" si="608"/>
        <v>1</v>
      </c>
    </row>
    <row r="2121" spans="1:30">
      <c r="A2121" s="58">
        <f t="shared" si="607"/>
        <v>2121</v>
      </c>
      <c r="B2121" s="55">
        <f t="shared" si="606"/>
        <v>2072</v>
      </c>
      <c r="C2121" s="99" t="s">
        <v>4532</v>
      </c>
      <c r="D2121" s="99" t="s">
        <v>1224</v>
      </c>
      <c r="E2121" s="100" t="s">
        <v>567</v>
      </c>
      <c r="F2121" s="100" t="s">
        <v>3834</v>
      </c>
      <c r="G2121" s="101">
        <v>0</v>
      </c>
      <c r="H2121" s="101">
        <v>0</v>
      </c>
      <c r="I2121" s="100" t="s">
        <v>1</v>
      </c>
      <c r="J2121" s="100" t="s">
        <v>1630</v>
      </c>
      <c r="K2121" s="102" t="s">
        <v>4646</v>
      </c>
      <c r="L2121" s="99" t="s">
        <v>1637</v>
      </c>
      <c r="M2121" s="104" t="s">
        <v>4170</v>
      </c>
      <c r="N2121" s="104"/>
      <c r="O2121"/>
      <c r="P2121" t="str">
        <f t="shared" si="610"/>
        <v>NOT EQUAL</v>
      </c>
      <c r="Q2121" t="str">
        <f>IF(ISNA(VLOOKUP(AC2121,#REF!,1)),"//","")</f>
        <v/>
      </c>
      <c r="R2121"/>
      <c r="S2121" s="43">
        <f t="shared" si="611"/>
        <v>326</v>
      </c>
      <c r="T2121" s="94"/>
      <c r="U2121" s="72"/>
      <c r="V2121" s="72"/>
      <c r="W2121" s="44" t="str">
        <f t="shared" si="612"/>
        <v/>
      </c>
      <c r="X2121" s="25" t="str">
        <f t="shared" si="613"/>
        <v/>
      </c>
      <c r="Y2121" s="1">
        <f t="shared" si="614"/>
        <v>2072</v>
      </c>
      <c r="Z2121" t="str">
        <f t="shared" si="615"/>
        <v>USER_PRIM36U</v>
      </c>
      <c r="AA2121" s="177" t="str">
        <f>IF(ISNA(VLOOKUP(AC2121,Sheet2!J:J,1,0)),"//","")</f>
        <v/>
      </c>
      <c r="AC2121" s="113" t="str">
        <f t="shared" si="609"/>
        <v/>
      </c>
      <c r="AD2121" t="b">
        <f t="shared" si="608"/>
        <v>1</v>
      </c>
    </row>
    <row r="2122" spans="1:30">
      <c r="A2122" s="58">
        <f t="shared" si="607"/>
        <v>2122</v>
      </c>
      <c r="B2122" s="55">
        <f t="shared" si="606"/>
        <v>2073</v>
      </c>
      <c r="C2122" s="99" t="s">
        <v>4533</v>
      </c>
      <c r="D2122" s="99" t="s">
        <v>1224</v>
      </c>
      <c r="E2122" s="100" t="s">
        <v>567</v>
      </c>
      <c r="F2122" s="100" t="s">
        <v>3835</v>
      </c>
      <c r="G2122" s="101">
        <v>0</v>
      </c>
      <c r="H2122" s="101">
        <v>0</v>
      </c>
      <c r="I2122" s="100" t="s">
        <v>1</v>
      </c>
      <c r="J2122" s="100" t="s">
        <v>1630</v>
      </c>
      <c r="K2122" s="102" t="s">
        <v>4646</v>
      </c>
      <c r="L2122" s="99" t="s">
        <v>1637</v>
      </c>
      <c r="M2122" s="104" t="s">
        <v>4171</v>
      </c>
      <c r="N2122" s="104"/>
      <c r="O2122"/>
      <c r="P2122" t="str">
        <f t="shared" si="610"/>
        <v>NOT EQUAL</v>
      </c>
      <c r="Q2122" t="str">
        <f>IF(ISNA(VLOOKUP(AC2122,#REF!,1)),"//","")</f>
        <v/>
      </c>
      <c r="R2122"/>
      <c r="S2122" s="43">
        <f t="shared" si="611"/>
        <v>326</v>
      </c>
      <c r="T2122" s="94"/>
      <c r="U2122" s="72"/>
      <c r="V2122" s="72"/>
      <c r="W2122" s="44" t="str">
        <f t="shared" si="612"/>
        <v/>
      </c>
      <c r="X2122" s="25" t="str">
        <f t="shared" si="613"/>
        <v/>
      </c>
      <c r="Y2122" s="1">
        <f t="shared" si="614"/>
        <v>2073</v>
      </c>
      <c r="Z2122" t="str">
        <f t="shared" si="615"/>
        <v>USER_SFTf36U</v>
      </c>
      <c r="AA2122" s="177" t="str">
        <f>IF(ISNA(VLOOKUP(AC2122,Sheet2!J:J,1,0)),"//","")</f>
        <v/>
      </c>
      <c r="AC2122" s="113" t="str">
        <f t="shared" si="609"/>
        <v/>
      </c>
      <c r="AD2122" t="b">
        <f t="shared" si="608"/>
        <v>1</v>
      </c>
    </row>
    <row r="2123" spans="1:30">
      <c r="A2123" s="58">
        <f t="shared" si="607"/>
        <v>2123</v>
      </c>
      <c r="B2123" s="55">
        <f t="shared" ref="B2123:B2186" si="616">IF(AND(MID(C2123,2,1)&lt;&gt;"/",MID(C2123,1,1)="/"),INT(B2122)+1,B2122+0.01)</f>
        <v>2074</v>
      </c>
      <c r="C2123" s="99" t="s">
        <v>4534</v>
      </c>
      <c r="D2123" s="99" t="s">
        <v>1224</v>
      </c>
      <c r="E2123" s="100" t="s">
        <v>567</v>
      </c>
      <c r="F2123" s="100" t="s">
        <v>4600</v>
      </c>
      <c r="G2123" s="101">
        <v>0</v>
      </c>
      <c r="H2123" s="101">
        <v>0</v>
      </c>
      <c r="I2123" s="100" t="s">
        <v>1</v>
      </c>
      <c r="J2123" s="100" t="s">
        <v>1630</v>
      </c>
      <c r="K2123" s="102" t="s">
        <v>4646</v>
      </c>
      <c r="L2123" s="99" t="s">
        <v>1637</v>
      </c>
      <c r="M2123" s="104" t="s">
        <v>4641</v>
      </c>
      <c r="N2123" s="104"/>
      <c r="O2123"/>
      <c r="P2123" t="str">
        <f t="shared" si="610"/>
        <v>NOT EQUAL</v>
      </c>
      <c r="Q2123" t="str">
        <f>IF(ISNA(VLOOKUP(AC2123,#REF!,1)),"//","")</f>
        <v/>
      </c>
      <c r="R2123"/>
      <c r="S2123" s="43">
        <f t="shared" si="611"/>
        <v>326</v>
      </c>
      <c r="T2123" s="94"/>
      <c r="U2123" s="72"/>
      <c r="V2123" s="72"/>
      <c r="W2123" s="44" t="str">
        <f t="shared" si="612"/>
        <v/>
      </c>
      <c r="X2123" s="25" t="str">
        <f t="shared" si="613"/>
        <v/>
      </c>
      <c r="Y2123" s="1">
        <f t="shared" si="614"/>
        <v>2074</v>
      </c>
      <c r="Z2123" t="str">
        <f t="shared" si="615"/>
        <v>USER_SFTg36U</v>
      </c>
      <c r="AA2123" s="177" t="str">
        <f>IF(ISNA(VLOOKUP(AC2123,Sheet2!J:J,1,0)),"//","")</f>
        <v/>
      </c>
      <c r="AC2123" s="113" t="str">
        <f t="shared" si="609"/>
        <v/>
      </c>
      <c r="AD2123" t="b">
        <f t="shared" si="608"/>
        <v>1</v>
      </c>
    </row>
    <row r="2124" spans="1:30">
      <c r="A2124" s="58">
        <f t="shared" si="607"/>
        <v>2124</v>
      </c>
      <c r="B2124" s="55">
        <f t="shared" si="616"/>
        <v>2075</v>
      </c>
      <c r="C2124" s="99" t="s">
        <v>4535</v>
      </c>
      <c r="D2124" s="99">
        <v>1</v>
      </c>
      <c r="E2124" s="100" t="s">
        <v>2948</v>
      </c>
      <c r="F2124" s="100" t="s">
        <v>2948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4811</v>
      </c>
      <c r="L2124" s="99" t="s">
        <v>2872</v>
      </c>
      <c r="M2124" s="104" t="s">
        <v>2949</v>
      </c>
      <c r="N2124" s="104"/>
      <c r="O2124"/>
      <c r="P2124" t="str">
        <f t="shared" si="610"/>
        <v/>
      </c>
      <c r="Q2124" t="str">
        <f>IF(ISNA(VLOOKUP(AC2124,#REF!,1)),"//","")</f>
        <v/>
      </c>
      <c r="R2124"/>
      <c r="S2124" s="43">
        <f t="shared" si="611"/>
        <v>327</v>
      </c>
      <c r="T2124" s="94" t="s">
        <v>3089</v>
      </c>
      <c r="U2124" s="72" t="s">
        <v>2570</v>
      </c>
      <c r="V2124" s="72" t="s">
        <v>2570</v>
      </c>
      <c r="W2124" s="44" t="str">
        <f t="shared" si="612"/>
        <v>"XEQM01"</v>
      </c>
      <c r="X2124" s="25" t="str">
        <f t="shared" si="613"/>
        <v>XEQM01</v>
      </c>
      <c r="Y2124" s="1">
        <f t="shared" si="614"/>
        <v>2075</v>
      </c>
      <c r="Z2124" t="str">
        <f t="shared" si="615"/>
        <v>ITM_X_P1</v>
      </c>
      <c r="AA2124" s="177" t="str">
        <f>IF(ISNA(VLOOKUP(AC2124,Sheet2!J:J,1,0)),"//","")</f>
        <v>//</v>
      </c>
      <c r="AC2124" s="113" t="str">
        <f t="shared" si="609"/>
        <v>XEQM01</v>
      </c>
      <c r="AD2124" t="b">
        <f t="shared" si="608"/>
        <v>1</v>
      </c>
    </row>
    <row r="2125" spans="1:30">
      <c r="A2125" s="58">
        <f t="shared" si="607"/>
        <v>2125</v>
      </c>
      <c r="B2125" s="55">
        <f t="shared" si="616"/>
        <v>2076</v>
      </c>
      <c r="C2125" s="99" t="s">
        <v>4535</v>
      </c>
      <c r="D2125" s="99">
        <v>2</v>
      </c>
      <c r="E2125" s="104" t="s">
        <v>2951</v>
      </c>
      <c r="F2125" s="104" t="s">
        <v>2951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4811</v>
      </c>
      <c r="L2125" s="107" t="s">
        <v>2872</v>
      </c>
      <c r="M2125" s="104" t="s">
        <v>2950</v>
      </c>
      <c r="N2125" s="104"/>
      <c r="O2125"/>
      <c r="P2125" t="str">
        <f t="shared" si="610"/>
        <v/>
      </c>
      <c r="Q2125" t="str">
        <f>IF(ISNA(VLOOKUP(AC2125,#REF!,1)),"//","")</f>
        <v/>
      </c>
      <c r="R2125"/>
      <c r="S2125" s="43">
        <f t="shared" si="611"/>
        <v>328</v>
      </c>
      <c r="T2125" s="94" t="s">
        <v>3089</v>
      </c>
      <c r="U2125" s="72" t="s">
        <v>2570</v>
      </c>
      <c r="V2125" s="72" t="s">
        <v>2570</v>
      </c>
      <c r="W2125" s="44" t="str">
        <f t="shared" si="612"/>
        <v>"XEQM02"</v>
      </c>
      <c r="X2125" s="25" t="str">
        <f t="shared" si="613"/>
        <v>XEQM02</v>
      </c>
      <c r="Y2125" s="1">
        <f t="shared" si="614"/>
        <v>2076</v>
      </c>
      <c r="Z2125" t="str">
        <f t="shared" si="615"/>
        <v>ITM_X_P2</v>
      </c>
      <c r="AA2125" s="177" t="str">
        <f>IF(ISNA(VLOOKUP(AC2125,Sheet2!J:J,1,0)),"//","")</f>
        <v>//</v>
      </c>
      <c r="AC2125" s="113" t="str">
        <f t="shared" si="609"/>
        <v>XEQM02</v>
      </c>
      <c r="AD2125" t="b">
        <f t="shared" si="608"/>
        <v>1</v>
      </c>
    </row>
    <row r="2126" spans="1:30">
      <c r="A2126" s="58">
        <f t="shared" si="607"/>
        <v>2126</v>
      </c>
      <c r="B2126" s="55">
        <f t="shared" si="616"/>
        <v>2077</v>
      </c>
      <c r="C2126" s="99" t="s">
        <v>4535</v>
      </c>
      <c r="D2126" s="99">
        <v>3</v>
      </c>
      <c r="E2126" s="104" t="s">
        <v>2968</v>
      </c>
      <c r="F2126" s="104" t="s">
        <v>2968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4811</v>
      </c>
      <c r="L2126" s="107" t="s">
        <v>2872</v>
      </c>
      <c r="M2126" s="104" t="s">
        <v>2952</v>
      </c>
      <c r="N2126" s="104"/>
      <c r="O2126"/>
      <c r="P2126" t="str">
        <f t="shared" si="610"/>
        <v/>
      </c>
      <c r="Q2126" t="str">
        <f>IF(ISNA(VLOOKUP(AC2126,#REF!,1)),"//","")</f>
        <v/>
      </c>
      <c r="R2126"/>
      <c r="S2126" s="43">
        <f t="shared" si="611"/>
        <v>329</v>
      </c>
      <c r="T2126" s="94" t="s">
        <v>3089</v>
      </c>
      <c r="U2126" s="72" t="s">
        <v>2570</v>
      </c>
      <c r="V2126" s="72" t="s">
        <v>2570</v>
      </c>
      <c r="W2126" s="44" t="str">
        <f t="shared" si="612"/>
        <v>"XEQM03"</v>
      </c>
      <c r="X2126" s="25" t="str">
        <f t="shared" si="613"/>
        <v>XEQM03</v>
      </c>
      <c r="Y2126" s="1">
        <f t="shared" si="614"/>
        <v>2077</v>
      </c>
      <c r="Z2126" t="str">
        <f t="shared" si="615"/>
        <v>ITM_X_P3</v>
      </c>
      <c r="AA2126" s="177" t="str">
        <f>IF(ISNA(VLOOKUP(AC2126,Sheet2!J:J,1,0)),"//","")</f>
        <v>//</v>
      </c>
      <c r="AC2126" s="113" t="str">
        <f t="shared" si="609"/>
        <v>XEQM03</v>
      </c>
      <c r="AD2126" t="b">
        <f t="shared" si="608"/>
        <v>1</v>
      </c>
    </row>
    <row r="2127" spans="1:30">
      <c r="A2127" s="58">
        <f t="shared" si="607"/>
        <v>2127</v>
      </c>
      <c r="B2127" s="55">
        <f t="shared" si="616"/>
        <v>2078</v>
      </c>
      <c r="C2127" s="99" t="s">
        <v>4535</v>
      </c>
      <c r="D2127" s="99">
        <v>4</v>
      </c>
      <c r="E2127" s="104" t="s">
        <v>2969</v>
      </c>
      <c r="F2127" s="104" t="s">
        <v>2969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4811</v>
      </c>
      <c r="L2127" s="107" t="s">
        <v>2872</v>
      </c>
      <c r="M2127" s="104" t="s">
        <v>2953</v>
      </c>
      <c r="N2127" s="104"/>
      <c r="O2127" s="45"/>
      <c r="P2127" t="str">
        <f t="shared" si="610"/>
        <v/>
      </c>
      <c r="Q2127" s="45" t="str">
        <f>IF(ISNA(VLOOKUP(AC2127,#REF!,1)),"//","")</f>
        <v/>
      </c>
      <c r="R2127" s="45"/>
      <c r="S2127" s="43">
        <f t="shared" si="611"/>
        <v>330</v>
      </c>
      <c r="T2127" s="94" t="s">
        <v>3089</v>
      </c>
      <c r="U2127" s="72" t="s">
        <v>2570</v>
      </c>
      <c r="V2127" s="72" t="s">
        <v>2570</v>
      </c>
      <c r="W2127" s="44" t="str">
        <f t="shared" si="612"/>
        <v>"XEQM04"</v>
      </c>
      <c r="X2127" s="25" t="str">
        <f t="shared" si="613"/>
        <v>XEQM04</v>
      </c>
      <c r="Y2127" s="1">
        <f t="shared" si="614"/>
        <v>2078</v>
      </c>
      <c r="Z2127" t="str">
        <f t="shared" si="615"/>
        <v>ITM_X_P4</v>
      </c>
      <c r="AA2127" s="177" t="str">
        <f>IF(ISNA(VLOOKUP(AC2127,Sheet2!J:J,1,0)),"//","")</f>
        <v>//</v>
      </c>
      <c r="AC2127" s="113" t="str">
        <f t="shared" si="609"/>
        <v>XEQM04</v>
      </c>
      <c r="AD2127" t="b">
        <f t="shared" si="608"/>
        <v>1</v>
      </c>
    </row>
    <row r="2128" spans="1:30">
      <c r="A2128" s="58">
        <f t="shared" si="607"/>
        <v>2128</v>
      </c>
      <c r="B2128" s="55">
        <f t="shared" si="616"/>
        <v>2079</v>
      </c>
      <c r="C2128" s="99" t="s">
        <v>4535</v>
      </c>
      <c r="D2128" s="99">
        <v>5</v>
      </c>
      <c r="E2128" s="104" t="s">
        <v>2970</v>
      </c>
      <c r="F2128" s="104" t="s">
        <v>2970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4811</v>
      </c>
      <c r="L2128" s="107" t="s">
        <v>2872</v>
      </c>
      <c r="M2128" s="104" t="s">
        <v>2954</v>
      </c>
      <c r="N2128" s="104"/>
      <c r="O2128" s="45"/>
      <c r="P2128" t="str">
        <f t="shared" si="610"/>
        <v/>
      </c>
      <c r="Q2128" s="45" t="str">
        <f>IF(ISNA(VLOOKUP(AC2128,#REF!,1)),"//","")</f>
        <v/>
      </c>
      <c r="R2128" s="45"/>
      <c r="S2128" s="43">
        <f t="shared" si="611"/>
        <v>331</v>
      </c>
      <c r="T2128" s="94" t="s">
        <v>3089</v>
      </c>
      <c r="U2128" s="72" t="s">
        <v>2570</v>
      </c>
      <c r="V2128" s="72" t="s">
        <v>2570</v>
      </c>
      <c r="W2128" s="44" t="str">
        <f t="shared" si="612"/>
        <v>"XEQM05"</v>
      </c>
      <c r="X2128" s="25" t="str">
        <f t="shared" si="613"/>
        <v>XEQM05</v>
      </c>
      <c r="Y2128" s="1">
        <f t="shared" si="614"/>
        <v>2079</v>
      </c>
      <c r="Z2128" t="str">
        <f t="shared" si="615"/>
        <v>ITM_X_P5</v>
      </c>
      <c r="AA2128" s="177" t="str">
        <f>IF(ISNA(VLOOKUP(AC2128,Sheet2!J:J,1,0)),"//","")</f>
        <v>//</v>
      </c>
      <c r="AC2128" s="113" t="str">
        <f t="shared" si="609"/>
        <v>XEQM05</v>
      </c>
      <c r="AD2128" t="b">
        <f t="shared" si="608"/>
        <v>1</v>
      </c>
    </row>
    <row r="2129" spans="1:30">
      <c r="A2129" s="58">
        <f t="shared" ref="A2129:A2192" si="617">IF(B2129=INT(B2129),ROW(),"")</f>
        <v>2129</v>
      </c>
      <c r="B2129" s="55">
        <f t="shared" si="616"/>
        <v>2080</v>
      </c>
      <c r="C2129" s="99" t="s">
        <v>4535</v>
      </c>
      <c r="D2129" s="99">
        <v>6</v>
      </c>
      <c r="E2129" s="104" t="s">
        <v>2971</v>
      </c>
      <c r="F2129" s="104" t="s">
        <v>2971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4811</v>
      </c>
      <c r="L2129" s="107" t="s">
        <v>2872</v>
      </c>
      <c r="M2129" s="104" t="s">
        <v>2955</v>
      </c>
      <c r="N2129" s="104"/>
      <c r="O2129" s="45"/>
      <c r="P2129" t="str">
        <f t="shared" si="610"/>
        <v/>
      </c>
      <c r="Q2129" s="45" t="str">
        <f>IF(ISNA(VLOOKUP(AC2129,#REF!,1)),"//","")</f>
        <v/>
      </c>
      <c r="R2129" s="45"/>
      <c r="S2129" s="43">
        <f t="shared" si="611"/>
        <v>332</v>
      </c>
      <c r="T2129" s="94" t="s">
        <v>3089</v>
      </c>
      <c r="U2129" s="72" t="s">
        <v>2570</v>
      </c>
      <c r="V2129" s="72" t="s">
        <v>2570</v>
      </c>
      <c r="W2129" s="44" t="str">
        <f t="shared" si="612"/>
        <v>"XEQM06"</v>
      </c>
      <c r="X2129" s="25" t="str">
        <f t="shared" si="613"/>
        <v>XEQM06</v>
      </c>
      <c r="Y2129" s="1">
        <f t="shared" si="614"/>
        <v>2080</v>
      </c>
      <c r="Z2129" t="str">
        <f t="shared" si="615"/>
        <v>ITM_X_P6</v>
      </c>
      <c r="AA2129" s="177" t="str">
        <f>IF(ISNA(VLOOKUP(AC2129,Sheet2!J:J,1,0)),"//","")</f>
        <v>//</v>
      </c>
      <c r="AC2129" s="113" t="str">
        <f t="shared" si="609"/>
        <v>XEQM06</v>
      </c>
      <c r="AD2129" t="b">
        <f t="shared" si="608"/>
        <v>1</v>
      </c>
    </row>
    <row r="2130" spans="1:30">
      <c r="A2130" s="58">
        <f t="shared" si="617"/>
        <v>2130</v>
      </c>
      <c r="B2130" s="55">
        <f t="shared" si="616"/>
        <v>2081</v>
      </c>
      <c r="C2130" s="99" t="s">
        <v>4535</v>
      </c>
      <c r="D2130" s="99">
        <v>7</v>
      </c>
      <c r="E2130" s="104" t="s">
        <v>2972</v>
      </c>
      <c r="F2130" s="104" t="s">
        <v>2972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4811</v>
      </c>
      <c r="L2130" s="107" t="s">
        <v>2872</v>
      </c>
      <c r="M2130" s="104" t="s">
        <v>2956</v>
      </c>
      <c r="N2130" s="104"/>
      <c r="O2130" s="45"/>
      <c r="P2130" t="str">
        <f t="shared" si="610"/>
        <v/>
      </c>
      <c r="Q2130" s="45" t="str">
        <f>IF(ISNA(VLOOKUP(AC2130,#REF!,1)),"//","")</f>
        <v/>
      </c>
      <c r="R2130" s="45"/>
      <c r="S2130" s="43">
        <f t="shared" si="611"/>
        <v>333</v>
      </c>
      <c r="T2130" s="94" t="s">
        <v>3089</v>
      </c>
      <c r="U2130" s="72" t="s">
        <v>2570</v>
      </c>
      <c r="V2130" s="72" t="s">
        <v>2570</v>
      </c>
      <c r="W2130" s="44" t="str">
        <f t="shared" si="612"/>
        <v>"XEQM07"</v>
      </c>
      <c r="X2130" s="25" t="str">
        <f t="shared" si="613"/>
        <v>XEQM07</v>
      </c>
      <c r="Y2130" s="1">
        <f t="shared" si="614"/>
        <v>2081</v>
      </c>
      <c r="Z2130" t="str">
        <f t="shared" si="615"/>
        <v>ITM_X_f1</v>
      </c>
      <c r="AA2130" s="177" t="str">
        <f>IF(ISNA(VLOOKUP(AC2130,Sheet2!J:J,1,0)),"//","")</f>
        <v>//</v>
      </c>
      <c r="AC2130" s="113" t="str">
        <f t="shared" si="609"/>
        <v>XEQM07</v>
      </c>
      <c r="AD2130" t="b">
        <f t="shared" si="608"/>
        <v>1</v>
      </c>
    </row>
    <row r="2131" spans="1:30">
      <c r="A2131" s="58">
        <f t="shared" si="617"/>
        <v>2131</v>
      </c>
      <c r="B2131" s="55">
        <f t="shared" si="616"/>
        <v>2082</v>
      </c>
      <c r="C2131" s="99" t="s">
        <v>4535</v>
      </c>
      <c r="D2131" s="99">
        <v>8</v>
      </c>
      <c r="E2131" s="104" t="s">
        <v>2973</v>
      </c>
      <c r="F2131" s="104" t="s">
        <v>2973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4811</v>
      </c>
      <c r="L2131" s="107" t="s">
        <v>2872</v>
      </c>
      <c r="M2131" s="104" t="s">
        <v>2957</v>
      </c>
      <c r="N2131" s="104"/>
      <c r="O2131" s="45"/>
      <c r="P2131" t="str">
        <f t="shared" si="610"/>
        <v/>
      </c>
      <c r="Q2131" s="45" t="str">
        <f>IF(ISNA(VLOOKUP(AC2131,#REF!,1)),"//","")</f>
        <v/>
      </c>
      <c r="R2131" s="45"/>
      <c r="S2131" s="43">
        <f t="shared" si="611"/>
        <v>334</v>
      </c>
      <c r="T2131" s="94" t="s">
        <v>3089</v>
      </c>
      <c r="U2131" s="72" t="s">
        <v>2570</v>
      </c>
      <c r="V2131" s="72" t="s">
        <v>2570</v>
      </c>
      <c r="W2131" s="44" t="str">
        <f t="shared" si="612"/>
        <v>"XEQM08"</v>
      </c>
      <c r="X2131" s="25" t="str">
        <f t="shared" si="613"/>
        <v>XEQM08</v>
      </c>
      <c r="Y2131" s="1">
        <f t="shared" si="614"/>
        <v>2082</v>
      </c>
      <c r="Z2131" t="str">
        <f t="shared" si="615"/>
        <v>ITM_X_f2</v>
      </c>
      <c r="AA2131" s="177" t="str">
        <f>IF(ISNA(VLOOKUP(AC2131,Sheet2!J:J,1,0)),"//","")</f>
        <v>//</v>
      </c>
      <c r="AC2131" s="113" t="str">
        <f t="shared" si="609"/>
        <v>XEQM08</v>
      </c>
      <c r="AD2131" t="b">
        <f t="shared" si="608"/>
        <v>1</v>
      </c>
    </row>
    <row r="2132" spans="1:30">
      <c r="A2132" s="58">
        <f t="shared" si="617"/>
        <v>2132</v>
      </c>
      <c r="B2132" s="55">
        <f t="shared" si="616"/>
        <v>2083</v>
      </c>
      <c r="C2132" s="99" t="s">
        <v>4535</v>
      </c>
      <c r="D2132" s="99">
        <v>9</v>
      </c>
      <c r="E2132" s="104" t="s">
        <v>2974</v>
      </c>
      <c r="F2132" s="104" t="s">
        <v>2974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4811</v>
      </c>
      <c r="L2132" s="107" t="s">
        <v>2872</v>
      </c>
      <c r="M2132" s="104" t="s">
        <v>2958</v>
      </c>
      <c r="N2132" s="104"/>
      <c r="O2132" s="45"/>
      <c r="P2132" t="str">
        <f t="shared" si="610"/>
        <v/>
      </c>
      <c r="Q2132" s="45" t="str">
        <f>IF(ISNA(VLOOKUP(AC2132,#REF!,1)),"//","")</f>
        <v/>
      </c>
      <c r="R2132" s="45"/>
      <c r="S2132" s="43">
        <f t="shared" si="611"/>
        <v>335</v>
      </c>
      <c r="T2132" s="94" t="s">
        <v>3089</v>
      </c>
      <c r="U2132" s="72" t="s">
        <v>2570</v>
      </c>
      <c r="V2132" s="72" t="s">
        <v>2570</v>
      </c>
      <c r="W2132" s="44" t="str">
        <f t="shared" si="612"/>
        <v>"XEQM09"</v>
      </c>
      <c r="X2132" s="25" t="str">
        <f t="shared" si="613"/>
        <v>XEQM09</v>
      </c>
      <c r="Y2132" s="1">
        <f t="shared" si="614"/>
        <v>2083</v>
      </c>
      <c r="Z2132" t="str">
        <f t="shared" si="615"/>
        <v>ITM_X_f3</v>
      </c>
      <c r="AA2132" s="177" t="str">
        <f>IF(ISNA(VLOOKUP(AC2132,Sheet2!J:J,1,0)),"//","")</f>
        <v>//</v>
      </c>
      <c r="AC2132" s="113" t="str">
        <f t="shared" si="609"/>
        <v>XEQM09</v>
      </c>
      <c r="AD2132" t="b">
        <f t="shared" si="608"/>
        <v>1</v>
      </c>
    </row>
    <row r="2133" spans="1:30">
      <c r="A2133" s="58">
        <f t="shared" si="617"/>
        <v>2133</v>
      </c>
      <c r="B2133" s="55">
        <f t="shared" si="616"/>
        <v>2084</v>
      </c>
      <c r="C2133" s="99" t="s">
        <v>4535</v>
      </c>
      <c r="D2133" s="99">
        <v>10</v>
      </c>
      <c r="E2133" s="104" t="s">
        <v>2975</v>
      </c>
      <c r="F2133" s="104" t="s">
        <v>2975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4811</v>
      </c>
      <c r="L2133" s="107" t="s">
        <v>2872</v>
      </c>
      <c r="M2133" s="104" t="s">
        <v>2959</v>
      </c>
      <c r="N2133" s="104"/>
      <c r="O2133" s="45"/>
      <c r="P2133" t="str">
        <f t="shared" si="610"/>
        <v/>
      </c>
      <c r="Q2133" s="45" t="str">
        <f>IF(ISNA(VLOOKUP(AC2133,#REF!,1)),"//","")</f>
        <v/>
      </c>
      <c r="R2133" s="45"/>
      <c r="S2133" s="43">
        <f t="shared" si="611"/>
        <v>336</v>
      </c>
      <c r="T2133" s="94" t="s">
        <v>3089</v>
      </c>
      <c r="U2133" s="72" t="s">
        <v>2570</v>
      </c>
      <c r="V2133" s="72" t="s">
        <v>2570</v>
      </c>
      <c r="W2133" s="44" t="str">
        <f t="shared" si="612"/>
        <v>"XEQM10"</v>
      </c>
      <c r="X2133" s="25" t="str">
        <f t="shared" si="613"/>
        <v>XEQM10</v>
      </c>
      <c r="Y2133" s="1">
        <f t="shared" si="614"/>
        <v>2084</v>
      </c>
      <c r="Z2133" t="str">
        <f t="shared" si="615"/>
        <v>ITM_X_f4</v>
      </c>
      <c r="AA2133" s="177" t="str">
        <f>IF(ISNA(VLOOKUP(AC2133,Sheet2!J:J,1,0)),"//","")</f>
        <v>//</v>
      </c>
      <c r="AC2133" s="113" t="str">
        <f t="shared" si="609"/>
        <v>XEQM10</v>
      </c>
      <c r="AD2133" t="b">
        <f t="shared" si="608"/>
        <v>1</v>
      </c>
    </row>
    <row r="2134" spans="1:30">
      <c r="A2134" s="58">
        <f t="shared" si="617"/>
        <v>2134</v>
      </c>
      <c r="B2134" s="55">
        <f t="shared" si="616"/>
        <v>2085</v>
      </c>
      <c r="C2134" s="99" t="s">
        <v>4535</v>
      </c>
      <c r="D2134" s="99">
        <v>11</v>
      </c>
      <c r="E2134" s="104" t="s">
        <v>2976</v>
      </c>
      <c r="F2134" s="104" t="s">
        <v>2976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4811</v>
      </c>
      <c r="L2134" s="107" t="s">
        <v>2872</v>
      </c>
      <c r="M2134" s="104" t="s">
        <v>2960</v>
      </c>
      <c r="N2134" s="104"/>
      <c r="O2134" s="45"/>
      <c r="P2134" t="str">
        <f t="shared" si="610"/>
        <v/>
      </c>
      <c r="Q2134" s="45" t="str">
        <f>IF(ISNA(VLOOKUP(AC2134,#REF!,1)),"//","")</f>
        <v/>
      </c>
      <c r="R2134" s="45"/>
      <c r="S2134" s="43">
        <f t="shared" si="611"/>
        <v>337</v>
      </c>
      <c r="T2134" s="94" t="s">
        <v>3089</v>
      </c>
      <c r="U2134" s="72" t="s">
        <v>2570</v>
      </c>
      <c r="V2134" s="72" t="s">
        <v>2570</v>
      </c>
      <c r="W2134" s="44" t="str">
        <f t="shared" si="612"/>
        <v>"XEQM11"</v>
      </c>
      <c r="X2134" s="25" t="str">
        <f t="shared" si="613"/>
        <v>XEQM11</v>
      </c>
      <c r="Y2134" s="1">
        <f t="shared" si="614"/>
        <v>2085</v>
      </c>
      <c r="Z2134" t="str">
        <f t="shared" si="615"/>
        <v>ITM_X_f5</v>
      </c>
      <c r="AA2134" s="177" t="str">
        <f>IF(ISNA(VLOOKUP(AC2134,Sheet2!J:J,1,0)),"//","")</f>
        <v>//</v>
      </c>
      <c r="AC2134" s="113" t="str">
        <f t="shared" si="609"/>
        <v>XEQM11</v>
      </c>
      <c r="AD2134" t="b">
        <f t="shared" si="608"/>
        <v>1</v>
      </c>
    </row>
    <row r="2135" spans="1:30">
      <c r="A2135" s="58">
        <f t="shared" si="617"/>
        <v>2135</v>
      </c>
      <c r="B2135" s="55">
        <f t="shared" si="616"/>
        <v>2086</v>
      </c>
      <c r="C2135" s="99" t="s">
        <v>4535</v>
      </c>
      <c r="D2135" s="99">
        <v>12</v>
      </c>
      <c r="E2135" s="104" t="s">
        <v>2977</v>
      </c>
      <c r="F2135" s="104" t="s">
        <v>2977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4811</v>
      </c>
      <c r="L2135" s="107" t="s">
        <v>2872</v>
      </c>
      <c r="M2135" s="104" t="s">
        <v>2961</v>
      </c>
      <c r="N2135" s="104"/>
      <c r="O2135" s="45"/>
      <c r="P2135" t="str">
        <f t="shared" si="610"/>
        <v/>
      </c>
      <c r="Q2135" s="45" t="str">
        <f>IF(ISNA(VLOOKUP(AC2135,#REF!,1)),"//","")</f>
        <v/>
      </c>
      <c r="R2135" s="45"/>
      <c r="S2135" s="43">
        <f t="shared" si="611"/>
        <v>338</v>
      </c>
      <c r="T2135" s="94" t="s">
        <v>3089</v>
      </c>
      <c r="U2135" s="72" t="s">
        <v>2570</v>
      </c>
      <c r="V2135" s="72" t="s">
        <v>2570</v>
      </c>
      <c r="W2135" s="44" t="str">
        <f t="shared" si="612"/>
        <v>"XEQM12"</v>
      </c>
      <c r="X2135" s="25" t="str">
        <f t="shared" si="613"/>
        <v>XEQM12</v>
      </c>
      <c r="Y2135" s="1">
        <f t="shared" si="614"/>
        <v>2086</v>
      </c>
      <c r="Z2135" t="str">
        <f t="shared" si="615"/>
        <v>ITM_X_f6</v>
      </c>
      <c r="AA2135" s="177" t="str">
        <f>IF(ISNA(VLOOKUP(AC2135,Sheet2!J:J,1,0)),"//","")</f>
        <v>//</v>
      </c>
      <c r="AC2135" s="113" t="str">
        <f t="shared" si="609"/>
        <v>XEQM12</v>
      </c>
      <c r="AD2135" t="b">
        <f t="shared" si="608"/>
        <v>1</v>
      </c>
    </row>
    <row r="2136" spans="1:30">
      <c r="A2136" s="58">
        <f t="shared" si="617"/>
        <v>2136</v>
      </c>
      <c r="B2136" s="55">
        <f t="shared" si="616"/>
        <v>2087</v>
      </c>
      <c r="C2136" s="99" t="s">
        <v>4535</v>
      </c>
      <c r="D2136" s="99">
        <v>13</v>
      </c>
      <c r="E2136" s="104" t="s">
        <v>2978</v>
      </c>
      <c r="F2136" s="104" t="s">
        <v>2978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4811</v>
      </c>
      <c r="L2136" s="107" t="s">
        <v>2872</v>
      </c>
      <c r="M2136" s="104" t="s">
        <v>2962</v>
      </c>
      <c r="N2136" s="104"/>
      <c r="O2136" s="45"/>
      <c r="P2136" t="str">
        <f t="shared" si="610"/>
        <v/>
      </c>
      <c r="Q2136" s="45" t="str">
        <f>IF(ISNA(VLOOKUP(AC2136,#REF!,1)),"//","")</f>
        <v/>
      </c>
      <c r="R2136" s="45"/>
      <c r="S2136" s="43">
        <f t="shared" si="611"/>
        <v>339</v>
      </c>
      <c r="T2136" s="94" t="s">
        <v>3089</v>
      </c>
      <c r="U2136" s="72" t="s">
        <v>2570</v>
      </c>
      <c r="V2136" s="72" t="s">
        <v>2570</v>
      </c>
      <c r="W2136" s="44" t="str">
        <f t="shared" si="612"/>
        <v>"XEQM13"</v>
      </c>
      <c r="X2136" s="25" t="str">
        <f t="shared" si="613"/>
        <v>XEQM13</v>
      </c>
      <c r="Y2136" s="1">
        <f t="shared" si="614"/>
        <v>2087</v>
      </c>
      <c r="Z2136" t="str">
        <f t="shared" si="615"/>
        <v>ITM_X_g1</v>
      </c>
      <c r="AA2136" s="177" t="str">
        <f>IF(ISNA(VLOOKUP(AC2136,Sheet2!J:J,1,0)),"//","")</f>
        <v>//</v>
      </c>
      <c r="AC2136" s="113" t="str">
        <f t="shared" si="609"/>
        <v>XEQM13</v>
      </c>
      <c r="AD2136" t="b">
        <f t="shared" si="608"/>
        <v>1</v>
      </c>
    </row>
    <row r="2137" spans="1:30">
      <c r="A2137" s="58">
        <f t="shared" si="617"/>
        <v>2137</v>
      </c>
      <c r="B2137" s="55">
        <f t="shared" si="616"/>
        <v>2088</v>
      </c>
      <c r="C2137" s="99" t="s">
        <v>4535</v>
      </c>
      <c r="D2137" s="99">
        <v>14</v>
      </c>
      <c r="E2137" s="104" t="s">
        <v>2979</v>
      </c>
      <c r="F2137" s="104" t="s">
        <v>2979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4811</v>
      </c>
      <c r="L2137" s="107" t="s">
        <v>2872</v>
      </c>
      <c r="M2137" s="104" t="s">
        <v>2963</v>
      </c>
      <c r="N2137" s="104"/>
      <c r="O2137" s="45"/>
      <c r="P2137" t="str">
        <f t="shared" si="610"/>
        <v/>
      </c>
      <c r="Q2137" s="45" t="str">
        <f>IF(ISNA(VLOOKUP(AC2137,#REF!,1)),"//","")</f>
        <v/>
      </c>
      <c r="R2137" s="45"/>
      <c r="S2137" s="43">
        <f t="shared" si="611"/>
        <v>340</v>
      </c>
      <c r="T2137" s="94" t="s">
        <v>3089</v>
      </c>
      <c r="U2137" s="72" t="s">
        <v>2570</v>
      </c>
      <c r="V2137" s="72" t="s">
        <v>2570</v>
      </c>
      <c r="W2137" s="44" t="str">
        <f t="shared" si="612"/>
        <v>"XEQM14"</v>
      </c>
      <c r="X2137" s="25" t="str">
        <f t="shared" si="613"/>
        <v>XEQM14</v>
      </c>
      <c r="Y2137" s="1">
        <f t="shared" si="614"/>
        <v>2088</v>
      </c>
      <c r="Z2137" t="str">
        <f t="shared" si="615"/>
        <v>ITM_X_g2</v>
      </c>
      <c r="AA2137" s="177" t="str">
        <f>IF(ISNA(VLOOKUP(AC2137,Sheet2!J:J,1,0)),"//","")</f>
        <v>//</v>
      </c>
      <c r="AC2137" s="113" t="str">
        <f t="shared" si="609"/>
        <v>XEQM14</v>
      </c>
      <c r="AD2137" t="b">
        <f t="shared" si="608"/>
        <v>1</v>
      </c>
    </row>
    <row r="2138" spans="1:30">
      <c r="A2138" s="58">
        <f t="shared" si="617"/>
        <v>2138</v>
      </c>
      <c r="B2138" s="55">
        <f t="shared" si="616"/>
        <v>2089</v>
      </c>
      <c r="C2138" s="99" t="s">
        <v>4535</v>
      </c>
      <c r="D2138" s="99">
        <v>15</v>
      </c>
      <c r="E2138" s="104" t="s">
        <v>2980</v>
      </c>
      <c r="F2138" s="104" t="s">
        <v>2980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4811</v>
      </c>
      <c r="L2138" s="107" t="s">
        <v>2872</v>
      </c>
      <c r="M2138" s="104" t="s">
        <v>2964</v>
      </c>
      <c r="N2138" s="104"/>
      <c r="O2138" s="45"/>
      <c r="P2138" t="str">
        <f t="shared" si="610"/>
        <v/>
      </c>
      <c r="Q2138" s="45" t="str">
        <f>IF(ISNA(VLOOKUP(AC2138,#REF!,1)),"//","")</f>
        <v/>
      </c>
      <c r="R2138" s="45"/>
      <c r="S2138" s="43">
        <f t="shared" si="611"/>
        <v>341</v>
      </c>
      <c r="T2138" s="94" t="s">
        <v>3089</v>
      </c>
      <c r="U2138" s="72" t="s">
        <v>2570</v>
      </c>
      <c r="V2138" s="72" t="s">
        <v>2570</v>
      </c>
      <c r="W2138" s="44" t="str">
        <f t="shared" si="612"/>
        <v>"XEQM15"</v>
      </c>
      <c r="X2138" s="25" t="str">
        <f t="shared" si="613"/>
        <v>XEQM15</v>
      </c>
      <c r="Y2138" s="1">
        <f t="shared" si="614"/>
        <v>2089</v>
      </c>
      <c r="Z2138" t="str">
        <f t="shared" si="615"/>
        <v>ITM_X_g3</v>
      </c>
      <c r="AA2138" s="177" t="str">
        <f>IF(ISNA(VLOOKUP(AC2138,Sheet2!J:J,1,0)),"//","")</f>
        <v>//</v>
      </c>
      <c r="AC2138" s="113" t="str">
        <f t="shared" si="609"/>
        <v>XEQM15</v>
      </c>
      <c r="AD2138" t="b">
        <f t="shared" si="608"/>
        <v>1</v>
      </c>
    </row>
    <row r="2139" spans="1:30">
      <c r="A2139" s="58">
        <f t="shared" si="617"/>
        <v>2139</v>
      </c>
      <c r="B2139" s="55">
        <f t="shared" si="616"/>
        <v>2090</v>
      </c>
      <c r="C2139" s="99" t="s">
        <v>4535</v>
      </c>
      <c r="D2139" s="99">
        <v>16</v>
      </c>
      <c r="E2139" s="104" t="s">
        <v>2981</v>
      </c>
      <c r="F2139" s="104" t="s">
        <v>2981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4811</v>
      </c>
      <c r="L2139" s="107" t="s">
        <v>2872</v>
      </c>
      <c r="M2139" s="104" t="s">
        <v>2965</v>
      </c>
      <c r="N2139" s="104"/>
      <c r="O2139" s="45"/>
      <c r="P2139" t="str">
        <f t="shared" si="610"/>
        <v/>
      </c>
      <c r="Q2139" s="45" t="str">
        <f>IF(ISNA(VLOOKUP(AC2139,#REF!,1)),"//","")</f>
        <v/>
      </c>
      <c r="R2139" s="45"/>
      <c r="S2139" s="43">
        <f t="shared" si="611"/>
        <v>342</v>
      </c>
      <c r="T2139" s="94" t="s">
        <v>3089</v>
      </c>
      <c r="U2139" s="72" t="s">
        <v>2570</v>
      </c>
      <c r="V2139" s="72" t="s">
        <v>2570</v>
      </c>
      <c r="W2139" s="44" t="str">
        <f t="shared" si="612"/>
        <v>"XEQM16"</v>
      </c>
      <c r="X2139" s="25" t="str">
        <f t="shared" si="613"/>
        <v>XEQM16</v>
      </c>
      <c r="Y2139" s="1">
        <f t="shared" si="614"/>
        <v>2090</v>
      </c>
      <c r="Z2139" t="str">
        <f t="shared" si="615"/>
        <v>ITM_X_g4</v>
      </c>
      <c r="AA2139" s="177" t="str">
        <f>IF(ISNA(VLOOKUP(AC2139,Sheet2!J:J,1,0)),"//","")</f>
        <v>//</v>
      </c>
      <c r="AC2139" s="113" t="str">
        <f t="shared" si="609"/>
        <v>XEQM16</v>
      </c>
      <c r="AD2139" t="b">
        <f t="shared" si="608"/>
        <v>1</v>
      </c>
    </row>
    <row r="2140" spans="1:30">
      <c r="A2140" s="58">
        <f t="shared" si="617"/>
        <v>2140</v>
      </c>
      <c r="B2140" s="55">
        <f t="shared" si="616"/>
        <v>2091</v>
      </c>
      <c r="C2140" s="99" t="s">
        <v>4535</v>
      </c>
      <c r="D2140" s="99">
        <v>17</v>
      </c>
      <c r="E2140" s="104" t="s">
        <v>2982</v>
      </c>
      <c r="F2140" s="104" t="s">
        <v>2982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4811</v>
      </c>
      <c r="L2140" s="107" t="s">
        <v>2872</v>
      </c>
      <c r="M2140" s="104" t="s">
        <v>2966</v>
      </c>
      <c r="N2140" s="104"/>
      <c r="O2140" s="45"/>
      <c r="P2140" t="str">
        <f t="shared" si="610"/>
        <v/>
      </c>
      <c r="Q2140" s="45" t="str">
        <f>IF(ISNA(VLOOKUP(AC2140,#REF!,1)),"//","")</f>
        <v/>
      </c>
      <c r="R2140" s="45"/>
      <c r="S2140" s="43">
        <f t="shared" si="611"/>
        <v>343</v>
      </c>
      <c r="T2140" s="94" t="s">
        <v>3089</v>
      </c>
      <c r="U2140" s="72" t="s">
        <v>2570</v>
      </c>
      <c r="V2140" s="72" t="s">
        <v>2570</v>
      </c>
      <c r="W2140" s="44" t="str">
        <f t="shared" si="612"/>
        <v>"XEQM17"</v>
      </c>
      <c r="X2140" s="25" t="str">
        <f t="shared" si="613"/>
        <v>XEQM17</v>
      </c>
      <c r="Y2140" s="1">
        <f t="shared" si="614"/>
        <v>2091</v>
      </c>
      <c r="Z2140" t="str">
        <f t="shared" si="615"/>
        <v>ITM_X_g5</v>
      </c>
      <c r="AA2140" s="177" t="str">
        <f>IF(ISNA(VLOOKUP(AC2140,Sheet2!J:J,1,0)),"//","")</f>
        <v>//</v>
      </c>
      <c r="AC2140" s="113" t="str">
        <f t="shared" si="609"/>
        <v>XEQM17</v>
      </c>
      <c r="AD2140" t="b">
        <f t="shared" si="608"/>
        <v>1</v>
      </c>
    </row>
    <row r="2141" spans="1:30">
      <c r="A2141" s="58">
        <f t="shared" si="617"/>
        <v>2141</v>
      </c>
      <c r="B2141" s="55">
        <f t="shared" si="616"/>
        <v>2092</v>
      </c>
      <c r="C2141" s="99" t="s">
        <v>4535</v>
      </c>
      <c r="D2141" s="99">
        <v>18</v>
      </c>
      <c r="E2141" s="104" t="s">
        <v>2983</v>
      </c>
      <c r="F2141" s="104" t="s">
        <v>2983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4811</v>
      </c>
      <c r="L2141" s="107" t="s">
        <v>2872</v>
      </c>
      <c r="M2141" s="104" t="s">
        <v>2967</v>
      </c>
      <c r="N2141" s="104"/>
      <c r="O2141" s="45"/>
      <c r="P2141" t="str">
        <f t="shared" si="610"/>
        <v/>
      </c>
      <c r="Q2141" s="45" t="str">
        <f>IF(ISNA(VLOOKUP(AC2141,#REF!,1)),"//","")</f>
        <v/>
      </c>
      <c r="R2141" s="45"/>
      <c r="S2141" s="43">
        <f t="shared" si="611"/>
        <v>344</v>
      </c>
      <c r="T2141" s="94" t="s">
        <v>3089</v>
      </c>
      <c r="U2141" s="72" t="s">
        <v>2570</v>
      </c>
      <c r="V2141" s="72" t="s">
        <v>2570</v>
      </c>
      <c r="W2141" s="44" t="str">
        <f t="shared" si="612"/>
        <v>"XEQM18"</v>
      </c>
      <c r="X2141" s="25" t="str">
        <f t="shared" si="613"/>
        <v>XEQM18</v>
      </c>
      <c r="Y2141" s="1">
        <f t="shared" si="614"/>
        <v>2092</v>
      </c>
      <c r="Z2141" t="str">
        <f t="shared" si="615"/>
        <v>ITM_X_g6</v>
      </c>
      <c r="AA2141" s="177" t="str">
        <f>IF(ISNA(VLOOKUP(AC2141,Sheet2!J:J,1,0)),"//","")</f>
        <v>//</v>
      </c>
      <c r="AC2141" s="113" t="str">
        <f t="shared" si="609"/>
        <v>XEQM18</v>
      </c>
      <c r="AD2141" t="b">
        <f t="shared" si="608"/>
        <v>1</v>
      </c>
    </row>
    <row r="2142" spans="1:30">
      <c r="A2142" s="58">
        <f t="shared" si="617"/>
        <v>2142</v>
      </c>
      <c r="B2142" s="55">
        <f t="shared" si="616"/>
        <v>2093</v>
      </c>
      <c r="C2142" s="99" t="s">
        <v>4536</v>
      </c>
      <c r="D2142" s="99" t="s">
        <v>14</v>
      </c>
      <c r="E2142" s="104" t="s">
        <v>3028</v>
      </c>
      <c r="F2142" s="104" t="s">
        <v>3028</v>
      </c>
      <c r="G2142" s="106">
        <v>1</v>
      </c>
      <c r="H2142" s="106">
        <v>18</v>
      </c>
      <c r="I2142" s="100" t="s">
        <v>1</v>
      </c>
      <c r="J2142" s="100" t="s">
        <v>1630</v>
      </c>
      <c r="K2142" s="102" t="s">
        <v>4646</v>
      </c>
      <c r="L2142" s="107"/>
      <c r="M2142" s="104" t="s">
        <v>3026</v>
      </c>
      <c r="N2142" s="104"/>
      <c r="O2142" s="45"/>
      <c r="P2142" t="str">
        <f t="shared" si="610"/>
        <v/>
      </c>
      <c r="Q2142" s="45" t="str">
        <f>IF(ISNA(VLOOKUP(AC2142,#REF!,1)),"//","")</f>
        <v/>
      </c>
      <c r="R2142" s="45"/>
      <c r="S2142" s="43">
        <f t="shared" si="611"/>
        <v>345</v>
      </c>
      <c r="T2142" s="94" t="s">
        <v>3089</v>
      </c>
      <c r="U2142" s="72" t="s">
        <v>3001</v>
      </c>
      <c r="V2142" s="72" t="s">
        <v>2570</v>
      </c>
      <c r="W2142" s="44" t="str">
        <f t="shared" si="612"/>
        <v>"X.SAVE"</v>
      </c>
      <c r="X2142" s="25" t="str">
        <f t="shared" si="613"/>
        <v>X.SAVE</v>
      </c>
      <c r="Y2142" s="1">
        <f t="shared" si="614"/>
        <v>2093</v>
      </c>
      <c r="Z2142" t="str">
        <f t="shared" si="615"/>
        <v>ITM_XSAVE</v>
      </c>
      <c r="AA2142" s="177" t="str">
        <f>IF(ISNA(VLOOKUP(AC2142,Sheet2!J:J,1,0)),"//","")</f>
        <v>//</v>
      </c>
      <c r="AC2142" s="113" t="str">
        <f t="shared" si="609"/>
        <v>X.SAVE</v>
      </c>
      <c r="AD2142" t="b">
        <f t="shared" si="608"/>
        <v>1</v>
      </c>
    </row>
    <row r="2143" spans="1:30">
      <c r="A2143" s="58">
        <f t="shared" si="617"/>
        <v>2143</v>
      </c>
      <c r="B2143" s="55">
        <f t="shared" si="616"/>
        <v>2094</v>
      </c>
      <c r="C2143" s="99" t="s">
        <v>4537</v>
      </c>
      <c r="D2143" s="99" t="s">
        <v>14</v>
      </c>
      <c r="E2143" s="102" t="s">
        <v>3029</v>
      </c>
      <c r="F2143" s="102" t="s">
        <v>3029</v>
      </c>
      <c r="G2143" s="106">
        <v>1</v>
      </c>
      <c r="H2143" s="106">
        <v>18</v>
      </c>
      <c r="I2143" s="100" t="s">
        <v>1</v>
      </c>
      <c r="J2143" s="100" t="s">
        <v>1630</v>
      </c>
      <c r="K2143" s="102" t="s">
        <v>4811</v>
      </c>
      <c r="L2143" s="99"/>
      <c r="M2143" s="104" t="s">
        <v>3027</v>
      </c>
      <c r="N2143" s="104"/>
      <c r="O2143"/>
      <c r="P2143" t="str">
        <f t="shared" si="610"/>
        <v/>
      </c>
      <c r="Q2143" t="str">
        <f>IF(ISNA(VLOOKUP(AC2143,#REF!,1)),"//","")</f>
        <v/>
      </c>
      <c r="R2143"/>
      <c r="S2143" s="43">
        <f t="shared" si="611"/>
        <v>346</v>
      </c>
      <c r="T2143" s="94" t="s">
        <v>3089</v>
      </c>
      <c r="U2143" s="72" t="s">
        <v>3001</v>
      </c>
      <c r="V2143" s="72" t="s">
        <v>2570</v>
      </c>
      <c r="W2143" s="44" t="str">
        <f t="shared" si="612"/>
        <v>"X.LOAD"</v>
      </c>
      <c r="X2143" s="25" t="str">
        <f t="shared" si="613"/>
        <v>X.LOAD</v>
      </c>
      <c r="Y2143" s="1">
        <f t="shared" si="614"/>
        <v>2094</v>
      </c>
      <c r="Z2143" t="str">
        <f t="shared" si="615"/>
        <v>ITM_XLOAD</v>
      </c>
      <c r="AA2143" s="177" t="str">
        <f>IF(ISNA(VLOOKUP(AC2143,Sheet2!J:J,1,0)),"//","")</f>
        <v>//</v>
      </c>
      <c r="AC2143" s="113" t="str">
        <f t="shared" si="609"/>
        <v>X.LOAD</v>
      </c>
      <c r="AD2143" t="b">
        <f t="shared" si="608"/>
        <v>1</v>
      </c>
    </row>
    <row r="2144" spans="1:30">
      <c r="A2144" s="58">
        <f t="shared" si="617"/>
        <v>2144</v>
      </c>
      <c r="B2144" s="55">
        <f t="shared" si="616"/>
        <v>2095</v>
      </c>
      <c r="C2144" s="99" t="s">
        <v>4325</v>
      </c>
      <c r="D2144" s="99">
        <v>0</v>
      </c>
      <c r="E2144" s="102" t="s">
        <v>3277</v>
      </c>
      <c r="F2144" s="102" t="s">
        <v>3277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4811</v>
      </c>
      <c r="L2144" s="99" t="s">
        <v>3147</v>
      </c>
      <c r="M2144" s="104" t="s">
        <v>3278</v>
      </c>
      <c r="N2144" s="104"/>
      <c r="O2144"/>
      <c r="P2144" t="str">
        <f t="shared" si="610"/>
        <v/>
      </c>
      <c r="Q2144" t="str">
        <f>IF(ISNA(VLOOKUP(AC2144,#REF!,1)),"//","")</f>
        <v/>
      </c>
      <c r="R2144"/>
      <c r="S2144" s="43">
        <f t="shared" si="611"/>
        <v>346</v>
      </c>
      <c r="T2144" s="94" t="s">
        <v>3149</v>
      </c>
      <c r="U2144" s="72" t="s">
        <v>2994</v>
      </c>
      <c r="V2144" s="72" t="s">
        <v>2570</v>
      </c>
      <c r="W2144" s="44" t="str">
        <f t="shared" si="612"/>
        <v/>
      </c>
      <c r="X2144" s="25" t="str">
        <f t="shared" si="613"/>
        <v/>
      </c>
      <c r="Y2144" s="1">
        <f t="shared" si="614"/>
        <v>2095</v>
      </c>
      <c r="Z2144" t="str">
        <f t="shared" si="615"/>
        <v>ITM_FB00</v>
      </c>
      <c r="AA2144" s="177" t="str">
        <f>IF(ISNA(VLOOKUP(AC2144,Sheet2!J:J,1,0)),"//","")</f>
        <v/>
      </c>
      <c r="AC2144" s="113" t="str">
        <f t="shared" si="609"/>
        <v/>
      </c>
      <c r="AD2144" t="b">
        <f t="shared" si="608"/>
        <v>1</v>
      </c>
    </row>
    <row r="2145" spans="1:30">
      <c r="A2145" s="58">
        <f t="shared" si="617"/>
        <v>2145</v>
      </c>
      <c r="B2145" s="55">
        <f t="shared" si="616"/>
        <v>2096</v>
      </c>
      <c r="C2145" s="99" t="s">
        <v>4325</v>
      </c>
      <c r="D2145" s="99">
        <v>1</v>
      </c>
      <c r="E2145" s="104" t="s">
        <v>3214</v>
      </c>
      <c r="F2145" s="104" t="s">
        <v>3214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4811</v>
      </c>
      <c r="L2145" s="107" t="s">
        <v>3147</v>
      </c>
      <c r="M2145" s="104" t="s">
        <v>3148</v>
      </c>
      <c r="N2145" s="107"/>
      <c r="O2145" s="45"/>
      <c r="P2145" t="str">
        <f t="shared" ref="P2145" si="618">IF(E2145=F2145,"","NOT EQUAL")</f>
        <v/>
      </c>
      <c r="Q2145" s="45" t="str">
        <f>IF(ISNA(VLOOKUP(AC2145,#REF!,1)),"//","")</f>
        <v/>
      </c>
      <c r="R2145" s="45"/>
      <c r="S2145" s="43">
        <f t="shared" ref="S2145" si="619">IF(X2145&lt;&gt;"",S2144+1,S2144)</f>
        <v>346</v>
      </c>
      <c r="T2145" s="94" t="s">
        <v>3149</v>
      </c>
      <c r="U2145" s="72" t="s">
        <v>2994</v>
      </c>
      <c r="V2145" s="72" t="s">
        <v>2570</v>
      </c>
      <c r="W2145" s="44" t="str">
        <f t="shared" ref="W2145" si="620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21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22">B2145</f>
        <v>2096</v>
      </c>
      <c r="Z2145" t="str">
        <f t="shared" ref="Z2145" si="623">M2145</f>
        <v>ITM_FB01</v>
      </c>
      <c r="AA2145" s="177" t="str">
        <f>IF(ISNA(VLOOKUP(AC2145,Sheet2!J:J,1,0)),"//","")</f>
        <v/>
      </c>
      <c r="AC2145" s="113" t="str">
        <f t="shared" si="609"/>
        <v/>
      </c>
      <c r="AD2145" t="b">
        <f t="shared" si="608"/>
        <v>1</v>
      </c>
    </row>
    <row r="2146" spans="1:30">
      <c r="A2146" s="58">
        <f t="shared" si="617"/>
        <v>2146</v>
      </c>
      <c r="B2146" s="55">
        <f t="shared" si="616"/>
        <v>2097</v>
      </c>
      <c r="C2146" s="99" t="s">
        <v>4325</v>
      </c>
      <c r="D2146" s="99">
        <v>2</v>
      </c>
      <c r="E2146" s="104" t="s">
        <v>3215</v>
      </c>
      <c r="F2146" s="104" t="s">
        <v>3215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4811</v>
      </c>
      <c r="L2146" s="107" t="s">
        <v>3147</v>
      </c>
      <c r="M2146" s="104" t="s">
        <v>3150</v>
      </c>
      <c r="N2146" s="107"/>
      <c r="O2146" s="45"/>
      <c r="P2146" t="str">
        <f t="shared" ref="P2146" si="624">IF(E2146=F2146,"","NOT EQUAL")</f>
        <v/>
      </c>
      <c r="Q2146" s="45" t="str">
        <f>IF(ISNA(VLOOKUP(AC2146,#REF!,1)),"//","")</f>
        <v/>
      </c>
      <c r="R2146" s="45"/>
      <c r="S2146" s="43">
        <f t="shared" ref="S2146" si="625">IF(X2146&lt;&gt;"",S2145+1,S2145)</f>
        <v>346</v>
      </c>
      <c r="T2146" s="94" t="s">
        <v>3149</v>
      </c>
      <c r="U2146" s="72" t="s">
        <v>2994</v>
      </c>
      <c r="V2146" s="72" t="s">
        <v>2570</v>
      </c>
      <c r="W2146" s="44" t="str">
        <f t="shared" ref="W2146" si="626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27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28">B2146</f>
        <v>2097</v>
      </c>
      <c r="Z2146" t="str">
        <f t="shared" ref="Z2146" si="629">M2146</f>
        <v>ITM_FB02</v>
      </c>
      <c r="AA2146" s="177" t="str">
        <f>IF(ISNA(VLOOKUP(AC2146,Sheet2!J:J,1,0)),"//","")</f>
        <v/>
      </c>
      <c r="AC2146" s="113" t="str">
        <f t="shared" si="609"/>
        <v/>
      </c>
      <c r="AD2146" t="b">
        <f t="shared" si="608"/>
        <v>1</v>
      </c>
    </row>
    <row r="2147" spans="1:30">
      <c r="A2147" s="58">
        <f t="shared" si="617"/>
        <v>2147</v>
      </c>
      <c r="B2147" s="55">
        <f t="shared" si="616"/>
        <v>2098</v>
      </c>
      <c r="C2147" s="99" t="s">
        <v>4325</v>
      </c>
      <c r="D2147" s="99">
        <v>3</v>
      </c>
      <c r="E2147" s="104" t="s">
        <v>3216</v>
      </c>
      <c r="F2147" s="104" t="s">
        <v>3216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4811</v>
      </c>
      <c r="L2147" s="107" t="s">
        <v>3147</v>
      </c>
      <c r="M2147" s="104" t="s">
        <v>3151</v>
      </c>
      <c r="N2147" s="107"/>
      <c r="O2147" s="45"/>
      <c r="P2147" t="str">
        <f t="shared" ref="P2147:P2162" si="630">IF(E2147=F2147,"","NOT EQUAL")</f>
        <v/>
      </c>
      <c r="Q2147" s="45" t="str">
        <f>IF(ISNA(VLOOKUP(AC2147,#REF!,1)),"//","")</f>
        <v/>
      </c>
      <c r="R2147" s="45"/>
      <c r="S2147" s="43">
        <f t="shared" ref="S2147:S2162" si="631">IF(X2147&lt;&gt;"",S2146+1,S2146)</f>
        <v>346</v>
      </c>
      <c r="T2147" s="94" t="s">
        <v>3149</v>
      </c>
      <c r="U2147" s="72" t="s">
        <v>2994</v>
      </c>
      <c r="V2147" s="72" t="s">
        <v>2570</v>
      </c>
      <c r="W2147" s="44" t="str">
        <f t="shared" ref="W2147:W2162" si="632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33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34">B2147</f>
        <v>2098</v>
      </c>
      <c r="Z2147" t="str">
        <f t="shared" ref="Z2147:Z2162" si="635">M2147</f>
        <v>ITM_FB03</v>
      </c>
      <c r="AA2147" s="177" t="str">
        <f>IF(ISNA(VLOOKUP(AC2147,Sheet2!J:J,1,0)),"//","")</f>
        <v/>
      </c>
      <c r="AC2147" s="113" t="str">
        <f t="shared" si="609"/>
        <v/>
      </c>
      <c r="AD2147" t="b">
        <f t="shared" si="608"/>
        <v>1</v>
      </c>
    </row>
    <row r="2148" spans="1:30">
      <c r="A2148" s="58">
        <f t="shared" si="617"/>
        <v>2148</v>
      </c>
      <c r="B2148" s="55">
        <f t="shared" si="616"/>
        <v>2099</v>
      </c>
      <c r="C2148" s="99" t="s">
        <v>4325</v>
      </c>
      <c r="D2148" s="99">
        <v>4</v>
      </c>
      <c r="E2148" s="104" t="s">
        <v>3217</v>
      </c>
      <c r="F2148" s="104" t="s">
        <v>3217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4811</v>
      </c>
      <c r="L2148" s="107" t="s">
        <v>3147</v>
      </c>
      <c r="M2148" s="104" t="s">
        <v>3152</v>
      </c>
      <c r="N2148" s="107"/>
      <c r="O2148" s="45"/>
      <c r="P2148" t="str">
        <f t="shared" si="630"/>
        <v/>
      </c>
      <c r="Q2148" s="45" t="str">
        <f>IF(ISNA(VLOOKUP(AC2148,#REF!,1)),"//","")</f>
        <v/>
      </c>
      <c r="R2148" s="45"/>
      <c r="S2148" s="43">
        <f t="shared" si="631"/>
        <v>346</v>
      </c>
      <c r="T2148" s="94" t="s">
        <v>3149</v>
      </c>
      <c r="U2148" s="72" t="s">
        <v>2994</v>
      </c>
      <c r="V2148" s="72" t="s">
        <v>2570</v>
      </c>
      <c r="W2148" s="44" t="str">
        <f t="shared" si="632"/>
        <v/>
      </c>
      <c r="X2148" s="25" t="str">
        <f t="shared" si="633"/>
        <v/>
      </c>
      <c r="Y2148" s="1">
        <f t="shared" si="634"/>
        <v>2099</v>
      </c>
      <c r="Z2148" t="str">
        <f t="shared" si="635"/>
        <v>ITM_FB04</v>
      </c>
      <c r="AA2148" s="177" t="str">
        <f>IF(ISNA(VLOOKUP(AC2148,Sheet2!J:J,1,0)),"//","")</f>
        <v/>
      </c>
      <c r="AC2148" s="113" t="str">
        <f t="shared" si="609"/>
        <v/>
      </c>
      <c r="AD2148" t="b">
        <f t="shared" si="608"/>
        <v>1</v>
      </c>
    </row>
    <row r="2149" spans="1:30">
      <c r="A2149" s="58">
        <f t="shared" si="617"/>
        <v>2149</v>
      </c>
      <c r="B2149" s="55">
        <f t="shared" si="616"/>
        <v>2100</v>
      </c>
      <c r="C2149" s="99" t="s">
        <v>4325</v>
      </c>
      <c r="D2149" s="99">
        <v>5</v>
      </c>
      <c r="E2149" s="104" t="s">
        <v>3218</v>
      </c>
      <c r="F2149" s="104" t="s">
        <v>3218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4811</v>
      </c>
      <c r="L2149" s="107" t="s">
        <v>3147</v>
      </c>
      <c r="M2149" s="104" t="s">
        <v>3153</v>
      </c>
      <c r="N2149" s="107"/>
      <c r="O2149" s="45"/>
      <c r="P2149" t="str">
        <f t="shared" si="630"/>
        <v/>
      </c>
      <c r="Q2149" s="45" t="str">
        <f>IF(ISNA(VLOOKUP(AC2149,#REF!,1)),"//","")</f>
        <v/>
      </c>
      <c r="R2149" s="45"/>
      <c r="S2149" s="43">
        <f t="shared" si="631"/>
        <v>346</v>
      </c>
      <c r="T2149" s="94" t="s">
        <v>3149</v>
      </c>
      <c r="U2149" s="72" t="s">
        <v>2994</v>
      </c>
      <c r="V2149" s="72" t="s">
        <v>2570</v>
      </c>
      <c r="W2149" s="44" t="str">
        <f t="shared" si="632"/>
        <v/>
      </c>
      <c r="X2149" s="25" t="str">
        <f t="shared" si="633"/>
        <v/>
      </c>
      <c r="Y2149" s="1">
        <f t="shared" si="634"/>
        <v>2100</v>
      </c>
      <c r="Z2149" t="str">
        <f t="shared" si="635"/>
        <v>ITM_FB05</v>
      </c>
      <c r="AA2149" s="177" t="str">
        <f>IF(ISNA(VLOOKUP(AC2149,Sheet2!J:J,1,0)),"//","")</f>
        <v/>
      </c>
      <c r="AC2149" s="113" t="str">
        <f t="shared" si="609"/>
        <v/>
      </c>
      <c r="AD2149" t="b">
        <f t="shared" si="608"/>
        <v>1</v>
      </c>
    </row>
    <row r="2150" spans="1:30">
      <c r="A2150" s="58">
        <f t="shared" si="617"/>
        <v>2150</v>
      </c>
      <c r="B2150" s="55">
        <f t="shared" si="616"/>
        <v>2101</v>
      </c>
      <c r="C2150" s="99" t="s">
        <v>4325</v>
      </c>
      <c r="D2150" s="99">
        <v>6</v>
      </c>
      <c r="E2150" s="104" t="s">
        <v>3219</v>
      </c>
      <c r="F2150" s="104" t="s">
        <v>3219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4811</v>
      </c>
      <c r="L2150" s="107" t="s">
        <v>3147</v>
      </c>
      <c r="M2150" s="104" t="s">
        <v>3154</v>
      </c>
      <c r="N2150" s="107"/>
      <c r="O2150" s="45"/>
      <c r="P2150" t="str">
        <f t="shared" si="630"/>
        <v/>
      </c>
      <c r="Q2150" s="45" t="str">
        <f>IF(ISNA(VLOOKUP(AC2150,#REF!,1)),"//","")</f>
        <v/>
      </c>
      <c r="R2150" s="45"/>
      <c r="S2150" s="43">
        <f t="shared" si="631"/>
        <v>346</v>
      </c>
      <c r="T2150" s="94" t="s">
        <v>3149</v>
      </c>
      <c r="U2150" s="72" t="s">
        <v>2994</v>
      </c>
      <c r="V2150" s="72" t="s">
        <v>2570</v>
      </c>
      <c r="W2150" s="44" t="str">
        <f t="shared" si="632"/>
        <v/>
      </c>
      <c r="X2150" s="25" t="str">
        <f t="shared" si="633"/>
        <v/>
      </c>
      <c r="Y2150" s="1">
        <f t="shared" si="634"/>
        <v>2101</v>
      </c>
      <c r="Z2150" t="str">
        <f t="shared" si="635"/>
        <v>ITM_FB06</v>
      </c>
      <c r="AA2150" s="177" t="str">
        <f>IF(ISNA(VLOOKUP(AC2150,Sheet2!J:J,1,0)),"//","")</f>
        <v/>
      </c>
      <c r="AC2150" s="113" t="str">
        <f t="shared" si="609"/>
        <v/>
      </c>
      <c r="AD2150" t="b">
        <f t="shared" si="608"/>
        <v>1</v>
      </c>
    </row>
    <row r="2151" spans="1:30">
      <c r="A2151" s="58">
        <f t="shared" si="617"/>
        <v>2151</v>
      </c>
      <c r="B2151" s="55">
        <f t="shared" si="616"/>
        <v>2102</v>
      </c>
      <c r="C2151" s="99" t="s">
        <v>4325</v>
      </c>
      <c r="D2151" s="99">
        <v>7</v>
      </c>
      <c r="E2151" s="104" t="s">
        <v>3220</v>
      </c>
      <c r="F2151" s="104" t="s">
        <v>3220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4811</v>
      </c>
      <c r="L2151" s="107" t="s">
        <v>3147</v>
      </c>
      <c r="M2151" s="104" t="s">
        <v>3155</v>
      </c>
      <c r="N2151" s="107"/>
      <c r="O2151" s="45"/>
      <c r="P2151" t="str">
        <f t="shared" si="630"/>
        <v/>
      </c>
      <c r="Q2151" s="45" t="str">
        <f>IF(ISNA(VLOOKUP(AC2151,#REF!,1)),"//","")</f>
        <v/>
      </c>
      <c r="R2151" s="45"/>
      <c r="S2151" s="43">
        <f t="shared" si="631"/>
        <v>346</v>
      </c>
      <c r="T2151" s="94" t="s">
        <v>3149</v>
      </c>
      <c r="U2151" s="72" t="s">
        <v>2994</v>
      </c>
      <c r="V2151" s="72" t="s">
        <v>2570</v>
      </c>
      <c r="W2151" s="44" t="str">
        <f t="shared" si="632"/>
        <v/>
      </c>
      <c r="X2151" s="25" t="str">
        <f t="shared" si="633"/>
        <v/>
      </c>
      <c r="Y2151" s="1">
        <f t="shared" si="634"/>
        <v>2102</v>
      </c>
      <c r="Z2151" t="str">
        <f t="shared" si="635"/>
        <v>ITM_FB07</v>
      </c>
      <c r="AA2151" s="177" t="str">
        <f>IF(ISNA(VLOOKUP(AC2151,Sheet2!J:J,1,0)),"//","")</f>
        <v/>
      </c>
      <c r="AC2151" s="113" t="str">
        <f t="shared" si="609"/>
        <v/>
      </c>
      <c r="AD2151" t="b">
        <f t="shared" si="608"/>
        <v>1</v>
      </c>
    </row>
    <row r="2152" spans="1:30">
      <c r="A2152" s="58">
        <f t="shared" si="617"/>
        <v>2152</v>
      </c>
      <c r="B2152" s="55">
        <f t="shared" si="616"/>
        <v>2103</v>
      </c>
      <c r="C2152" s="99" t="s">
        <v>4325</v>
      </c>
      <c r="D2152" s="99">
        <v>8</v>
      </c>
      <c r="E2152" s="104" t="s">
        <v>3221</v>
      </c>
      <c r="F2152" s="104" t="s">
        <v>3221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4811</v>
      </c>
      <c r="L2152" s="107" t="s">
        <v>3147</v>
      </c>
      <c r="M2152" s="104" t="s">
        <v>3156</v>
      </c>
      <c r="N2152" s="107"/>
      <c r="O2152" s="45"/>
      <c r="P2152" t="str">
        <f t="shared" si="630"/>
        <v/>
      </c>
      <c r="Q2152" s="45" t="str">
        <f>IF(ISNA(VLOOKUP(AC2152,#REF!,1)),"//","")</f>
        <v/>
      </c>
      <c r="R2152" s="45"/>
      <c r="S2152" s="43">
        <f t="shared" si="631"/>
        <v>346</v>
      </c>
      <c r="T2152" s="94" t="s">
        <v>3149</v>
      </c>
      <c r="U2152" s="72" t="s">
        <v>2994</v>
      </c>
      <c r="V2152" s="72" t="s">
        <v>2570</v>
      </c>
      <c r="W2152" s="44" t="str">
        <f t="shared" si="632"/>
        <v/>
      </c>
      <c r="X2152" s="25" t="str">
        <f t="shared" si="633"/>
        <v/>
      </c>
      <c r="Y2152" s="1">
        <f t="shared" si="634"/>
        <v>2103</v>
      </c>
      <c r="Z2152" t="str">
        <f t="shared" si="635"/>
        <v>ITM_FB08</v>
      </c>
      <c r="AA2152" s="177" t="str">
        <f>IF(ISNA(VLOOKUP(AC2152,Sheet2!J:J,1,0)),"//","")</f>
        <v/>
      </c>
      <c r="AC2152" s="113" t="str">
        <f t="shared" si="609"/>
        <v/>
      </c>
      <c r="AD2152" t="b">
        <f t="shared" si="608"/>
        <v>1</v>
      </c>
    </row>
    <row r="2153" spans="1:30">
      <c r="A2153" s="58">
        <f t="shared" si="617"/>
        <v>2153</v>
      </c>
      <c r="B2153" s="55">
        <f t="shared" si="616"/>
        <v>2104</v>
      </c>
      <c r="C2153" s="99" t="s">
        <v>4325</v>
      </c>
      <c r="D2153" s="99">
        <v>9</v>
      </c>
      <c r="E2153" s="104" t="s">
        <v>3222</v>
      </c>
      <c r="F2153" s="104" t="s">
        <v>3222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4811</v>
      </c>
      <c r="L2153" s="107" t="s">
        <v>3147</v>
      </c>
      <c r="M2153" s="104" t="s">
        <v>3157</v>
      </c>
      <c r="N2153" s="107"/>
      <c r="O2153" s="45"/>
      <c r="P2153" t="str">
        <f t="shared" si="630"/>
        <v/>
      </c>
      <c r="Q2153" s="45" t="str">
        <f>IF(ISNA(VLOOKUP(AC2153,#REF!,1)),"//","")</f>
        <v/>
      </c>
      <c r="R2153" s="45"/>
      <c r="S2153" s="43">
        <f t="shared" si="631"/>
        <v>346</v>
      </c>
      <c r="T2153" s="94" t="s">
        <v>3149</v>
      </c>
      <c r="U2153" s="72" t="s">
        <v>2994</v>
      </c>
      <c r="V2153" s="72" t="s">
        <v>2570</v>
      </c>
      <c r="W2153" s="44" t="str">
        <f t="shared" si="632"/>
        <v/>
      </c>
      <c r="X2153" s="25" t="str">
        <f t="shared" si="633"/>
        <v/>
      </c>
      <c r="Y2153" s="1">
        <f t="shared" si="634"/>
        <v>2104</v>
      </c>
      <c r="Z2153" t="str">
        <f t="shared" si="635"/>
        <v>ITM_FB09</v>
      </c>
      <c r="AA2153" s="177" t="str">
        <f>IF(ISNA(VLOOKUP(AC2153,Sheet2!J:J,1,0)),"//","")</f>
        <v/>
      </c>
      <c r="AC2153" s="113" t="str">
        <f t="shared" si="609"/>
        <v/>
      </c>
      <c r="AD2153" t="b">
        <f t="shared" si="608"/>
        <v>1</v>
      </c>
    </row>
    <row r="2154" spans="1:30">
      <c r="A2154" s="58">
        <f t="shared" si="617"/>
        <v>2154</v>
      </c>
      <c r="B2154" s="55">
        <f t="shared" si="616"/>
        <v>2105</v>
      </c>
      <c r="C2154" s="99" t="s">
        <v>4325</v>
      </c>
      <c r="D2154" s="99">
        <v>10</v>
      </c>
      <c r="E2154" s="104" t="s">
        <v>3223</v>
      </c>
      <c r="F2154" s="104" t="s">
        <v>3223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4811</v>
      </c>
      <c r="L2154" s="107" t="s">
        <v>3147</v>
      </c>
      <c r="M2154" s="104" t="s">
        <v>3158</v>
      </c>
      <c r="N2154" s="107"/>
      <c r="O2154" s="45"/>
      <c r="P2154" t="str">
        <f t="shared" si="630"/>
        <v/>
      </c>
      <c r="Q2154" s="45" t="str">
        <f>IF(ISNA(VLOOKUP(AC2154,#REF!,1)),"//","")</f>
        <v/>
      </c>
      <c r="R2154" s="45"/>
      <c r="S2154" s="43">
        <f t="shared" si="631"/>
        <v>346</v>
      </c>
      <c r="T2154" s="94" t="s">
        <v>3149</v>
      </c>
      <c r="U2154" s="72" t="s">
        <v>2994</v>
      </c>
      <c r="V2154" s="72" t="s">
        <v>2570</v>
      </c>
      <c r="W2154" s="44" t="str">
        <f t="shared" si="632"/>
        <v/>
      </c>
      <c r="X2154" s="25" t="str">
        <f t="shared" si="633"/>
        <v/>
      </c>
      <c r="Y2154" s="1">
        <f t="shared" si="634"/>
        <v>2105</v>
      </c>
      <c r="Z2154" t="str">
        <f t="shared" si="635"/>
        <v>ITM_FB10</v>
      </c>
      <c r="AA2154" s="177" t="str">
        <f>IF(ISNA(VLOOKUP(AC2154,Sheet2!J:J,1,0)),"//","")</f>
        <v/>
      </c>
      <c r="AC2154" s="113" t="str">
        <f t="shared" si="609"/>
        <v/>
      </c>
      <c r="AD2154" t="b">
        <f t="shared" ref="AD2154:AD2217" si="636">X2154=AC2154</f>
        <v>1</v>
      </c>
    </row>
    <row r="2155" spans="1:30">
      <c r="A2155" s="58">
        <f t="shared" si="617"/>
        <v>2155</v>
      </c>
      <c r="B2155" s="55">
        <f t="shared" si="616"/>
        <v>2106</v>
      </c>
      <c r="C2155" s="99" t="s">
        <v>4325</v>
      </c>
      <c r="D2155" s="99">
        <v>11</v>
      </c>
      <c r="E2155" s="104" t="s">
        <v>3224</v>
      </c>
      <c r="F2155" s="104" t="s">
        <v>3224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4811</v>
      </c>
      <c r="L2155" s="107" t="s">
        <v>3147</v>
      </c>
      <c r="M2155" s="104" t="s">
        <v>3159</v>
      </c>
      <c r="N2155" s="107"/>
      <c r="O2155" s="45"/>
      <c r="P2155" t="str">
        <f t="shared" si="630"/>
        <v/>
      </c>
      <c r="Q2155" s="45" t="str">
        <f>IF(ISNA(VLOOKUP(AC2155,#REF!,1)),"//","")</f>
        <v/>
      </c>
      <c r="R2155" s="45"/>
      <c r="S2155" s="43">
        <f t="shared" si="631"/>
        <v>346</v>
      </c>
      <c r="T2155" s="94" t="s">
        <v>3149</v>
      </c>
      <c r="U2155" s="72" t="s">
        <v>2994</v>
      </c>
      <c r="V2155" s="72" t="s">
        <v>2570</v>
      </c>
      <c r="W2155" s="44" t="str">
        <f t="shared" si="632"/>
        <v/>
      </c>
      <c r="X2155" s="25" t="str">
        <f t="shared" si="633"/>
        <v/>
      </c>
      <c r="Y2155" s="1">
        <f t="shared" si="634"/>
        <v>2106</v>
      </c>
      <c r="Z2155" t="str">
        <f t="shared" si="635"/>
        <v>ITM_FB11</v>
      </c>
      <c r="AA2155" s="177" t="str">
        <f>IF(ISNA(VLOOKUP(AC2155,Sheet2!J:J,1,0)),"//","")</f>
        <v/>
      </c>
      <c r="AC2155" s="113" t="str">
        <f t="shared" si="609"/>
        <v/>
      </c>
      <c r="AD2155" t="b">
        <f t="shared" si="636"/>
        <v>1</v>
      </c>
    </row>
    <row r="2156" spans="1:30">
      <c r="A2156" s="58">
        <f t="shared" si="617"/>
        <v>2156</v>
      </c>
      <c r="B2156" s="55">
        <f t="shared" si="616"/>
        <v>2107</v>
      </c>
      <c r="C2156" s="99" t="s">
        <v>4325</v>
      </c>
      <c r="D2156" s="99">
        <v>12</v>
      </c>
      <c r="E2156" s="104" t="s">
        <v>3225</v>
      </c>
      <c r="F2156" s="104" t="s">
        <v>3225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4811</v>
      </c>
      <c r="L2156" s="107" t="s">
        <v>3147</v>
      </c>
      <c r="M2156" s="104" t="s">
        <v>3160</v>
      </c>
      <c r="N2156" s="107"/>
      <c r="O2156" s="45"/>
      <c r="P2156" t="str">
        <f t="shared" si="630"/>
        <v/>
      </c>
      <c r="Q2156" s="45" t="str">
        <f>IF(ISNA(VLOOKUP(AC2156,#REF!,1)),"//","")</f>
        <v/>
      </c>
      <c r="R2156" s="45"/>
      <c r="S2156" s="43">
        <f t="shared" si="631"/>
        <v>346</v>
      </c>
      <c r="T2156" s="94" t="s">
        <v>3149</v>
      </c>
      <c r="U2156" s="72" t="s">
        <v>2994</v>
      </c>
      <c r="V2156" s="72" t="s">
        <v>2570</v>
      </c>
      <c r="W2156" s="44" t="str">
        <f t="shared" si="632"/>
        <v/>
      </c>
      <c r="X2156" s="25" t="str">
        <f t="shared" si="633"/>
        <v/>
      </c>
      <c r="Y2156" s="1">
        <f t="shared" si="634"/>
        <v>2107</v>
      </c>
      <c r="Z2156" t="str">
        <f t="shared" si="635"/>
        <v>ITM_FB12</v>
      </c>
      <c r="AA2156" s="177" t="str">
        <f>IF(ISNA(VLOOKUP(AC2156,Sheet2!J:J,1,0)),"//","")</f>
        <v/>
      </c>
      <c r="AC2156" s="113" t="str">
        <f t="shared" si="609"/>
        <v/>
      </c>
      <c r="AD2156" t="b">
        <f t="shared" si="636"/>
        <v>1</v>
      </c>
    </row>
    <row r="2157" spans="1:30">
      <c r="A2157" s="58">
        <f t="shared" si="617"/>
        <v>2157</v>
      </c>
      <c r="B2157" s="55">
        <f t="shared" si="616"/>
        <v>2108</v>
      </c>
      <c r="C2157" s="99" t="s">
        <v>4325</v>
      </c>
      <c r="D2157" s="99">
        <v>13</v>
      </c>
      <c r="E2157" s="104" t="s">
        <v>3226</v>
      </c>
      <c r="F2157" s="104" t="s">
        <v>3226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4811</v>
      </c>
      <c r="L2157" s="107" t="s">
        <v>3147</v>
      </c>
      <c r="M2157" s="104" t="s">
        <v>3161</v>
      </c>
      <c r="N2157" s="107"/>
      <c r="O2157" s="45"/>
      <c r="P2157" t="str">
        <f t="shared" si="630"/>
        <v/>
      </c>
      <c r="Q2157" s="45" t="str">
        <f>IF(ISNA(VLOOKUP(AC2157,#REF!,1)),"//","")</f>
        <v/>
      </c>
      <c r="R2157" s="45"/>
      <c r="S2157" s="43">
        <f t="shared" si="631"/>
        <v>346</v>
      </c>
      <c r="T2157" s="94" t="s">
        <v>3149</v>
      </c>
      <c r="U2157" s="72" t="s">
        <v>2994</v>
      </c>
      <c r="V2157" s="72" t="s">
        <v>2570</v>
      </c>
      <c r="W2157" s="44" t="str">
        <f t="shared" si="632"/>
        <v/>
      </c>
      <c r="X2157" s="25" t="str">
        <f t="shared" si="633"/>
        <v/>
      </c>
      <c r="Y2157" s="1">
        <f t="shared" si="634"/>
        <v>2108</v>
      </c>
      <c r="Z2157" t="str">
        <f t="shared" si="635"/>
        <v>ITM_FB13</v>
      </c>
      <c r="AA2157" s="177" t="str">
        <f>IF(ISNA(VLOOKUP(AC2157,Sheet2!J:J,1,0)),"//","")</f>
        <v/>
      </c>
      <c r="AC2157" s="113" t="str">
        <f t="shared" si="609"/>
        <v/>
      </c>
      <c r="AD2157" t="b">
        <f t="shared" si="636"/>
        <v>1</v>
      </c>
    </row>
    <row r="2158" spans="1:30">
      <c r="A2158" s="58">
        <f t="shared" si="617"/>
        <v>2158</v>
      </c>
      <c r="B2158" s="55">
        <f t="shared" si="616"/>
        <v>2109</v>
      </c>
      <c r="C2158" s="99" t="s">
        <v>4325</v>
      </c>
      <c r="D2158" s="99">
        <v>14</v>
      </c>
      <c r="E2158" s="104" t="s">
        <v>3227</v>
      </c>
      <c r="F2158" s="104" t="s">
        <v>3227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4811</v>
      </c>
      <c r="L2158" s="107" t="s">
        <v>3147</v>
      </c>
      <c r="M2158" s="104" t="s">
        <v>3162</v>
      </c>
      <c r="N2158" s="107"/>
      <c r="O2158" s="45"/>
      <c r="P2158" t="str">
        <f t="shared" si="630"/>
        <v/>
      </c>
      <c r="Q2158" s="45" t="str">
        <f>IF(ISNA(VLOOKUP(AC2158,#REF!,1)),"//","")</f>
        <v/>
      </c>
      <c r="R2158" s="45"/>
      <c r="S2158" s="43">
        <f t="shared" si="631"/>
        <v>346</v>
      </c>
      <c r="T2158" s="94" t="s">
        <v>3149</v>
      </c>
      <c r="U2158" s="72" t="s">
        <v>2994</v>
      </c>
      <c r="V2158" s="72" t="s">
        <v>2570</v>
      </c>
      <c r="W2158" s="44" t="str">
        <f t="shared" si="632"/>
        <v/>
      </c>
      <c r="X2158" s="25" t="str">
        <f t="shared" si="633"/>
        <v/>
      </c>
      <c r="Y2158" s="1">
        <f t="shared" si="634"/>
        <v>2109</v>
      </c>
      <c r="Z2158" t="str">
        <f t="shared" si="635"/>
        <v>ITM_FB14</v>
      </c>
      <c r="AA2158" s="177" t="str">
        <f>IF(ISNA(VLOOKUP(AC2158,Sheet2!J:J,1,0)),"//","")</f>
        <v/>
      </c>
      <c r="AC2158" s="113" t="str">
        <f t="shared" si="609"/>
        <v/>
      </c>
      <c r="AD2158" t="b">
        <f t="shared" si="636"/>
        <v>1</v>
      </c>
    </row>
    <row r="2159" spans="1:30">
      <c r="A2159" s="58">
        <f t="shared" si="617"/>
        <v>2159</v>
      </c>
      <c r="B2159" s="55">
        <f t="shared" si="616"/>
        <v>2110</v>
      </c>
      <c r="C2159" s="99" t="s">
        <v>4325</v>
      </c>
      <c r="D2159" s="99">
        <v>15</v>
      </c>
      <c r="E2159" s="104" t="s">
        <v>3228</v>
      </c>
      <c r="F2159" s="104" t="s">
        <v>3228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4811</v>
      </c>
      <c r="L2159" s="107" t="s">
        <v>3147</v>
      </c>
      <c r="M2159" s="104" t="s">
        <v>3163</v>
      </c>
      <c r="N2159" s="107"/>
      <c r="O2159" s="45"/>
      <c r="P2159" t="str">
        <f t="shared" si="630"/>
        <v/>
      </c>
      <c r="Q2159" s="45" t="str">
        <f>IF(ISNA(VLOOKUP(AC2159,#REF!,1)),"//","")</f>
        <v/>
      </c>
      <c r="R2159" s="45"/>
      <c r="S2159" s="43">
        <f t="shared" si="631"/>
        <v>346</v>
      </c>
      <c r="T2159" s="94" t="s">
        <v>3149</v>
      </c>
      <c r="U2159" s="72" t="s">
        <v>2994</v>
      </c>
      <c r="V2159" s="72" t="s">
        <v>2570</v>
      </c>
      <c r="W2159" s="44" t="str">
        <f t="shared" si="632"/>
        <v/>
      </c>
      <c r="X2159" s="25" t="str">
        <f t="shared" si="633"/>
        <v/>
      </c>
      <c r="Y2159" s="1">
        <f t="shared" si="634"/>
        <v>2110</v>
      </c>
      <c r="Z2159" t="str">
        <f t="shared" si="635"/>
        <v>ITM_FB15</v>
      </c>
      <c r="AA2159" s="177" t="str">
        <f>IF(ISNA(VLOOKUP(AC2159,Sheet2!J:J,1,0)),"//","")</f>
        <v/>
      </c>
      <c r="AC2159" s="113" t="str">
        <f t="shared" si="609"/>
        <v/>
      </c>
      <c r="AD2159" t="b">
        <f t="shared" si="636"/>
        <v>1</v>
      </c>
    </row>
    <row r="2160" spans="1:30">
      <c r="A2160" s="58">
        <f t="shared" si="617"/>
        <v>2160</v>
      </c>
      <c r="B2160" s="55">
        <f t="shared" si="616"/>
        <v>2111</v>
      </c>
      <c r="C2160" s="99" t="s">
        <v>4325</v>
      </c>
      <c r="D2160" s="99">
        <v>16</v>
      </c>
      <c r="E2160" s="104" t="s">
        <v>3229</v>
      </c>
      <c r="F2160" s="104" t="s">
        <v>3229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4811</v>
      </c>
      <c r="L2160" s="107" t="s">
        <v>3147</v>
      </c>
      <c r="M2160" s="104" t="s">
        <v>3164</v>
      </c>
      <c r="N2160" s="107"/>
      <c r="O2160" s="45"/>
      <c r="P2160" t="str">
        <f t="shared" si="630"/>
        <v/>
      </c>
      <c r="Q2160" s="45" t="str">
        <f>IF(ISNA(VLOOKUP(AC2160,#REF!,1)),"//","")</f>
        <v/>
      </c>
      <c r="R2160" s="45"/>
      <c r="S2160" s="43">
        <f t="shared" si="631"/>
        <v>346</v>
      </c>
      <c r="T2160" s="94" t="s">
        <v>3149</v>
      </c>
      <c r="U2160" s="72" t="s">
        <v>2994</v>
      </c>
      <c r="V2160" s="72" t="s">
        <v>2570</v>
      </c>
      <c r="W2160" s="44" t="str">
        <f t="shared" si="632"/>
        <v/>
      </c>
      <c r="X2160" s="25" t="str">
        <f t="shared" si="633"/>
        <v/>
      </c>
      <c r="Y2160" s="1">
        <f t="shared" si="634"/>
        <v>2111</v>
      </c>
      <c r="Z2160" t="str">
        <f t="shared" si="635"/>
        <v>ITM_FB16</v>
      </c>
      <c r="AA2160" s="177" t="str">
        <f>IF(ISNA(VLOOKUP(AC2160,Sheet2!J:J,1,0)),"//","")</f>
        <v/>
      </c>
      <c r="AC2160" s="113" t="str">
        <f t="shared" si="609"/>
        <v/>
      </c>
      <c r="AD2160" t="b">
        <f t="shared" si="636"/>
        <v>1</v>
      </c>
    </row>
    <row r="2161" spans="1:30">
      <c r="A2161" s="58">
        <f t="shared" si="617"/>
        <v>2161</v>
      </c>
      <c r="B2161" s="55">
        <f t="shared" si="616"/>
        <v>2112</v>
      </c>
      <c r="C2161" s="99" t="s">
        <v>4325</v>
      </c>
      <c r="D2161" s="99">
        <v>17</v>
      </c>
      <c r="E2161" s="104" t="s">
        <v>3230</v>
      </c>
      <c r="F2161" s="104" t="s">
        <v>3230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4811</v>
      </c>
      <c r="L2161" s="107" t="s">
        <v>3147</v>
      </c>
      <c r="M2161" s="104" t="s">
        <v>3165</v>
      </c>
      <c r="N2161" s="107"/>
      <c r="O2161" s="45"/>
      <c r="P2161" t="str">
        <f t="shared" si="630"/>
        <v/>
      </c>
      <c r="Q2161" s="45" t="str">
        <f>IF(ISNA(VLOOKUP(AC2161,#REF!,1)),"//","")</f>
        <v/>
      </c>
      <c r="R2161" s="45"/>
      <c r="S2161" s="43">
        <f t="shared" si="631"/>
        <v>346</v>
      </c>
      <c r="T2161" s="94" t="s">
        <v>3149</v>
      </c>
      <c r="U2161" s="72" t="s">
        <v>2994</v>
      </c>
      <c r="V2161" s="72" t="s">
        <v>2570</v>
      </c>
      <c r="W2161" s="44" t="str">
        <f t="shared" si="632"/>
        <v/>
      </c>
      <c r="X2161" s="25" t="str">
        <f t="shared" si="633"/>
        <v/>
      </c>
      <c r="Y2161" s="1">
        <f t="shared" si="634"/>
        <v>2112</v>
      </c>
      <c r="Z2161" t="str">
        <f t="shared" si="635"/>
        <v>ITM_FB17</v>
      </c>
      <c r="AA2161" s="177" t="str">
        <f>IF(ISNA(VLOOKUP(AC2161,Sheet2!J:J,1,0)),"//","")</f>
        <v/>
      </c>
      <c r="AC2161" s="113" t="str">
        <f t="shared" si="609"/>
        <v/>
      </c>
      <c r="AD2161" t="b">
        <f t="shared" si="636"/>
        <v>1</v>
      </c>
    </row>
    <row r="2162" spans="1:30">
      <c r="A2162" s="58">
        <f t="shared" si="617"/>
        <v>2162</v>
      </c>
      <c r="B2162" s="55">
        <f t="shared" si="616"/>
        <v>2113</v>
      </c>
      <c r="C2162" s="99" t="s">
        <v>4325</v>
      </c>
      <c r="D2162" s="99">
        <v>18</v>
      </c>
      <c r="E2162" s="104" t="s">
        <v>3231</v>
      </c>
      <c r="F2162" s="104" t="s">
        <v>3231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4811</v>
      </c>
      <c r="L2162" s="107" t="s">
        <v>3147</v>
      </c>
      <c r="M2162" s="104" t="s">
        <v>3166</v>
      </c>
      <c r="N2162" s="107"/>
      <c r="O2162" s="45"/>
      <c r="P2162" t="str">
        <f t="shared" si="630"/>
        <v/>
      </c>
      <c r="Q2162" s="45" t="str">
        <f>IF(ISNA(VLOOKUP(AC2162,#REF!,1)),"//","")</f>
        <v/>
      </c>
      <c r="R2162" s="45"/>
      <c r="S2162" s="43">
        <f t="shared" si="631"/>
        <v>346</v>
      </c>
      <c r="T2162" s="94" t="s">
        <v>3149</v>
      </c>
      <c r="U2162" s="72" t="s">
        <v>2994</v>
      </c>
      <c r="V2162" s="72" t="s">
        <v>2570</v>
      </c>
      <c r="W2162" s="44" t="str">
        <f t="shared" si="632"/>
        <v/>
      </c>
      <c r="X2162" s="25" t="str">
        <f t="shared" si="633"/>
        <v/>
      </c>
      <c r="Y2162" s="1">
        <f t="shared" si="634"/>
        <v>2113</v>
      </c>
      <c r="Z2162" t="str">
        <f t="shared" si="635"/>
        <v>ITM_FB18</v>
      </c>
      <c r="AA2162" s="177" t="str">
        <f>IF(ISNA(VLOOKUP(AC2162,Sheet2!J:J,1,0)),"//","")</f>
        <v/>
      </c>
      <c r="AC2162" s="113" t="str">
        <f t="shared" ref="AC2162:AC2225" si="637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36"/>
        <v>1</v>
      </c>
    </row>
    <row r="2163" spans="1:30">
      <c r="A2163" s="58">
        <f t="shared" si="617"/>
        <v>2163</v>
      </c>
      <c r="B2163" s="55">
        <f t="shared" si="616"/>
        <v>2114</v>
      </c>
      <c r="C2163" s="99" t="s">
        <v>4325</v>
      </c>
      <c r="D2163" s="99">
        <v>19</v>
      </c>
      <c r="E2163" s="104" t="s">
        <v>3232</v>
      </c>
      <c r="F2163" s="104" t="s">
        <v>3232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4811</v>
      </c>
      <c r="L2163" s="107" t="s">
        <v>3147</v>
      </c>
      <c r="M2163" s="104" t="s">
        <v>3167</v>
      </c>
      <c r="N2163" s="107"/>
      <c r="O2163" s="45"/>
      <c r="P2163" t="str">
        <f t="shared" ref="P2163:P2208" si="638">IF(E2163=F2163,"","NOT EQUAL")</f>
        <v/>
      </c>
      <c r="Q2163" s="45" t="str">
        <f>IF(ISNA(VLOOKUP(AC2163,#REF!,1)),"//","")</f>
        <v/>
      </c>
      <c r="R2163" s="45"/>
      <c r="S2163" s="43">
        <f t="shared" ref="S2163:S2208" si="639">IF(X2163&lt;&gt;"",S2162+1,S2162)</f>
        <v>346</v>
      </c>
      <c r="T2163" s="94" t="s">
        <v>3149</v>
      </c>
      <c r="U2163" s="72" t="s">
        <v>2994</v>
      </c>
      <c r="V2163" s="72" t="s">
        <v>2570</v>
      </c>
      <c r="W2163" s="44" t="str">
        <f t="shared" ref="W2163:W2208" si="640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41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42">B2163</f>
        <v>2114</v>
      </c>
      <c r="Z2163" t="str">
        <f t="shared" ref="Z2163:Z2208" si="643">M2163</f>
        <v>ITM_FB19</v>
      </c>
      <c r="AA2163" s="177" t="str">
        <f>IF(ISNA(VLOOKUP(AC2163,Sheet2!J:J,1,0)),"//","")</f>
        <v/>
      </c>
      <c r="AC2163" s="113" t="str">
        <f t="shared" si="637"/>
        <v/>
      </c>
      <c r="AD2163" t="b">
        <f t="shared" si="636"/>
        <v>1</v>
      </c>
    </row>
    <row r="2164" spans="1:30">
      <c r="A2164" s="58">
        <f t="shared" si="617"/>
        <v>2164</v>
      </c>
      <c r="B2164" s="55">
        <f t="shared" si="616"/>
        <v>2115</v>
      </c>
      <c r="C2164" s="99" t="s">
        <v>4325</v>
      </c>
      <c r="D2164" s="99">
        <v>20</v>
      </c>
      <c r="E2164" s="104" t="s">
        <v>3233</v>
      </c>
      <c r="F2164" s="104" t="s">
        <v>3233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4811</v>
      </c>
      <c r="L2164" s="107" t="s">
        <v>3147</v>
      </c>
      <c r="M2164" s="104" t="s">
        <v>3168</v>
      </c>
      <c r="N2164" s="107"/>
      <c r="O2164" s="45"/>
      <c r="P2164" t="str">
        <f t="shared" si="638"/>
        <v/>
      </c>
      <c r="Q2164" s="45" t="str">
        <f>IF(ISNA(VLOOKUP(AC2164,#REF!,1)),"//","")</f>
        <v/>
      </c>
      <c r="R2164" s="45"/>
      <c r="S2164" s="43">
        <f t="shared" si="639"/>
        <v>346</v>
      </c>
      <c r="T2164" s="94" t="s">
        <v>3149</v>
      </c>
      <c r="U2164" s="72" t="s">
        <v>2994</v>
      </c>
      <c r="V2164" s="72" t="s">
        <v>2570</v>
      </c>
      <c r="W2164" s="44" t="str">
        <f t="shared" si="640"/>
        <v/>
      </c>
      <c r="X2164" s="25" t="str">
        <f t="shared" si="641"/>
        <v/>
      </c>
      <c r="Y2164" s="1">
        <f t="shared" si="642"/>
        <v>2115</v>
      </c>
      <c r="Z2164" t="str">
        <f t="shared" si="643"/>
        <v>ITM_FB20</v>
      </c>
      <c r="AA2164" s="177" t="str">
        <f>IF(ISNA(VLOOKUP(AC2164,Sheet2!J:J,1,0)),"//","")</f>
        <v/>
      </c>
      <c r="AC2164" s="113" t="str">
        <f t="shared" si="637"/>
        <v/>
      </c>
      <c r="AD2164" t="b">
        <f t="shared" si="636"/>
        <v>1</v>
      </c>
    </row>
    <row r="2165" spans="1:30">
      <c r="A2165" s="58">
        <f t="shared" si="617"/>
        <v>2165</v>
      </c>
      <c r="B2165" s="55">
        <f t="shared" si="616"/>
        <v>2116</v>
      </c>
      <c r="C2165" s="99" t="s">
        <v>4325</v>
      </c>
      <c r="D2165" s="99">
        <v>21</v>
      </c>
      <c r="E2165" s="104" t="s">
        <v>3234</v>
      </c>
      <c r="F2165" s="104" t="s">
        <v>3234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4811</v>
      </c>
      <c r="L2165" s="107" t="s">
        <v>3147</v>
      </c>
      <c r="M2165" s="104" t="s">
        <v>3169</v>
      </c>
      <c r="N2165" s="107"/>
      <c r="O2165" s="45"/>
      <c r="P2165" t="str">
        <f t="shared" si="638"/>
        <v/>
      </c>
      <c r="Q2165" s="45" t="str">
        <f>IF(ISNA(VLOOKUP(AC2165,#REF!,1)),"//","")</f>
        <v/>
      </c>
      <c r="R2165" s="45"/>
      <c r="S2165" s="43">
        <f t="shared" si="639"/>
        <v>346</v>
      </c>
      <c r="T2165" s="94" t="s">
        <v>3149</v>
      </c>
      <c r="U2165" s="72" t="s">
        <v>2994</v>
      </c>
      <c r="V2165" s="72" t="s">
        <v>2570</v>
      </c>
      <c r="W2165" s="44" t="str">
        <f t="shared" si="640"/>
        <v/>
      </c>
      <c r="X2165" s="25" t="str">
        <f t="shared" si="641"/>
        <v/>
      </c>
      <c r="Y2165" s="1">
        <f t="shared" si="642"/>
        <v>2116</v>
      </c>
      <c r="Z2165" t="str">
        <f t="shared" si="643"/>
        <v>ITM_FB21</v>
      </c>
      <c r="AA2165" s="177" t="str">
        <f>IF(ISNA(VLOOKUP(AC2165,Sheet2!J:J,1,0)),"//","")</f>
        <v/>
      </c>
      <c r="AC2165" s="113" t="str">
        <f t="shared" si="637"/>
        <v/>
      </c>
      <c r="AD2165" t="b">
        <f t="shared" si="636"/>
        <v>1</v>
      </c>
    </row>
    <row r="2166" spans="1:30">
      <c r="A2166" s="58">
        <f t="shared" si="617"/>
        <v>2166</v>
      </c>
      <c r="B2166" s="55">
        <f t="shared" si="616"/>
        <v>2117</v>
      </c>
      <c r="C2166" s="99" t="s">
        <v>4325</v>
      </c>
      <c r="D2166" s="99">
        <v>22</v>
      </c>
      <c r="E2166" s="104" t="s">
        <v>3235</v>
      </c>
      <c r="F2166" s="104" t="s">
        <v>3235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4811</v>
      </c>
      <c r="L2166" s="107" t="s">
        <v>3147</v>
      </c>
      <c r="M2166" s="104" t="s">
        <v>3170</v>
      </c>
      <c r="N2166" s="107"/>
      <c r="O2166" s="45"/>
      <c r="P2166" t="str">
        <f t="shared" si="638"/>
        <v/>
      </c>
      <c r="Q2166" s="45" t="str">
        <f>IF(ISNA(VLOOKUP(AC2166,#REF!,1)),"//","")</f>
        <v/>
      </c>
      <c r="R2166" s="45"/>
      <c r="S2166" s="43">
        <f t="shared" si="639"/>
        <v>346</v>
      </c>
      <c r="T2166" s="94" t="s">
        <v>3149</v>
      </c>
      <c r="U2166" s="72" t="s">
        <v>2994</v>
      </c>
      <c r="V2166" s="72" t="s">
        <v>2570</v>
      </c>
      <c r="W2166" s="44" t="str">
        <f t="shared" si="640"/>
        <v/>
      </c>
      <c r="X2166" s="25" t="str">
        <f t="shared" si="641"/>
        <v/>
      </c>
      <c r="Y2166" s="1">
        <f t="shared" si="642"/>
        <v>2117</v>
      </c>
      <c r="Z2166" t="str">
        <f t="shared" si="643"/>
        <v>ITM_FB22</v>
      </c>
      <c r="AA2166" s="177" t="str">
        <f>IF(ISNA(VLOOKUP(AC2166,Sheet2!J:J,1,0)),"//","")</f>
        <v/>
      </c>
      <c r="AC2166" s="113" t="str">
        <f t="shared" si="637"/>
        <v/>
      </c>
      <c r="AD2166" t="b">
        <f t="shared" si="636"/>
        <v>1</v>
      </c>
    </row>
    <row r="2167" spans="1:30">
      <c r="A2167" s="58">
        <f t="shared" si="617"/>
        <v>2167</v>
      </c>
      <c r="B2167" s="55">
        <f t="shared" si="616"/>
        <v>2118</v>
      </c>
      <c r="C2167" s="99" t="s">
        <v>4325</v>
      </c>
      <c r="D2167" s="99">
        <v>23</v>
      </c>
      <c r="E2167" s="104" t="s">
        <v>3236</v>
      </c>
      <c r="F2167" s="104" t="s">
        <v>3236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4811</v>
      </c>
      <c r="L2167" s="107" t="s">
        <v>3147</v>
      </c>
      <c r="M2167" s="104" t="s">
        <v>3171</v>
      </c>
      <c r="N2167" s="107"/>
      <c r="O2167" s="45"/>
      <c r="P2167" t="str">
        <f t="shared" si="638"/>
        <v/>
      </c>
      <c r="Q2167" s="45" t="str">
        <f>IF(ISNA(VLOOKUP(AC2167,#REF!,1)),"//","")</f>
        <v/>
      </c>
      <c r="R2167" s="45"/>
      <c r="S2167" s="43">
        <f t="shared" si="639"/>
        <v>346</v>
      </c>
      <c r="T2167" s="94" t="s">
        <v>3149</v>
      </c>
      <c r="U2167" s="72" t="s">
        <v>2994</v>
      </c>
      <c r="V2167" s="72" t="s">
        <v>2570</v>
      </c>
      <c r="W2167" s="44" t="str">
        <f t="shared" si="640"/>
        <v/>
      </c>
      <c r="X2167" s="25" t="str">
        <f t="shared" si="641"/>
        <v/>
      </c>
      <c r="Y2167" s="1">
        <f t="shared" si="642"/>
        <v>2118</v>
      </c>
      <c r="Z2167" t="str">
        <f t="shared" si="643"/>
        <v>ITM_FB23</v>
      </c>
      <c r="AA2167" s="177" t="str">
        <f>IF(ISNA(VLOOKUP(AC2167,Sheet2!J:J,1,0)),"//","")</f>
        <v/>
      </c>
      <c r="AC2167" s="113" t="str">
        <f t="shared" si="637"/>
        <v/>
      </c>
      <c r="AD2167" t="b">
        <f t="shared" si="636"/>
        <v>1</v>
      </c>
    </row>
    <row r="2168" spans="1:30">
      <c r="A2168" s="58">
        <f t="shared" si="617"/>
        <v>2168</v>
      </c>
      <c r="B2168" s="55">
        <f t="shared" si="616"/>
        <v>2119</v>
      </c>
      <c r="C2168" s="99" t="s">
        <v>4325</v>
      </c>
      <c r="D2168" s="99">
        <v>24</v>
      </c>
      <c r="E2168" s="104" t="s">
        <v>3237</v>
      </c>
      <c r="F2168" s="104" t="s">
        <v>3237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4811</v>
      </c>
      <c r="L2168" s="107" t="s">
        <v>3147</v>
      </c>
      <c r="M2168" s="104" t="s">
        <v>3172</v>
      </c>
      <c r="N2168" s="107"/>
      <c r="O2168" s="45"/>
      <c r="P2168" t="str">
        <f t="shared" si="638"/>
        <v/>
      </c>
      <c r="Q2168" s="45" t="str">
        <f>IF(ISNA(VLOOKUP(AC2168,#REF!,1)),"//","")</f>
        <v/>
      </c>
      <c r="R2168" s="45"/>
      <c r="S2168" s="43">
        <f t="shared" si="639"/>
        <v>346</v>
      </c>
      <c r="T2168" s="94" t="s">
        <v>3149</v>
      </c>
      <c r="U2168" s="72" t="s">
        <v>2994</v>
      </c>
      <c r="V2168" s="72" t="s">
        <v>2570</v>
      </c>
      <c r="W2168" s="44" t="str">
        <f t="shared" si="640"/>
        <v/>
      </c>
      <c r="X2168" s="25" t="str">
        <f t="shared" si="641"/>
        <v/>
      </c>
      <c r="Y2168" s="1">
        <f t="shared" si="642"/>
        <v>2119</v>
      </c>
      <c r="Z2168" t="str">
        <f t="shared" si="643"/>
        <v>ITM_FB24</v>
      </c>
      <c r="AA2168" s="177" t="str">
        <f>IF(ISNA(VLOOKUP(AC2168,Sheet2!J:J,1,0)),"//","")</f>
        <v/>
      </c>
      <c r="AC2168" s="113" t="str">
        <f t="shared" si="637"/>
        <v/>
      </c>
      <c r="AD2168" t="b">
        <f t="shared" si="636"/>
        <v>1</v>
      </c>
    </row>
    <row r="2169" spans="1:30">
      <c r="A2169" s="58">
        <f t="shared" si="617"/>
        <v>2169</v>
      </c>
      <c r="B2169" s="55">
        <f t="shared" si="616"/>
        <v>2120</v>
      </c>
      <c r="C2169" s="99" t="s">
        <v>4325</v>
      </c>
      <c r="D2169" s="99">
        <v>25</v>
      </c>
      <c r="E2169" s="104" t="s">
        <v>3238</v>
      </c>
      <c r="F2169" s="104" t="s">
        <v>3238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4811</v>
      </c>
      <c r="L2169" s="107" t="s">
        <v>3147</v>
      </c>
      <c r="M2169" s="104" t="s">
        <v>3173</v>
      </c>
      <c r="N2169" s="107"/>
      <c r="O2169" s="45"/>
      <c r="P2169" t="str">
        <f t="shared" si="638"/>
        <v/>
      </c>
      <c r="Q2169" s="45" t="str">
        <f>IF(ISNA(VLOOKUP(AC2169,#REF!,1)),"//","")</f>
        <v/>
      </c>
      <c r="R2169" s="45"/>
      <c r="S2169" s="43">
        <f t="shared" si="639"/>
        <v>346</v>
      </c>
      <c r="T2169" s="94" t="s">
        <v>3149</v>
      </c>
      <c r="U2169" s="72" t="s">
        <v>2994</v>
      </c>
      <c r="V2169" s="72" t="s">
        <v>2570</v>
      </c>
      <c r="W2169" s="44" t="str">
        <f t="shared" si="640"/>
        <v/>
      </c>
      <c r="X2169" s="25" t="str">
        <f t="shared" si="641"/>
        <v/>
      </c>
      <c r="Y2169" s="1">
        <f t="shared" si="642"/>
        <v>2120</v>
      </c>
      <c r="Z2169" t="str">
        <f t="shared" si="643"/>
        <v>ITM_FB25</v>
      </c>
      <c r="AA2169" s="177" t="str">
        <f>IF(ISNA(VLOOKUP(AC2169,Sheet2!J:J,1,0)),"//","")</f>
        <v/>
      </c>
      <c r="AC2169" s="113" t="str">
        <f t="shared" si="637"/>
        <v/>
      </c>
      <c r="AD2169" t="b">
        <f t="shared" si="636"/>
        <v>1</v>
      </c>
    </row>
    <row r="2170" spans="1:30">
      <c r="A2170" s="58">
        <f t="shared" si="617"/>
        <v>2170</v>
      </c>
      <c r="B2170" s="55">
        <f t="shared" si="616"/>
        <v>2121</v>
      </c>
      <c r="C2170" s="99" t="s">
        <v>4325</v>
      </c>
      <c r="D2170" s="99">
        <v>26</v>
      </c>
      <c r="E2170" s="104" t="s">
        <v>3239</v>
      </c>
      <c r="F2170" s="104" t="s">
        <v>3239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4811</v>
      </c>
      <c r="L2170" s="107" t="s">
        <v>3147</v>
      </c>
      <c r="M2170" s="104" t="s">
        <v>3174</v>
      </c>
      <c r="N2170" s="107"/>
      <c r="O2170" s="45"/>
      <c r="P2170" t="str">
        <f t="shared" si="638"/>
        <v/>
      </c>
      <c r="Q2170" s="45" t="str">
        <f>IF(ISNA(VLOOKUP(AC2170,#REF!,1)),"//","")</f>
        <v/>
      </c>
      <c r="R2170" s="45"/>
      <c r="S2170" s="43">
        <f t="shared" si="639"/>
        <v>346</v>
      </c>
      <c r="T2170" s="94" t="s">
        <v>3149</v>
      </c>
      <c r="U2170" s="72" t="s">
        <v>2994</v>
      </c>
      <c r="V2170" s="72" t="s">
        <v>2570</v>
      </c>
      <c r="W2170" s="44" t="str">
        <f t="shared" si="640"/>
        <v/>
      </c>
      <c r="X2170" s="25" t="str">
        <f t="shared" si="641"/>
        <v/>
      </c>
      <c r="Y2170" s="1">
        <f t="shared" si="642"/>
        <v>2121</v>
      </c>
      <c r="Z2170" t="str">
        <f t="shared" si="643"/>
        <v>ITM_FB26</v>
      </c>
      <c r="AA2170" s="177" t="str">
        <f>IF(ISNA(VLOOKUP(AC2170,Sheet2!J:J,1,0)),"//","")</f>
        <v/>
      </c>
      <c r="AC2170" s="113" t="str">
        <f t="shared" si="637"/>
        <v/>
      </c>
      <c r="AD2170" t="b">
        <f t="shared" si="636"/>
        <v>1</v>
      </c>
    </row>
    <row r="2171" spans="1:30">
      <c r="A2171" s="58">
        <f t="shared" si="617"/>
        <v>2171</v>
      </c>
      <c r="B2171" s="55">
        <f t="shared" si="616"/>
        <v>2122</v>
      </c>
      <c r="C2171" s="99" t="s">
        <v>4325</v>
      </c>
      <c r="D2171" s="99">
        <v>27</v>
      </c>
      <c r="E2171" s="104" t="s">
        <v>3240</v>
      </c>
      <c r="F2171" s="104" t="s">
        <v>3240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4811</v>
      </c>
      <c r="L2171" s="107" t="s">
        <v>3147</v>
      </c>
      <c r="M2171" s="104" t="s">
        <v>3175</v>
      </c>
      <c r="N2171" s="107"/>
      <c r="O2171" s="45"/>
      <c r="P2171" t="str">
        <f t="shared" si="638"/>
        <v/>
      </c>
      <c r="Q2171" s="45" t="str">
        <f>IF(ISNA(VLOOKUP(AC2171,#REF!,1)),"//","")</f>
        <v/>
      </c>
      <c r="R2171" s="45"/>
      <c r="S2171" s="43">
        <f t="shared" si="639"/>
        <v>346</v>
      </c>
      <c r="T2171" s="94" t="s">
        <v>3149</v>
      </c>
      <c r="U2171" s="72" t="s">
        <v>2994</v>
      </c>
      <c r="V2171" s="72" t="s">
        <v>2570</v>
      </c>
      <c r="W2171" s="44" t="str">
        <f t="shared" si="640"/>
        <v/>
      </c>
      <c r="X2171" s="25" t="str">
        <f t="shared" si="641"/>
        <v/>
      </c>
      <c r="Y2171" s="1">
        <f t="shared" si="642"/>
        <v>2122</v>
      </c>
      <c r="Z2171" t="str">
        <f t="shared" si="643"/>
        <v>ITM_FB27</v>
      </c>
      <c r="AA2171" s="177" t="str">
        <f>IF(ISNA(VLOOKUP(AC2171,Sheet2!J:J,1,0)),"//","")</f>
        <v/>
      </c>
      <c r="AC2171" s="113" t="str">
        <f t="shared" si="637"/>
        <v/>
      </c>
      <c r="AD2171" t="b">
        <f t="shared" si="636"/>
        <v>1</v>
      </c>
    </row>
    <row r="2172" spans="1:30">
      <c r="A2172" s="58">
        <f t="shared" si="617"/>
        <v>2172</v>
      </c>
      <c r="B2172" s="55">
        <f t="shared" si="616"/>
        <v>2123</v>
      </c>
      <c r="C2172" s="99" t="s">
        <v>4325</v>
      </c>
      <c r="D2172" s="99">
        <v>28</v>
      </c>
      <c r="E2172" s="104" t="s">
        <v>3241</v>
      </c>
      <c r="F2172" s="104" t="s">
        <v>3241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4811</v>
      </c>
      <c r="L2172" s="107" t="s">
        <v>3147</v>
      </c>
      <c r="M2172" s="104" t="s">
        <v>3176</v>
      </c>
      <c r="N2172" s="107"/>
      <c r="O2172" s="45"/>
      <c r="P2172" t="str">
        <f t="shared" si="638"/>
        <v/>
      </c>
      <c r="Q2172" s="45" t="str">
        <f>IF(ISNA(VLOOKUP(AC2172,#REF!,1)),"//","")</f>
        <v/>
      </c>
      <c r="R2172" s="45"/>
      <c r="S2172" s="43">
        <f t="shared" si="639"/>
        <v>346</v>
      </c>
      <c r="T2172" s="94" t="s">
        <v>3149</v>
      </c>
      <c r="U2172" s="72" t="s">
        <v>2994</v>
      </c>
      <c r="V2172" s="72" t="s">
        <v>2570</v>
      </c>
      <c r="W2172" s="44" t="str">
        <f t="shared" si="640"/>
        <v/>
      </c>
      <c r="X2172" s="25" t="str">
        <f t="shared" si="641"/>
        <v/>
      </c>
      <c r="Y2172" s="1">
        <f t="shared" si="642"/>
        <v>2123</v>
      </c>
      <c r="Z2172" t="str">
        <f t="shared" si="643"/>
        <v>ITM_FB28</v>
      </c>
      <c r="AA2172" s="177" t="str">
        <f>IF(ISNA(VLOOKUP(AC2172,Sheet2!J:J,1,0)),"//","")</f>
        <v/>
      </c>
      <c r="AC2172" s="113" t="str">
        <f t="shared" si="637"/>
        <v/>
      </c>
      <c r="AD2172" t="b">
        <f t="shared" si="636"/>
        <v>1</v>
      </c>
    </row>
    <row r="2173" spans="1:30">
      <c r="A2173" s="58">
        <f t="shared" si="617"/>
        <v>2173</v>
      </c>
      <c r="B2173" s="55">
        <f t="shared" si="616"/>
        <v>2124</v>
      </c>
      <c r="C2173" s="99" t="s">
        <v>4325</v>
      </c>
      <c r="D2173" s="99">
        <v>29</v>
      </c>
      <c r="E2173" s="104" t="s">
        <v>3242</v>
      </c>
      <c r="F2173" s="104" t="s">
        <v>3242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4811</v>
      </c>
      <c r="L2173" s="107" t="s">
        <v>3147</v>
      </c>
      <c r="M2173" s="104" t="s">
        <v>3177</v>
      </c>
      <c r="N2173" s="107"/>
      <c r="O2173" s="45"/>
      <c r="P2173" t="str">
        <f t="shared" si="638"/>
        <v/>
      </c>
      <c r="Q2173" s="45" t="str">
        <f>IF(ISNA(VLOOKUP(AC2173,#REF!,1)),"//","")</f>
        <v/>
      </c>
      <c r="R2173" s="45"/>
      <c r="S2173" s="43">
        <f t="shared" si="639"/>
        <v>346</v>
      </c>
      <c r="T2173" s="94" t="s">
        <v>3149</v>
      </c>
      <c r="U2173" s="72" t="s">
        <v>2994</v>
      </c>
      <c r="V2173" s="72" t="s">
        <v>2570</v>
      </c>
      <c r="W2173" s="44" t="str">
        <f t="shared" si="640"/>
        <v/>
      </c>
      <c r="X2173" s="25" t="str">
        <f t="shared" si="641"/>
        <v/>
      </c>
      <c r="Y2173" s="1">
        <f t="shared" si="642"/>
        <v>2124</v>
      </c>
      <c r="Z2173" t="str">
        <f t="shared" si="643"/>
        <v>ITM_FB29</v>
      </c>
      <c r="AA2173" s="177" t="str">
        <f>IF(ISNA(VLOOKUP(AC2173,Sheet2!J:J,1,0)),"//","")</f>
        <v/>
      </c>
      <c r="AC2173" s="113" t="str">
        <f t="shared" si="637"/>
        <v/>
      </c>
      <c r="AD2173" t="b">
        <f t="shared" si="636"/>
        <v>1</v>
      </c>
    </row>
    <row r="2174" spans="1:30">
      <c r="A2174" s="58">
        <f t="shared" si="617"/>
        <v>2174</v>
      </c>
      <c r="B2174" s="55">
        <f t="shared" si="616"/>
        <v>2125</v>
      </c>
      <c r="C2174" s="99" t="s">
        <v>4325</v>
      </c>
      <c r="D2174" s="99">
        <v>30</v>
      </c>
      <c r="E2174" s="104" t="s">
        <v>3243</v>
      </c>
      <c r="F2174" s="104" t="s">
        <v>3243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4811</v>
      </c>
      <c r="L2174" s="107" t="s">
        <v>3147</v>
      </c>
      <c r="M2174" s="104" t="s">
        <v>3178</v>
      </c>
      <c r="N2174" s="107"/>
      <c r="O2174" s="45"/>
      <c r="P2174" t="str">
        <f t="shared" si="638"/>
        <v/>
      </c>
      <c r="Q2174" s="45" t="str">
        <f>IF(ISNA(VLOOKUP(AC2174,#REF!,1)),"//","")</f>
        <v/>
      </c>
      <c r="R2174" s="45"/>
      <c r="S2174" s="43">
        <f t="shared" si="639"/>
        <v>346</v>
      </c>
      <c r="T2174" s="94" t="s">
        <v>3149</v>
      </c>
      <c r="U2174" s="72" t="s">
        <v>2994</v>
      </c>
      <c r="V2174" s="72" t="s">
        <v>2570</v>
      </c>
      <c r="W2174" s="44" t="str">
        <f t="shared" si="640"/>
        <v/>
      </c>
      <c r="X2174" s="25" t="str">
        <f t="shared" si="641"/>
        <v/>
      </c>
      <c r="Y2174" s="1">
        <f t="shared" si="642"/>
        <v>2125</v>
      </c>
      <c r="Z2174" t="str">
        <f t="shared" si="643"/>
        <v>ITM_FB30</v>
      </c>
      <c r="AA2174" s="177" t="str">
        <f>IF(ISNA(VLOOKUP(AC2174,Sheet2!J:J,1,0)),"//","")</f>
        <v/>
      </c>
      <c r="AC2174" s="113" t="str">
        <f t="shared" si="637"/>
        <v/>
      </c>
      <c r="AD2174" t="b">
        <f t="shared" si="636"/>
        <v>1</v>
      </c>
    </row>
    <row r="2175" spans="1:30">
      <c r="A2175" s="58">
        <f t="shared" si="617"/>
        <v>2175</v>
      </c>
      <c r="B2175" s="55">
        <f t="shared" si="616"/>
        <v>2126</v>
      </c>
      <c r="C2175" s="99" t="s">
        <v>4325</v>
      </c>
      <c r="D2175" s="99">
        <v>31</v>
      </c>
      <c r="E2175" s="104" t="s">
        <v>3244</v>
      </c>
      <c r="F2175" s="104" t="s">
        <v>3244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4811</v>
      </c>
      <c r="L2175" s="107" t="s">
        <v>3147</v>
      </c>
      <c r="M2175" s="104" t="s">
        <v>3179</v>
      </c>
      <c r="N2175" s="107"/>
      <c r="O2175" s="45"/>
      <c r="P2175" t="str">
        <f t="shared" si="638"/>
        <v/>
      </c>
      <c r="Q2175" s="45" t="str">
        <f>IF(ISNA(VLOOKUP(AC2175,#REF!,1)),"//","")</f>
        <v/>
      </c>
      <c r="R2175" s="45"/>
      <c r="S2175" s="43">
        <f t="shared" si="639"/>
        <v>346</v>
      </c>
      <c r="T2175" s="94" t="s">
        <v>3149</v>
      </c>
      <c r="U2175" s="72" t="s">
        <v>2994</v>
      </c>
      <c r="V2175" s="72" t="s">
        <v>2570</v>
      </c>
      <c r="W2175" s="44" t="str">
        <f t="shared" si="640"/>
        <v/>
      </c>
      <c r="X2175" s="25" t="str">
        <f t="shared" si="641"/>
        <v/>
      </c>
      <c r="Y2175" s="1">
        <f t="shared" si="642"/>
        <v>2126</v>
      </c>
      <c r="Z2175" t="str">
        <f t="shared" si="643"/>
        <v>ITM_FB31</v>
      </c>
      <c r="AA2175" s="177" t="str">
        <f>IF(ISNA(VLOOKUP(AC2175,Sheet2!J:J,1,0)),"//","")</f>
        <v/>
      </c>
      <c r="AC2175" s="113" t="str">
        <f t="shared" si="637"/>
        <v/>
      </c>
      <c r="AD2175" t="b">
        <f t="shared" si="636"/>
        <v>1</v>
      </c>
    </row>
    <row r="2176" spans="1:30">
      <c r="A2176" s="58">
        <f t="shared" si="617"/>
        <v>2176</v>
      </c>
      <c r="B2176" s="55">
        <f t="shared" si="616"/>
        <v>2127</v>
      </c>
      <c r="C2176" s="99" t="s">
        <v>4325</v>
      </c>
      <c r="D2176" s="99">
        <v>32</v>
      </c>
      <c r="E2176" s="104" t="s">
        <v>3245</v>
      </c>
      <c r="F2176" s="104" t="s">
        <v>3245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4811</v>
      </c>
      <c r="L2176" s="107" t="s">
        <v>3147</v>
      </c>
      <c r="M2176" s="104" t="s">
        <v>3180</v>
      </c>
      <c r="N2176" s="107"/>
      <c r="O2176" s="45"/>
      <c r="P2176" t="str">
        <f t="shared" si="638"/>
        <v/>
      </c>
      <c r="Q2176" s="45" t="str">
        <f>IF(ISNA(VLOOKUP(AC2176,#REF!,1)),"//","")</f>
        <v/>
      </c>
      <c r="R2176" s="45"/>
      <c r="S2176" s="43">
        <f t="shared" si="639"/>
        <v>346</v>
      </c>
      <c r="T2176" s="94" t="s">
        <v>3149</v>
      </c>
      <c r="U2176" s="72" t="s">
        <v>2994</v>
      </c>
      <c r="V2176" s="72" t="s">
        <v>2570</v>
      </c>
      <c r="W2176" s="44" t="str">
        <f t="shared" si="640"/>
        <v/>
      </c>
      <c r="X2176" s="25" t="str">
        <f t="shared" si="641"/>
        <v/>
      </c>
      <c r="Y2176" s="1">
        <f t="shared" si="642"/>
        <v>2127</v>
      </c>
      <c r="Z2176" t="str">
        <f t="shared" si="643"/>
        <v>ITM_FB32</v>
      </c>
      <c r="AA2176" s="177" t="str">
        <f>IF(ISNA(VLOOKUP(AC2176,Sheet2!J:J,1,0)),"//","")</f>
        <v/>
      </c>
      <c r="AC2176" s="113" t="str">
        <f t="shared" si="637"/>
        <v/>
      </c>
      <c r="AD2176" t="b">
        <f t="shared" si="636"/>
        <v>1</v>
      </c>
    </row>
    <row r="2177" spans="1:30">
      <c r="A2177" s="58">
        <f t="shared" si="617"/>
        <v>2177</v>
      </c>
      <c r="B2177" s="55">
        <f t="shared" si="616"/>
        <v>2128</v>
      </c>
      <c r="C2177" s="99" t="s">
        <v>4325</v>
      </c>
      <c r="D2177" s="99">
        <v>33</v>
      </c>
      <c r="E2177" s="104" t="s">
        <v>3246</v>
      </c>
      <c r="F2177" s="104" t="s">
        <v>3246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4811</v>
      </c>
      <c r="L2177" s="107" t="s">
        <v>3147</v>
      </c>
      <c r="M2177" s="104" t="s">
        <v>3181</v>
      </c>
      <c r="N2177" s="107"/>
      <c r="O2177" s="45"/>
      <c r="P2177" t="str">
        <f t="shared" si="638"/>
        <v/>
      </c>
      <c r="Q2177" s="45" t="str">
        <f>IF(ISNA(VLOOKUP(AC2177,#REF!,1)),"//","")</f>
        <v/>
      </c>
      <c r="R2177" s="45"/>
      <c r="S2177" s="43">
        <f t="shared" si="639"/>
        <v>346</v>
      </c>
      <c r="T2177" s="94" t="s">
        <v>3149</v>
      </c>
      <c r="U2177" s="72" t="s">
        <v>2994</v>
      </c>
      <c r="V2177" s="72" t="s">
        <v>2570</v>
      </c>
      <c r="W2177" s="44" t="str">
        <f t="shared" si="640"/>
        <v/>
      </c>
      <c r="X2177" s="25" t="str">
        <f t="shared" si="641"/>
        <v/>
      </c>
      <c r="Y2177" s="1">
        <f t="shared" si="642"/>
        <v>2128</v>
      </c>
      <c r="Z2177" t="str">
        <f t="shared" si="643"/>
        <v>ITM_FB33</v>
      </c>
      <c r="AA2177" s="177" t="str">
        <f>IF(ISNA(VLOOKUP(AC2177,Sheet2!J:J,1,0)),"//","")</f>
        <v/>
      </c>
      <c r="AC2177" s="113" t="str">
        <f t="shared" si="637"/>
        <v/>
      </c>
      <c r="AD2177" t="b">
        <f t="shared" si="636"/>
        <v>1</v>
      </c>
    </row>
    <row r="2178" spans="1:30">
      <c r="A2178" s="58">
        <f t="shared" si="617"/>
        <v>2178</v>
      </c>
      <c r="B2178" s="55">
        <f t="shared" si="616"/>
        <v>2129</v>
      </c>
      <c r="C2178" s="99" t="s">
        <v>4325</v>
      </c>
      <c r="D2178" s="99">
        <v>34</v>
      </c>
      <c r="E2178" s="104" t="s">
        <v>3247</v>
      </c>
      <c r="F2178" s="104" t="s">
        <v>3247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4811</v>
      </c>
      <c r="L2178" s="107" t="s">
        <v>3147</v>
      </c>
      <c r="M2178" s="104" t="s">
        <v>3182</v>
      </c>
      <c r="N2178" s="107"/>
      <c r="O2178" s="45"/>
      <c r="P2178" t="str">
        <f t="shared" si="638"/>
        <v/>
      </c>
      <c r="Q2178" s="45" t="str">
        <f>IF(ISNA(VLOOKUP(AC2178,#REF!,1)),"//","")</f>
        <v/>
      </c>
      <c r="R2178" s="45"/>
      <c r="S2178" s="43">
        <f t="shared" si="639"/>
        <v>346</v>
      </c>
      <c r="T2178" s="94" t="s">
        <v>3149</v>
      </c>
      <c r="U2178" s="72" t="s">
        <v>2994</v>
      </c>
      <c r="V2178" s="72" t="s">
        <v>2570</v>
      </c>
      <c r="W2178" s="44" t="str">
        <f t="shared" si="640"/>
        <v/>
      </c>
      <c r="X2178" s="25" t="str">
        <f t="shared" si="641"/>
        <v/>
      </c>
      <c r="Y2178" s="1">
        <f t="shared" si="642"/>
        <v>2129</v>
      </c>
      <c r="Z2178" t="str">
        <f t="shared" si="643"/>
        <v>ITM_FB34</v>
      </c>
      <c r="AA2178" s="177" t="str">
        <f>IF(ISNA(VLOOKUP(AC2178,Sheet2!J:J,1,0)),"//","")</f>
        <v/>
      </c>
      <c r="AC2178" s="113" t="str">
        <f t="shared" si="637"/>
        <v/>
      </c>
      <c r="AD2178" t="b">
        <f t="shared" si="636"/>
        <v>1</v>
      </c>
    </row>
    <row r="2179" spans="1:30">
      <c r="A2179" s="58">
        <f t="shared" si="617"/>
        <v>2179</v>
      </c>
      <c r="B2179" s="55">
        <f t="shared" si="616"/>
        <v>2130</v>
      </c>
      <c r="C2179" s="99" t="s">
        <v>4325</v>
      </c>
      <c r="D2179" s="99">
        <v>35</v>
      </c>
      <c r="E2179" s="104" t="s">
        <v>3248</v>
      </c>
      <c r="F2179" s="104" t="s">
        <v>3248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4811</v>
      </c>
      <c r="L2179" s="107" t="s">
        <v>3147</v>
      </c>
      <c r="M2179" s="104" t="s">
        <v>3183</v>
      </c>
      <c r="N2179" s="107"/>
      <c r="O2179" s="45"/>
      <c r="P2179" t="str">
        <f t="shared" si="638"/>
        <v/>
      </c>
      <c r="Q2179" s="45" t="str">
        <f>IF(ISNA(VLOOKUP(AC2179,#REF!,1)),"//","")</f>
        <v/>
      </c>
      <c r="R2179" s="45"/>
      <c r="S2179" s="43">
        <f t="shared" si="639"/>
        <v>346</v>
      </c>
      <c r="T2179" s="94" t="s">
        <v>3149</v>
      </c>
      <c r="U2179" s="72" t="s">
        <v>2994</v>
      </c>
      <c r="V2179" s="72" t="s">
        <v>2570</v>
      </c>
      <c r="W2179" s="44" t="str">
        <f t="shared" si="640"/>
        <v/>
      </c>
      <c r="X2179" s="25" t="str">
        <f t="shared" si="641"/>
        <v/>
      </c>
      <c r="Y2179" s="1">
        <f t="shared" si="642"/>
        <v>2130</v>
      </c>
      <c r="Z2179" t="str">
        <f t="shared" si="643"/>
        <v>ITM_FB35</v>
      </c>
      <c r="AA2179" s="177" t="str">
        <f>IF(ISNA(VLOOKUP(AC2179,Sheet2!J:J,1,0)),"//","")</f>
        <v/>
      </c>
      <c r="AC2179" s="113" t="str">
        <f t="shared" si="637"/>
        <v/>
      </c>
      <c r="AD2179" t="b">
        <f t="shared" si="636"/>
        <v>1</v>
      </c>
    </row>
    <row r="2180" spans="1:30">
      <c r="A2180" s="58">
        <f t="shared" si="617"/>
        <v>2180</v>
      </c>
      <c r="B2180" s="55">
        <f t="shared" si="616"/>
        <v>2131</v>
      </c>
      <c r="C2180" s="99" t="s">
        <v>4325</v>
      </c>
      <c r="D2180" s="99">
        <v>36</v>
      </c>
      <c r="E2180" s="104" t="s">
        <v>3249</v>
      </c>
      <c r="F2180" s="104" t="s">
        <v>3249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4811</v>
      </c>
      <c r="L2180" s="107" t="s">
        <v>3147</v>
      </c>
      <c r="M2180" s="104" t="s">
        <v>3184</v>
      </c>
      <c r="N2180" s="107"/>
      <c r="O2180" s="45"/>
      <c r="P2180" t="str">
        <f t="shared" si="638"/>
        <v/>
      </c>
      <c r="Q2180" s="45" t="str">
        <f>IF(ISNA(VLOOKUP(AC2180,#REF!,1)),"//","")</f>
        <v/>
      </c>
      <c r="R2180" s="45"/>
      <c r="S2180" s="43">
        <f t="shared" si="639"/>
        <v>346</v>
      </c>
      <c r="T2180" s="94" t="s">
        <v>3149</v>
      </c>
      <c r="U2180" s="72" t="s">
        <v>2994</v>
      </c>
      <c r="V2180" s="72" t="s">
        <v>2570</v>
      </c>
      <c r="W2180" s="44" t="str">
        <f t="shared" si="640"/>
        <v/>
      </c>
      <c r="X2180" s="25" t="str">
        <f t="shared" si="641"/>
        <v/>
      </c>
      <c r="Y2180" s="1">
        <f t="shared" si="642"/>
        <v>2131</v>
      </c>
      <c r="Z2180" t="str">
        <f t="shared" si="643"/>
        <v>ITM_FB36</v>
      </c>
      <c r="AA2180" s="177" t="str">
        <f>IF(ISNA(VLOOKUP(AC2180,Sheet2!J:J,1,0)),"//","")</f>
        <v/>
      </c>
      <c r="AC2180" s="113" t="str">
        <f t="shared" si="637"/>
        <v/>
      </c>
      <c r="AD2180" t="b">
        <f t="shared" si="636"/>
        <v>1</v>
      </c>
    </row>
    <row r="2181" spans="1:30">
      <c r="A2181" s="58">
        <f t="shared" si="617"/>
        <v>2181</v>
      </c>
      <c r="B2181" s="55">
        <f t="shared" si="616"/>
        <v>2132</v>
      </c>
      <c r="C2181" s="99" t="s">
        <v>4325</v>
      </c>
      <c r="D2181" s="99">
        <v>37</v>
      </c>
      <c r="E2181" s="104" t="s">
        <v>3250</v>
      </c>
      <c r="F2181" s="104" t="s">
        <v>3250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4811</v>
      </c>
      <c r="L2181" s="107" t="s">
        <v>3147</v>
      </c>
      <c r="M2181" s="104" t="s">
        <v>3185</v>
      </c>
      <c r="N2181" s="107"/>
      <c r="O2181" s="45"/>
      <c r="P2181" t="str">
        <f t="shared" si="638"/>
        <v/>
      </c>
      <c r="Q2181" s="45" t="str">
        <f>IF(ISNA(VLOOKUP(AC2181,#REF!,1)),"//","")</f>
        <v/>
      </c>
      <c r="R2181" s="45"/>
      <c r="S2181" s="43">
        <f t="shared" si="639"/>
        <v>346</v>
      </c>
      <c r="T2181" s="94" t="s">
        <v>3149</v>
      </c>
      <c r="U2181" s="72" t="s">
        <v>2994</v>
      </c>
      <c r="V2181" s="72" t="s">
        <v>2570</v>
      </c>
      <c r="W2181" s="44" t="str">
        <f t="shared" si="640"/>
        <v/>
      </c>
      <c r="X2181" s="25" t="str">
        <f t="shared" si="641"/>
        <v/>
      </c>
      <c r="Y2181" s="1">
        <f t="shared" si="642"/>
        <v>2132</v>
      </c>
      <c r="Z2181" t="str">
        <f t="shared" si="643"/>
        <v>ITM_FB37</v>
      </c>
      <c r="AA2181" s="177" t="str">
        <f>IF(ISNA(VLOOKUP(AC2181,Sheet2!J:J,1,0)),"//","")</f>
        <v/>
      </c>
      <c r="AC2181" s="113" t="str">
        <f t="shared" si="637"/>
        <v/>
      </c>
      <c r="AD2181" t="b">
        <f t="shared" si="636"/>
        <v>1</v>
      </c>
    </row>
    <row r="2182" spans="1:30">
      <c r="A2182" s="58">
        <f t="shared" si="617"/>
        <v>2182</v>
      </c>
      <c r="B2182" s="55">
        <f t="shared" si="616"/>
        <v>2133</v>
      </c>
      <c r="C2182" s="99" t="s">
        <v>4325</v>
      </c>
      <c r="D2182" s="99">
        <v>38</v>
      </c>
      <c r="E2182" s="104" t="s">
        <v>3251</v>
      </c>
      <c r="F2182" s="104" t="s">
        <v>3251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4811</v>
      </c>
      <c r="L2182" s="107" t="s">
        <v>3147</v>
      </c>
      <c r="M2182" s="104" t="s">
        <v>3186</v>
      </c>
      <c r="N2182" s="107"/>
      <c r="O2182" s="45"/>
      <c r="P2182" t="str">
        <f t="shared" si="638"/>
        <v/>
      </c>
      <c r="Q2182" s="45" t="str">
        <f>IF(ISNA(VLOOKUP(AC2182,#REF!,1)),"//","")</f>
        <v/>
      </c>
      <c r="R2182" s="45"/>
      <c r="S2182" s="43">
        <f t="shared" si="639"/>
        <v>346</v>
      </c>
      <c r="T2182" s="94" t="s">
        <v>3149</v>
      </c>
      <c r="U2182" s="72" t="s">
        <v>2994</v>
      </c>
      <c r="V2182" s="72" t="s">
        <v>2570</v>
      </c>
      <c r="W2182" s="44" t="str">
        <f t="shared" si="640"/>
        <v/>
      </c>
      <c r="X2182" s="25" t="str">
        <f t="shared" si="641"/>
        <v/>
      </c>
      <c r="Y2182" s="1">
        <f t="shared" si="642"/>
        <v>2133</v>
      </c>
      <c r="Z2182" t="str">
        <f t="shared" si="643"/>
        <v>ITM_FB38</v>
      </c>
      <c r="AA2182" s="177" t="str">
        <f>IF(ISNA(VLOOKUP(AC2182,Sheet2!J:J,1,0)),"//","")</f>
        <v/>
      </c>
      <c r="AC2182" s="113" t="str">
        <f t="shared" si="637"/>
        <v/>
      </c>
      <c r="AD2182" t="b">
        <f t="shared" si="636"/>
        <v>1</v>
      </c>
    </row>
    <row r="2183" spans="1:30">
      <c r="A2183" s="58">
        <f t="shared" si="617"/>
        <v>2183</v>
      </c>
      <c r="B2183" s="55">
        <f t="shared" si="616"/>
        <v>2134</v>
      </c>
      <c r="C2183" s="99" t="s">
        <v>4325</v>
      </c>
      <c r="D2183" s="99">
        <v>39</v>
      </c>
      <c r="E2183" s="104" t="s">
        <v>3252</v>
      </c>
      <c r="F2183" s="104" t="s">
        <v>3252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4811</v>
      </c>
      <c r="L2183" s="107" t="s">
        <v>3147</v>
      </c>
      <c r="M2183" s="104" t="s">
        <v>3187</v>
      </c>
      <c r="N2183" s="107"/>
      <c r="O2183" s="45"/>
      <c r="P2183" t="str">
        <f t="shared" si="638"/>
        <v/>
      </c>
      <c r="Q2183" s="45" t="str">
        <f>IF(ISNA(VLOOKUP(AC2183,#REF!,1)),"//","")</f>
        <v/>
      </c>
      <c r="R2183" s="45"/>
      <c r="S2183" s="43">
        <f t="shared" si="639"/>
        <v>346</v>
      </c>
      <c r="T2183" s="94" t="s">
        <v>3149</v>
      </c>
      <c r="U2183" s="72" t="s">
        <v>2994</v>
      </c>
      <c r="V2183" s="72" t="s">
        <v>2570</v>
      </c>
      <c r="W2183" s="44" t="str">
        <f t="shared" si="640"/>
        <v/>
      </c>
      <c r="X2183" s="25" t="str">
        <f t="shared" si="641"/>
        <v/>
      </c>
      <c r="Y2183" s="1">
        <f t="shared" si="642"/>
        <v>2134</v>
      </c>
      <c r="Z2183" t="str">
        <f t="shared" si="643"/>
        <v>ITM_FB39</v>
      </c>
      <c r="AA2183" s="177" t="str">
        <f>IF(ISNA(VLOOKUP(AC2183,Sheet2!J:J,1,0)),"//","")</f>
        <v/>
      </c>
      <c r="AC2183" s="113" t="str">
        <f t="shared" si="637"/>
        <v/>
      </c>
      <c r="AD2183" t="b">
        <f t="shared" si="636"/>
        <v>1</v>
      </c>
    </row>
    <row r="2184" spans="1:30">
      <c r="A2184" s="58">
        <f t="shared" si="617"/>
        <v>2184</v>
      </c>
      <c r="B2184" s="55">
        <f t="shared" si="616"/>
        <v>2135</v>
      </c>
      <c r="C2184" s="99" t="s">
        <v>4325</v>
      </c>
      <c r="D2184" s="99">
        <v>40</v>
      </c>
      <c r="E2184" s="104" t="s">
        <v>3253</v>
      </c>
      <c r="F2184" s="104" t="s">
        <v>3253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4811</v>
      </c>
      <c r="L2184" s="107" t="s">
        <v>3147</v>
      </c>
      <c r="M2184" s="104" t="s">
        <v>3188</v>
      </c>
      <c r="N2184" s="107"/>
      <c r="O2184" s="45"/>
      <c r="P2184" t="str">
        <f t="shared" si="638"/>
        <v/>
      </c>
      <c r="Q2184" s="45" t="str">
        <f>IF(ISNA(VLOOKUP(AC2184,#REF!,1)),"//","")</f>
        <v/>
      </c>
      <c r="R2184" s="45"/>
      <c r="S2184" s="43">
        <f t="shared" si="639"/>
        <v>346</v>
      </c>
      <c r="T2184" s="94" t="s">
        <v>3149</v>
      </c>
      <c r="U2184" s="72" t="s">
        <v>2994</v>
      </c>
      <c r="V2184" s="72" t="s">
        <v>2570</v>
      </c>
      <c r="W2184" s="44" t="str">
        <f t="shared" si="640"/>
        <v/>
      </c>
      <c r="X2184" s="25" t="str">
        <f t="shared" si="641"/>
        <v/>
      </c>
      <c r="Y2184" s="1">
        <f t="shared" si="642"/>
        <v>2135</v>
      </c>
      <c r="Z2184" t="str">
        <f t="shared" si="643"/>
        <v>ITM_FB40</v>
      </c>
      <c r="AA2184" s="177" t="str">
        <f>IF(ISNA(VLOOKUP(AC2184,Sheet2!J:J,1,0)),"//","")</f>
        <v/>
      </c>
      <c r="AC2184" s="113" t="str">
        <f t="shared" si="637"/>
        <v/>
      </c>
      <c r="AD2184" t="b">
        <f t="shared" si="636"/>
        <v>1</v>
      </c>
    </row>
    <row r="2185" spans="1:30">
      <c r="A2185" s="58">
        <f t="shared" si="617"/>
        <v>2185</v>
      </c>
      <c r="B2185" s="55">
        <f t="shared" si="616"/>
        <v>2136</v>
      </c>
      <c r="C2185" s="99" t="s">
        <v>4325</v>
      </c>
      <c r="D2185" s="99">
        <v>41</v>
      </c>
      <c r="E2185" s="104" t="s">
        <v>3254</v>
      </c>
      <c r="F2185" s="104" t="s">
        <v>3254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4811</v>
      </c>
      <c r="L2185" s="107" t="s">
        <v>3147</v>
      </c>
      <c r="M2185" s="104" t="s">
        <v>3189</v>
      </c>
      <c r="N2185" s="107"/>
      <c r="O2185" s="45"/>
      <c r="P2185" t="str">
        <f t="shared" si="638"/>
        <v/>
      </c>
      <c r="Q2185" s="45" t="str">
        <f>IF(ISNA(VLOOKUP(AC2185,#REF!,1)),"//","")</f>
        <v/>
      </c>
      <c r="R2185" s="45"/>
      <c r="S2185" s="43">
        <f t="shared" si="639"/>
        <v>346</v>
      </c>
      <c r="T2185" s="94" t="s">
        <v>3149</v>
      </c>
      <c r="U2185" s="72" t="s">
        <v>2994</v>
      </c>
      <c r="V2185" s="72" t="s">
        <v>2570</v>
      </c>
      <c r="W2185" s="44" t="str">
        <f t="shared" si="640"/>
        <v/>
      </c>
      <c r="X2185" s="25" t="str">
        <f t="shared" si="641"/>
        <v/>
      </c>
      <c r="Y2185" s="1">
        <f t="shared" si="642"/>
        <v>2136</v>
      </c>
      <c r="Z2185" t="str">
        <f t="shared" si="643"/>
        <v>ITM_FB41</v>
      </c>
      <c r="AA2185" s="177" t="str">
        <f>IF(ISNA(VLOOKUP(AC2185,Sheet2!J:J,1,0)),"//","")</f>
        <v/>
      </c>
      <c r="AC2185" s="113" t="str">
        <f t="shared" si="637"/>
        <v/>
      </c>
      <c r="AD2185" t="b">
        <f t="shared" si="636"/>
        <v>1</v>
      </c>
    </row>
    <row r="2186" spans="1:30">
      <c r="A2186" s="58">
        <f t="shared" si="617"/>
        <v>2186</v>
      </c>
      <c r="B2186" s="55">
        <f t="shared" si="616"/>
        <v>2137</v>
      </c>
      <c r="C2186" s="99" t="s">
        <v>4325</v>
      </c>
      <c r="D2186" s="99">
        <v>42</v>
      </c>
      <c r="E2186" s="104" t="s">
        <v>3255</v>
      </c>
      <c r="F2186" s="104" t="s">
        <v>3255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4811</v>
      </c>
      <c r="L2186" s="107" t="s">
        <v>3147</v>
      </c>
      <c r="M2186" s="104" t="s">
        <v>3190</v>
      </c>
      <c r="N2186" s="107"/>
      <c r="O2186" s="45"/>
      <c r="P2186" t="str">
        <f t="shared" si="638"/>
        <v/>
      </c>
      <c r="Q2186" s="45" t="str">
        <f>IF(ISNA(VLOOKUP(AC2186,#REF!,1)),"//","")</f>
        <v/>
      </c>
      <c r="R2186" s="45"/>
      <c r="S2186" s="43">
        <f t="shared" si="639"/>
        <v>346</v>
      </c>
      <c r="T2186" s="94" t="s">
        <v>3149</v>
      </c>
      <c r="U2186" s="72" t="s">
        <v>2994</v>
      </c>
      <c r="V2186" s="72" t="s">
        <v>2570</v>
      </c>
      <c r="W2186" s="44" t="str">
        <f t="shared" si="640"/>
        <v/>
      </c>
      <c r="X2186" s="25" t="str">
        <f t="shared" si="641"/>
        <v/>
      </c>
      <c r="Y2186" s="1">
        <f t="shared" si="642"/>
        <v>2137</v>
      </c>
      <c r="Z2186" t="str">
        <f t="shared" si="643"/>
        <v>ITM_FB42</v>
      </c>
      <c r="AA2186" s="177" t="str">
        <f>IF(ISNA(VLOOKUP(AC2186,Sheet2!J:J,1,0)),"//","")</f>
        <v/>
      </c>
      <c r="AC2186" s="113" t="str">
        <f t="shared" si="637"/>
        <v/>
      </c>
      <c r="AD2186" t="b">
        <f t="shared" si="636"/>
        <v>1</v>
      </c>
    </row>
    <row r="2187" spans="1:30">
      <c r="A2187" s="58">
        <f t="shared" si="617"/>
        <v>2187</v>
      </c>
      <c r="B2187" s="55">
        <f t="shared" ref="B2187:B2247" si="644">IF(AND(MID(C2187,2,1)&lt;&gt;"/",MID(C2187,1,1)="/"),INT(B2186)+1,B2186+0.01)</f>
        <v>2138</v>
      </c>
      <c r="C2187" s="99" t="s">
        <v>4325</v>
      </c>
      <c r="D2187" s="99">
        <v>43</v>
      </c>
      <c r="E2187" s="104" t="s">
        <v>3256</v>
      </c>
      <c r="F2187" s="104" t="s">
        <v>3256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4811</v>
      </c>
      <c r="L2187" s="107" t="s">
        <v>3147</v>
      </c>
      <c r="M2187" s="104" t="s">
        <v>3191</v>
      </c>
      <c r="N2187" s="107"/>
      <c r="O2187" s="45"/>
      <c r="P2187" t="str">
        <f t="shared" si="638"/>
        <v/>
      </c>
      <c r="Q2187" s="45" t="str">
        <f>IF(ISNA(VLOOKUP(AC2187,#REF!,1)),"//","")</f>
        <v/>
      </c>
      <c r="R2187" s="45"/>
      <c r="S2187" s="43">
        <f t="shared" si="639"/>
        <v>346</v>
      </c>
      <c r="T2187" s="94" t="s">
        <v>3149</v>
      </c>
      <c r="U2187" s="72" t="s">
        <v>2994</v>
      </c>
      <c r="V2187" s="72" t="s">
        <v>2570</v>
      </c>
      <c r="W2187" s="44" t="str">
        <f t="shared" si="640"/>
        <v/>
      </c>
      <c r="X2187" s="25" t="str">
        <f t="shared" si="641"/>
        <v/>
      </c>
      <c r="Y2187" s="1">
        <f t="shared" si="642"/>
        <v>2138</v>
      </c>
      <c r="Z2187" t="str">
        <f t="shared" si="643"/>
        <v>ITM_FB43</v>
      </c>
      <c r="AA2187" s="177" t="str">
        <f>IF(ISNA(VLOOKUP(AC2187,Sheet2!J:J,1,0)),"//","")</f>
        <v/>
      </c>
      <c r="AC2187" s="113" t="str">
        <f t="shared" si="637"/>
        <v/>
      </c>
      <c r="AD2187" t="b">
        <f t="shared" si="636"/>
        <v>1</v>
      </c>
    </row>
    <row r="2188" spans="1:30">
      <c r="A2188" s="58">
        <f t="shared" si="617"/>
        <v>2188</v>
      </c>
      <c r="B2188" s="55">
        <f t="shared" si="644"/>
        <v>2139</v>
      </c>
      <c r="C2188" s="99" t="s">
        <v>4325</v>
      </c>
      <c r="D2188" s="99">
        <v>44</v>
      </c>
      <c r="E2188" s="104" t="s">
        <v>3257</v>
      </c>
      <c r="F2188" s="104" t="s">
        <v>3257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4811</v>
      </c>
      <c r="L2188" s="107" t="s">
        <v>3147</v>
      </c>
      <c r="M2188" s="104" t="s">
        <v>3192</v>
      </c>
      <c r="N2188" s="107"/>
      <c r="O2188" s="45"/>
      <c r="P2188" t="str">
        <f t="shared" si="638"/>
        <v/>
      </c>
      <c r="Q2188" s="45" t="str">
        <f>IF(ISNA(VLOOKUP(AC2188,#REF!,1)),"//","")</f>
        <v/>
      </c>
      <c r="R2188" s="45"/>
      <c r="S2188" s="43">
        <f t="shared" si="639"/>
        <v>346</v>
      </c>
      <c r="T2188" s="94" t="s">
        <v>3149</v>
      </c>
      <c r="U2188" s="72" t="s">
        <v>2994</v>
      </c>
      <c r="V2188" s="72" t="s">
        <v>2570</v>
      </c>
      <c r="W2188" s="44" t="str">
        <f t="shared" si="640"/>
        <v/>
      </c>
      <c r="X2188" s="25" t="str">
        <f t="shared" si="641"/>
        <v/>
      </c>
      <c r="Y2188" s="1">
        <f t="shared" si="642"/>
        <v>2139</v>
      </c>
      <c r="Z2188" t="str">
        <f t="shared" si="643"/>
        <v>ITM_FB44</v>
      </c>
      <c r="AA2188" s="177" t="str">
        <f>IF(ISNA(VLOOKUP(AC2188,Sheet2!J:J,1,0)),"//","")</f>
        <v/>
      </c>
      <c r="AC2188" s="113" t="str">
        <f t="shared" si="637"/>
        <v/>
      </c>
      <c r="AD2188" t="b">
        <f t="shared" si="636"/>
        <v>1</v>
      </c>
    </row>
    <row r="2189" spans="1:30">
      <c r="A2189" s="58">
        <f t="shared" si="617"/>
        <v>2189</v>
      </c>
      <c r="B2189" s="55">
        <f t="shared" si="644"/>
        <v>2140</v>
      </c>
      <c r="C2189" s="99" t="s">
        <v>4325</v>
      </c>
      <c r="D2189" s="99">
        <v>45</v>
      </c>
      <c r="E2189" s="104" t="s">
        <v>3258</v>
      </c>
      <c r="F2189" s="104" t="s">
        <v>3258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4811</v>
      </c>
      <c r="L2189" s="107" t="s">
        <v>3147</v>
      </c>
      <c r="M2189" s="104" t="s">
        <v>3193</v>
      </c>
      <c r="N2189" s="107"/>
      <c r="O2189" s="45"/>
      <c r="P2189" t="str">
        <f t="shared" si="638"/>
        <v/>
      </c>
      <c r="Q2189" s="45" t="str">
        <f>IF(ISNA(VLOOKUP(AC2189,#REF!,1)),"//","")</f>
        <v/>
      </c>
      <c r="R2189" s="45"/>
      <c r="S2189" s="43">
        <f t="shared" si="639"/>
        <v>346</v>
      </c>
      <c r="T2189" s="94" t="s">
        <v>3149</v>
      </c>
      <c r="U2189" s="72" t="s">
        <v>2994</v>
      </c>
      <c r="V2189" s="72" t="s">
        <v>2570</v>
      </c>
      <c r="W2189" s="44" t="str">
        <f t="shared" si="640"/>
        <v/>
      </c>
      <c r="X2189" s="25" t="str">
        <f t="shared" si="641"/>
        <v/>
      </c>
      <c r="Y2189" s="1">
        <f t="shared" si="642"/>
        <v>2140</v>
      </c>
      <c r="Z2189" t="str">
        <f t="shared" si="643"/>
        <v>ITM_FB45</v>
      </c>
      <c r="AA2189" s="177" t="str">
        <f>IF(ISNA(VLOOKUP(AC2189,Sheet2!J:J,1,0)),"//","")</f>
        <v/>
      </c>
      <c r="AC2189" s="113" t="str">
        <f t="shared" si="637"/>
        <v/>
      </c>
      <c r="AD2189" t="b">
        <f t="shared" si="636"/>
        <v>1</v>
      </c>
    </row>
    <row r="2190" spans="1:30">
      <c r="A2190" s="58">
        <f t="shared" si="617"/>
        <v>2190</v>
      </c>
      <c r="B2190" s="55">
        <f t="shared" si="644"/>
        <v>2141</v>
      </c>
      <c r="C2190" s="99" t="s">
        <v>4325</v>
      </c>
      <c r="D2190" s="99">
        <v>46</v>
      </c>
      <c r="E2190" s="104" t="s">
        <v>3259</v>
      </c>
      <c r="F2190" s="104" t="s">
        <v>3259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4811</v>
      </c>
      <c r="L2190" s="107" t="s">
        <v>3147</v>
      </c>
      <c r="M2190" s="104" t="s">
        <v>3194</v>
      </c>
      <c r="N2190" s="107"/>
      <c r="O2190" s="45"/>
      <c r="P2190" t="str">
        <f t="shared" si="638"/>
        <v/>
      </c>
      <c r="Q2190" s="45" t="str">
        <f>IF(ISNA(VLOOKUP(AC2190,#REF!,1)),"//","")</f>
        <v/>
      </c>
      <c r="R2190" s="45"/>
      <c r="S2190" s="43">
        <f t="shared" si="639"/>
        <v>346</v>
      </c>
      <c r="T2190" s="94" t="s">
        <v>3149</v>
      </c>
      <c r="U2190" s="72" t="s">
        <v>2994</v>
      </c>
      <c r="V2190" s="72" t="s">
        <v>2570</v>
      </c>
      <c r="W2190" s="44" t="str">
        <f t="shared" si="640"/>
        <v/>
      </c>
      <c r="X2190" s="25" t="str">
        <f t="shared" si="641"/>
        <v/>
      </c>
      <c r="Y2190" s="1">
        <f t="shared" si="642"/>
        <v>2141</v>
      </c>
      <c r="Z2190" t="str">
        <f t="shared" si="643"/>
        <v>ITM_FB46</v>
      </c>
      <c r="AA2190" s="177" t="str">
        <f>IF(ISNA(VLOOKUP(AC2190,Sheet2!J:J,1,0)),"//","")</f>
        <v/>
      </c>
      <c r="AC2190" s="113" t="str">
        <f t="shared" si="637"/>
        <v/>
      </c>
      <c r="AD2190" t="b">
        <f t="shared" si="636"/>
        <v>1</v>
      </c>
    </row>
    <row r="2191" spans="1:30">
      <c r="A2191" s="58">
        <f t="shared" si="617"/>
        <v>2191</v>
      </c>
      <c r="B2191" s="55">
        <f t="shared" si="644"/>
        <v>2142</v>
      </c>
      <c r="C2191" s="99" t="s">
        <v>4325</v>
      </c>
      <c r="D2191" s="99">
        <v>47</v>
      </c>
      <c r="E2191" s="104" t="s">
        <v>3260</v>
      </c>
      <c r="F2191" s="104" t="s">
        <v>3260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4811</v>
      </c>
      <c r="L2191" s="107" t="s">
        <v>3147</v>
      </c>
      <c r="M2191" s="104" t="s">
        <v>3195</v>
      </c>
      <c r="N2191" s="107"/>
      <c r="O2191" s="45"/>
      <c r="P2191" t="str">
        <f t="shared" si="638"/>
        <v/>
      </c>
      <c r="Q2191" s="45" t="str">
        <f>IF(ISNA(VLOOKUP(AC2191,#REF!,1)),"//","")</f>
        <v/>
      </c>
      <c r="R2191" s="45"/>
      <c r="S2191" s="43">
        <f t="shared" si="639"/>
        <v>346</v>
      </c>
      <c r="T2191" s="94" t="s">
        <v>3149</v>
      </c>
      <c r="U2191" s="72" t="s">
        <v>2994</v>
      </c>
      <c r="V2191" s="72" t="s">
        <v>2570</v>
      </c>
      <c r="W2191" s="44" t="str">
        <f t="shared" si="640"/>
        <v/>
      </c>
      <c r="X2191" s="25" t="str">
        <f t="shared" si="641"/>
        <v/>
      </c>
      <c r="Y2191" s="1">
        <f t="shared" si="642"/>
        <v>2142</v>
      </c>
      <c r="Z2191" t="str">
        <f t="shared" si="643"/>
        <v>ITM_FB47</v>
      </c>
      <c r="AA2191" s="177" t="str">
        <f>IF(ISNA(VLOOKUP(AC2191,Sheet2!J:J,1,0)),"//","")</f>
        <v/>
      </c>
      <c r="AC2191" s="113" t="str">
        <f t="shared" si="637"/>
        <v/>
      </c>
      <c r="AD2191" t="b">
        <f t="shared" si="636"/>
        <v>1</v>
      </c>
    </row>
    <row r="2192" spans="1:30">
      <c r="A2192" s="58">
        <f t="shared" si="617"/>
        <v>2192</v>
      </c>
      <c r="B2192" s="55">
        <f t="shared" si="644"/>
        <v>2143</v>
      </c>
      <c r="C2192" s="99" t="s">
        <v>4325</v>
      </c>
      <c r="D2192" s="99">
        <v>48</v>
      </c>
      <c r="E2192" s="104" t="s">
        <v>3261</v>
      </c>
      <c r="F2192" s="104" t="s">
        <v>3261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4811</v>
      </c>
      <c r="L2192" s="107" t="s">
        <v>3147</v>
      </c>
      <c r="M2192" s="104" t="s">
        <v>3196</v>
      </c>
      <c r="N2192" s="107"/>
      <c r="O2192" s="45"/>
      <c r="P2192" t="str">
        <f t="shared" si="638"/>
        <v/>
      </c>
      <c r="Q2192" s="45" t="str">
        <f>IF(ISNA(VLOOKUP(AC2192,#REF!,1)),"//","")</f>
        <v/>
      </c>
      <c r="R2192" s="45"/>
      <c r="S2192" s="43">
        <f t="shared" si="639"/>
        <v>346</v>
      </c>
      <c r="T2192" s="94" t="s">
        <v>3149</v>
      </c>
      <c r="U2192" s="72" t="s">
        <v>2994</v>
      </c>
      <c r="V2192" s="72" t="s">
        <v>2570</v>
      </c>
      <c r="W2192" s="44" t="str">
        <f t="shared" si="640"/>
        <v/>
      </c>
      <c r="X2192" s="25" t="str">
        <f t="shared" si="641"/>
        <v/>
      </c>
      <c r="Y2192" s="1">
        <f t="shared" si="642"/>
        <v>2143</v>
      </c>
      <c r="Z2192" t="str">
        <f t="shared" si="643"/>
        <v>ITM_FB48</v>
      </c>
      <c r="AA2192" s="177" t="str">
        <f>IF(ISNA(VLOOKUP(AC2192,Sheet2!J:J,1,0)),"//","")</f>
        <v/>
      </c>
      <c r="AC2192" s="113" t="str">
        <f t="shared" si="637"/>
        <v/>
      </c>
      <c r="AD2192" t="b">
        <f t="shared" si="636"/>
        <v>1</v>
      </c>
    </row>
    <row r="2193" spans="1:30">
      <c r="A2193" s="58">
        <f t="shared" ref="A2193:A2247" si="645">IF(B2193=INT(B2193),ROW(),"")</f>
        <v>2193</v>
      </c>
      <c r="B2193" s="55">
        <f t="shared" si="644"/>
        <v>2144</v>
      </c>
      <c r="C2193" s="99" t="s">
        <v>4325</v>
      </c>
      <c r="D2193" s="99">
        <v>49</v>
      </c>
      <c r="E2193" s="104" t="s">
        <v>3262</v>
      </c>
      <c r="F2193" s="104" t="s">
        <v>3262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4811</v>
      </c>
      <c r="L2193" s="107" t="s">
        <v>3147</v>
      </c>
      <c r="M2193" s="104" t="s">
        <v>3197</v>
      </c>
      <c r="N2193" s="107"/>
      <c r="O2193" s="45"/>
      <c r="P2193" t="str">
        <f t="shared" si="638"/>
        <v/>
      </c>
      <c r="Q2193" s="45" t="str">
        <f>IF(ISNA(VLOOKUP(AC2193,#REF!,1)),"//","")</f>
        <v/>
      </c>
      <c r="R2193" s="45"/>
      <c r="S2193" s="43">
        <f t="shared" si="639"/>
        <v>346</v>
      </c>
      <c r="T2193" s="94" t="s">
        <v>3149</v>
      </c>
      <c r="U2193" s="72" t="s">
        <v>2994</v>
      </c>
      <c r="V2193" s="72" t="s">
        <v>2570</v>
      </c>
      <c r="W2193" s="44" t="str">
        <f t="shared" si="640"/>
        <v/>
      </c>
      <c r="X2193" s="25" t="str">
        <f t="shared" si="641"/>
        <v/>
      </c>
      <c r="Y2193" s="1">
        <f t="shared" si="642"/>
        <v>2144</v>
      </c>
      <c r="Z2193" t="str">
        <f t="shared" si="643"/>
        <v>ITM_FB49</v>
      </c>
      <c r="AA2193" s="177" t="str">
        <f>IF(ISNA(VLOOKUP(AC2193,Sheet2!J:J,1,0)),"//","")</f>
        <v/>
      </c>
      <c r="AC2193" s="113" t="str">
        <f t="shared" si="637"/>
        <v/>
      </c>
      <c r="AD2193" t="b">
        <f t="shared" si="636"/>
        <v>1</v>
      </c>
    </row>
    <row r="2194" spans="1:30">
      <c r="A2194" s="58">
        <f t="shared" si="645"/>
        <v>2194</v>
      </c>
      <c r="B2194" s="55">
        <f t="shared" si="644"/>
        <v>2145</v>
      </c>
      <c r="C2194" s="99" t="s">
        <v>4325</v>
      </c>
      <c r="D2194" s="99">
        <v>50</v>
      </c>
      <c r="E2194" s="104" t="s">
        <v>3263</v>
      </c>
      <c r="F2194" s="104" t="s">
        <v>3263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4811</v>
      </c>
      <c r="L2194" s="107" t="s">
        <v>3147</v>
      </c>
      <c r="M2194" s="104" t="s">
        <v>3198</v>
      </c>
      <c r="N2194" s="107"/>
      <c r="O2194" s="45"/>
      <c r="P2194" t="str">
        <f t="shared" si="638"/>
        <v/>
      </c>
      <c r="Q2194" s="45" t="str">
        <f>IF(ISNA(VLOOKUP(AC2194,#REF!,1)),"//","")</f>
        <v/>
      </c>
      <c r="R2194" s="45"/>
      <c r="S2194" s="43">
        <f t="shared" si="639"/>
        <v>346</v>
      </c>
      <c r="T2194" s="94" t="s">
        <v>3149</v>
      </c>
      <c r="U2194" s="72" t="s">
        <v>2994</v>
      </c>
      <c r="V2194" s="72" t="s">
        <v>2570</v>
      </c>
      <c r="W2194" s="44" t="str">
        <f t="shared" si="640"/>
        <v/>
      </c>
      <c r="X2194" s="25" t="str">
        <f t="shared" si="641"/>
        <v/>
      </c>
      <c r="Y2194" s="1">
        <f t="shared" si="642"/>
        <v>2145</v>
      </c>
      <c r="Z2194" t="str">
        <f t="shared" si="643"/>
        <v>ITM_FB50</v>
      </c>
      <c r="AA2194" s="177" t="str">
        <f>IF(ISNA(VLOOKUP(AC2194,Sheet2!J:J,1,0)),"//","")</f>
        <v/>
      </c>
      <c r="AC2194" s="113" t="str">
        <f t="shared" si="637"/>
        <v/>
      </c>
      <c r="AD2194" t="b">
        <f t="shared" si="636"/>
        <v>1</v>
      </c>
    </row>
    <row r="2195" spans="1:30">
      <c r="A2195" s="58">
        <f t="shared" si="645"/>
        <v>2195</v>
      </c>
      <c r="B2195" s="55">
        <f t="shared" si="644"/>
        <v>2146</v>
      </c>
      <c r="C2195" s="99" t="s">
        <v>4325</v>
      </c>
      <c r="D2195" s="99">
        <v>51</v>
      </c>
      <c r="E2195" s="104" t="s">
        <v>3264</v>
      </c>
      <c r="F2195" s="104" t="s">
        <v>3264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4811</v>
      </c>
      <c r="L2195" s="107" t="s">
        <v>3147</v>
      </c>
      <c r="M2195" s="104" t="s">
        <v>3199</v>
      </c>
      <c r="N2195" s="107"/>
      <c r="O2195" s="45"/>
      <c r="P2195" t="str">
        <f t="shared" si="638"/>
        <v/>
      </c>
      <c r="Q2195" s="45" t="str">
        <f>IF(ISNA(VLOOKUP(AC2195,#REF!,1)),"//","")</f>
        <v/>
      </c>
      <c r="R2195" s="45"/>
      <c r="S2195" s="43">
        <f t="shared" si="639"/>
        <v>346</v>
      </c>
      <c r="T2195" s="94" t="s">
        <v>3149</v>
      </c>
      <c r="U2195" s="72" t="s">
        <v>2994</v>
      </c>
      <c r="V2195" s="72" t="s">
        <v>2570</v>
      </c>
      <c r="W2195" s="44" t="str">
        <f t="shared" si="640"/>
        <v/>
      </c>
      <c r="X2195" s="25" t="str">
        <f t="shared" si="641"/>
        <v/>
      </c>
      <c r="Y2195" s="1">
        <f t="shared" si="642"/>
        <v>2146</v>
      </c>
      <c r="Z2195" t="str">
        <f t="shared" si="643"/>
        <v>ITM_FB51</v>
      </c>
      <c r="AA2195" s="177" t="str">
        <f>IF(ISNA(VLOOKUP(AC2195,Sheet2!J:J,1,0)),"//","")</f>
        <v/>
      </c>
      <c r="AC2195" s="113" t="str">
        <f t="shared" si="637"/>
        <v/>
      </c>
      <c r="AD2195" t="b">
        <f t="shared" si="636"/>
        <v>1</v>
      </c>
    </row>
    <row r="2196" spans="1:30">
      <c r="A2196" s="58">
        <f t="shared" si="645"/>
        <v>2196</v>
      </c>
      <c r="B2196" s="55">
        <f t="shared" si="644"/>
        <v>2147</v>
      </c>
      <c r="C2196" s="99" t="s">
        <v>4325</v>
      </c>
      <c r="D2196" s="99">
        <v>52</v>
      </c>
      <c r="E2196" s="104" t="s">
        <v>3265</v>
      </c>
      <c r="F2196" s="104" t="s">
        <v>3265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4811</v>
      </c>
      <c r="L2196" s="107" t="s">
        <v>3147</v>
      </c>
      <c r="M2196" s="104" t="s">
        <v>3200</v>
      </c>
      <c r="N2196" s="107"/>
      <c r="O2196" s="45"/>
      <c r="P2196" t="str">
        <f t="shared" si="638"/>
        <v/>
      </c>
      <c r="Q2196" s="45" t="str">
        <f>IF(ISNA(VLOOKUP(AC2196,#REF!,1)),"//","")</f>
        <v/>
      </c>
      <c r="R2196" s="45"/>
      <c r="S2196" s="43">
        <f t="shared" si="639"/>
        <v>346</v>
      </c>
      <c r="T2196" s="94" t="s">
        <v>3149</v>
      </c>
      <c r="U2196" s="72" t="s">
        <v>2994</v>
      </c>
      <c r="V2196" s="72" t="s">
        <v>2570</v>
      </c>
      <c r="W2196" s="44" t="str">
        <f t="shared" si="640"/>
        <v/>
      </c>
      <c r="X2196" s="25" t="str">
        <f t="shared" si="641"/>
        <v/>
      </c>
      <c r="Y2196" s="1">
        <f t="shared" si="642"/>
        <v>2147</v>
      </c>
      <c r="Z2196" t="str">
        <f t="shared" si="643"/>
        <v>ITM_FB52</v>
      </c>
      <c r="AA2196" s="177" t="str">
        <f>IF(ISNA(VLOOKUP(AC2196,Sheet2!J:J,1,0)),"//","")</f>
        <v/>
      </c>
      <c r="AC2196" s="113" t="str">
        <f t="shared" si="637"/>
        <v/>
      </c>
      <c r="AD2196" t="b">
        <f t="shared" si="636"/>
        <v>1</v>
      </c>
    </row>
    <row r="2197" spans="1:30">
      <c r="A2197" s="58">
        <f t="shared" si="645"/>
        <v>2197</v>
      </c>
      <c r="B2197" s="55">
        <f t="shared" si="644"/>
        <v>2148</v>
      </c>
      <c r="C2197" s="99" t="s">
        <v>4325</v>
      </c>
      <c r="D2197" s="99">
        <v>53</v>
      </c>
      <c r="E2197" s="104" t="s">
        <v>3266</v>
      </c>
      <c r="F2197" s="104" t="s">
        <v>3266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4811</v>
      </c>
      <c r="L2197" s="107" t="s">
        <v>3147</v>
      </c>
      <c r="M2197" s="104" t="s">
        <v>3201</v>
      </c>
      <c r="N2197" s="107"/>
      <c r="O2197" s="45"/>
      <c r="P2197" t="str">
        <f t="shared" si="638"/>
        <v/>
      </c>
      <c r="Q2197" s="45" t="str">
        <f>IF(ISNA(VLOOKUP(AC2197,#REF!,1)),"//","")</f>
        <v/>
      </c>
      <c r="R2197" s="45"/>
      <c r="S2197" s="43">
        <f t="shared" si="639"/>
        <v>346</v>
      </c>
      <c r="T2197" s="94" t="s">
        <v>3149</v>
      </c>
      <c r="U2197" s="72" t="s">
        <v>2994</v>
      </c>
      <c r="V2197" s="72" t="s">
        <v>2570</v>
      </c>
      <c r="W2197" s="44" t="str">
        <f t="shared" si="640"/>
        <v/>
      </c>
      <c r="X2197" s="25" t="str">
        <f t="shared" si="641"/>
        <v/>
      </c>
      <c r="Y2197" s="1">
        <f t="shared" si="642"/>
        <v>2148</v>
      </c>
      <c r="Z2197" t="str">
        <f t="shared" si="643"/>
        <v>ITM_FB53</v>
      </c>
      <c r="AA2197" s="177" t="str">
        <f>IF(ISNA(VLOOKUP(AC2197,Sheet2!J:J,1,0)),"//","")</f>
        <v/>
      </c>
      <c r="AC2197" s="113" t="str">
        <f t="shared" si="637"/>
        <v/>
      </c>
      <c r="AD2197" t="b">
        <f t="shared" si="636"/>
        <v>1</v>
      </c>
    </row>
    <row r="2198" spans="1:30">
      <c r="A2198" s="58">
        <f t="shared" si="645"/>
        <v>2198</v>
      </c>
      <c r="B2198" s="55">
        <f t="shared" si="644"/>
        <v>2149</v>
      </c>
      <c r="C2198" s="99" t="s">
        <v>4325</v>
      </c>
      <c r="D2198" s="99">
        <v>54</v>
      </c>
      <c r="E2198" s="104" t="s">
        <v>3267</v>
      </c>
      <c r="F2198" s="104" t="s">
        <v>3267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4811</v>
      </c>
      <c r="L2198" s="107" t="s">
        <v>3147</v>
      </c>
      <c r="M2198" s="104" t="s">
        <v>3202</v>
      </c>
      <c r="N2198" s="107"/>
      <c r="O2198" s="45"/>
      <c r="P2198" t="str">
        <f t="shared" si="638"/>
        <v/>
      </c>
      <c r="Q2198" s="45" t="str">
        <f>IF(ISNA(VLOOKUP(AC2198,#REF!,1)),"//","")</f>
        <v/>
      </c>
      <c r="R2198" s="45"/>
      <c r="S2198" s="43">
        <f t="shared" si="639"/>
        <v>346</v>
      </c>
      <c r="T2198" s="94" t="s">
        <v>3149</v>
      </c>
      <c r="U2198" s="72" t="s">
        <v>2994</v>
      </c>
      <c r="V2198" s="72" t="s">
        <v>2570</v>
      </c>
      <c r="W2198" s="44" t="str">
        <f t="shared" si="640"/>
        <v/>
      </c>
      <c r="X2198" s="25" t="str">
        <f t="shared" si="641"/>
        <v/>
      </c>
      <c r="Y2198" s="1">
        <f t="shared" si="642"/>
        <v>2149</v>
      </c>
      <c r="Z2198" t="str">
        <f t="shared" si="643"/>
        <v>ITM_FB54</v>
      </c>
      <c r="AA2198" s="177" t="str">
        <f>IF(ISNA(VLOOKUP(AC2198,Sheet2!J:J,1,0)),"//","")</f>
        <v/>
      </c>
      <c r="AC2198" s="113" t="str">
        <f t="shared" si="637"/>
        <v/>
      </c>
      <c r="AD2198" t="b">
        <f t="shared" si="636"/>
        <v>1</v>
      </c>
    </row>
    <row r="2199" spans="1:30">
      <c r="A2199" s="58">
        <f t="shared" si="645"/>
        <v>2199</v>
      </c>
      <c r="B2199" s="55">
        <f t="shared" si="644"/>
        <v>2150</v>
      </c>
      <c r="C2199" s="99" t="s">
        <v>4325</v>
      </c>
      <c r="D2199" s="99">
        <v>55</v>
      </c>
      <c r="E2199" s="104" t="s">
        <v>3268</v>
      </c>
      <c r="F2199" s="104" t="s">
        <v>3268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4811</v>
      </c>
      <c r="L2199" s="107" t="s">
        <v>3147</v>
      </c>
      <c r="M2199" s="104" t="s">
        <v>3203</v>
      </c>
      <c r="N2199" s="107"/>
      <c r="O2199" s="45"/>
      <c r="P2199" t="str">
        <f t="shared" si="638"/>
        <v/>
      </c>
      <c r="Q2199" s="45" t="str">
        <f>IF(ISNA(VLOOKUP(AC2199,#REF!,1)),"//","")</f>
        <v/>
      </c>
      <c r="R2199" s="45"/>
      <c r="S2199" s="43">
        <f t="shared" si="639"/>
        <v>346</v>
      </c>
      <c r="T2199" s="94" t="s">
        <v>3149</v>
      </c>
      <c r="U2199" s="72" t="s">
        <v>2994</v>
      </c>
      <c r="V2199" s="72" t="s">
        <v>2570</v>
      </c>
      <c r="W2199" s="44" t="str">
        <f t="shared" si="640"/>
        <v/>
      </c>
      <c r="X2199" s="25" t="str">
        <f t="shared" si="641"/>
        <v/>
      </c>
      <c r="Y2199" s="1">
        <f t="shared" si="642"/>
        <v>2150</v>
      </c>
      <c r="Z2199" t="str">
        <f t="shared" si="643"/>
        <v>ITM_FB55</v>
      </c>
      <c r="AA2199" s="177" t="str">
        <f>IF(ISNA(VLOOKUP(AC2199,Sheet2!J:J,1,0)),"//","")</f>
        <v/>
      </c>
      <c r="AC2199" s="113" t="str">
        <f t="shared" si="637"/>
        <v/>
      </c>
      <c r="AD2199" t="b">
        <f t="shared" si="636"/>
        <v>1</v>
      </c>
    </row>
    <row r="2200" spans="1:30">
      <c r="A2200" s="58">
        <f t="shared" si="645"/>
        <v>2200</v>
      </c>
      <c r="B2200" s="55">
        <f t="shared" si="644"/>
        <v>2151</v>
      </c>
      <c r="C2200" s="99" t="s">
        <v>4325</v>
      </c>
      <c r="D2200" s="99">
        <v>56</v>
      </c>
      <c r="E2200" s="104" t="s">
        <v>3269</v>
      </c>
      <c r="F2200" s="104" t="s">
        <v>3269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4811</v>
      </c>
      <c r="L2200" s="107" t="s">
        <v>3147</v>
      </c>
      <c r="M2200" s="104" t="s">
        <v>3204</v>
      </c>
      <c r="N2200" s="107"/>
      <c r="O2200" s="45"/>
      <c r="P2200" t="str">
        <f t="shared" si="638"/>
        <v/>
      </c>
      <c r="Q2200" s="45" t="str">
        <f>IF(ISNA(VLOOKUP(AC2200,#REF!,1)),"//","")</f>
        <v/>
      </c>
      <c r="R2200" s="45"/>
      <c r="S2200" s="43">
        <f t="shared" si="639"/>
        <v>346</v>
      </c>
      <c r="T2200" s="94" t="s">
        <v>3149</v>
      </c>
      <c r="U2200" s="72" t="s">
        <v>2994</v>
      </c>
      <c r="V2200" s="72" t="s">
        <v>2570</v>
      </c>
      <c r="W2200" s="44" t="str">
        <f t="shared" si="640"/>
        <v/>
      </c>
      <c r="X2200" s="25" t="str">
        <f t="shared" si="641"/>
        <v/>
      </c>
      <c r="Y2200" s="1">
        <f t="shared" si="642"/>
        <v>2151</v>
      </c>
      <c r="Z2200" t="str">
        <f t="shared" si="643"/>
        <v>ITM_FB56</v>
      </c>
      <c r="AA2200" s="177" t="str">
        <f>IF(ISNA(VLOOKUP(AC2200,Sheet2!J:J,1,0)),"//","")</f>
        <v/>
      </c>
      <c r="AC2200" s="113" t="str">
        <f t="shared" si="637"/>
        <v/>
      </c>
      <c r="AD2200" t="b">
        <f t="shared" si="636"/>
        <v>1</v>
      </c>
    </row>
    <row r="2201" spans="1:30">
      <c r="A2201" s="58">
        <f t="shared" si="645"/>
        <v>2201</v>
      </c>
      <c r="B2201" s="55">
        <f t="shared" si="644"/>
        <v>2152</v>
      </c>
      <c r="C2201" s="99" t="s">
        <v>4325</v>
      </c>
      <c r="D2201" s="99">
        <v>57</v>
      </c>
      <c r="E2201" s="104" t="s">
        <v>3270</v>
      </c>
      <c r="F2201" s="104" t="s">
        <v>3270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4811</v>
      </c>
      <c r="L2201" s="107" t="s">
        <v>3147</v>
      </c>
      <c r="M2201" s="104" t="s">
        <v>3205</v>
      </c>
      <c r="N2201" s="107"/>
      <c r="O2201" s="45"/>
      <c r="P2201" t="str">
        <f t="shared" si="638"/>
        <v/>
      </c>
      <c r="Q2201" s="45" t="str">
        <f>IF(ISNA(VLOOKUP(AC2201,#REF!,1)),"//","")</f>
        <v/>
      </c>
      <c r="R2201" s="45"/>
      <c r="S2201" s="43">
        <f t="shared" si="639"/>
        <v>346</v>
      </c>
      <c r="T2201" s="94" t="s">
        <v>3149</v>
      </c>
      <c r="U2201" s="72" t="s">
        <v>2994</v>
      </c>
      <c r="V2201" s="72" t="s">
        <v>2570</v>
      </c>
      <c r="W2201" s="44" t="str">
        <f t="shared" si="640"/>
        <v/>
      </c>
      <c r="X2201" s="25" t="str">
        <f t="shared" si="641"/>
        <v/>
      </c>
      <c r="Y2201" s="1">
        <f t="shared" si="642"/>
        <v>2152</v>
      </c>
      <c r="Z2201" t="str">
        <f t="shared" si="643"/>
        <v>ITM_FB57</v>
      </c>
      <c r="AA2201" s="177" t="str">
        <f>IF(ISNA(VLOOKUP(AC2201,Sheet2!J:J,1,0)),"//","")</f>
        <v/>
      </c>
      <c r="AC2201" s="113" t="str">
        <f t="shared" si="637"/>
        <v/>
      </c>
      <c r="AD2201" t="b">
        <f t="shared" si="636"/>
        <v>1</v>
      </c>
    </row>
    <row r="2202" spans="1:30">
      <c r="A2202" s="58">
        <f t="shared" si="645"/>
        <v>2202</v>
      </c>
      <c r="B2202" s="55">
        <f t="shared" si="644"/>
        <v>2153</v>
      </c>
      <c r="C2202" s="99" t="s">
        <v>4325</v>
      </c>
      <c r="D2202" s="99">
        <v>58</v>
      </c>
      <c r="E2202" s="104" t="s">
        <v>3271</v>
      </c>
      <c r="F2202" s="104" t="s">
        <v>3271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4811</v>
      </c>
      <c r="L2202" s="107" t="s">
        <v>3147</v>
      </c>
      <c r="M2202" s="104" t="s">
        <v>3206</v>
      </c>
      <c r="N2202" s="107"/>
      <c r="O2202" s="45"/>
      <c r="P2202" t="str">
        <f t="shared" si="638"/>
        <v/>
      </c>
      <c r="Q2202" s="45" t="str">
        <f>IF(ISNA(VLOOKUP(AC2202,#REF!,1)),"//","")</f>
        <v/>
      </c>
      <c r="R2202" s="45"/>
      <c r="S2202" s="43">
        <f t="shared" si="639"/>
        <v>346</v>
      </c>
      <c r="T2202" s="94" t="s">
        <v>3149</v>
      </c>
      <c r="U2202" s="72" t="s">
        <v>2994</v>
      </c>
      <c r="V2202" s="72" t="s">
        <v>2570</v>
      </c>
      <c r="W2202" s="44" t="str">
        <f t="shared" si="640"/>
        <v/>
      </c>
      <c r="X2202" s="25" t="str">
        <f t="shared" si="641"/>
        <v/>
      </c>
      <c r="Y2202" s="1">
        <f t="shared" si="642"/>
        <v>2153</v>
      </c>
      <c r="Z2202" t="str">
        <f t="shared" si="643"/>
        <v>ITM_FB58</v>
      </c>
      <c r="AA2202" s="177" t="str">
        <f>IF(ISNA(VLOOKUP(AC2202,Sheet2!J:J,1,0)),"//","")</f>
        <v/>
      </c>
      <c r="AC2202" s="113" t="str">
        <f t="shared" si="637"/>
        <v/>
      </c>
      <c r="AD2202" t="b">
        <f t="shared" si="636"/>
        <v>1</v>
      </c>
    </row>
    <row r="2203" spans="1:30">
      <c r="A2203" s="58">
        <f t="shared" si="645"/>
        <v>2203</v>
      </c>
      <c r="B2203" s="55">
        <f t="shared" si="644"/>
        <v>2154</v>
      </c>
      <c r="C2203" s="99" t="s">
        <v>4325</v>
      </c>
      <c r="D2203" s="99">
        <v>59</v>
      </c>
      <c r="E2203" s="104" t="s">
        <v>3272</v>
      </c>
      <c r="F2203" s="104" t="s">
        <v>3272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4811</v>
      </c>
      <c r="L2203" s="107" t="s">
        <v>3147</v>
      </c>
      <c r="M2203" s="104" t="s">
        <v>3207</v>
      </c>
      <c r="N2203" s="107"/>
      <c r="O2203" s="45"/>
      <c r="P2203" t="str">
        <f t="shared" si="638"/>
        <v/>
      </c>
      <c r="Q2203" s="45" t="str">
        <f>IF(ISNA(VLOOKUP(AC2203,#REF!,1)),"//","")</f>
        <v/>
      </c>
      <c r="R2203" s="45"/>
      <c r="S2203" s="43">
        <f t="shared" si="639"/>
        <v>346</v>
      </c>
      <c r="T2203" s="94" t="s">
        <v>3149</v>
      </c>
      <c r="U2203" s="72" t="s">
        <v>2994</v>
      </c>
      <c r="V2203" s="72" t="s">
        <v>2570</v>
      </c>
      <c r="W2203" s="44" t="str">
        <f t="shared" si="640"/>
        <v/>
      </c>
      <c r="X2203" s="25" t="str">
        <f t="shared" si="641"/>
        <v/>
      </c>
      <c r="Y2203" s="1">
        <f t="shared" si="642"/>
        <v>2154</v>
      </c>
      <c r="Z2203" t="str">
        <f t="shared" si="643"/>
        <v>ITM_FB59</v>
      </c>
      <c r="AA2203" s="177" t="str">
        <f>IF(ISNA(VLOOKUP(AC2203,Sheet2!J:J,1,0)),"//","")</f>
        <v/>
      </c>
      <c r="AC2203" s="113" t="str">
        <f t="shared" si="637"/>
        <v/>
      </c>
      <c r="AD2203" t="b">
        <f t="shared" si="636"/>
        <v>1</v>
      </c>
    </row>
    <row r="2204" spans="1:30">
      <c r="A2204" s="58">
        <f t="shared" si="645"/>
        <v>2204</v>
      </c>
      <c r="B2204" s="55">
        <f t="shared" si="644"/>
        <v>2155</v>
      </c>
      <c r="C2204" s="99" t="s">
        <v>4325</v>
      </c>
      <c r="D2204" s="99">
        <v>60</v>
      </c>
      <c r="E2204" s="104" t="s">
        <v>3273</v>
      </c>
      <c r="F2204" s="104" t="s">
        <v>3273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4811</v>
      </c>
      <c r="L2204" s="107" t="s">
        <v>3147</v>
      </c>
      <c r="M2204" s="104" t="s">
        <v>3208</v>
      </c>
      <c r="N2204" s="107"/>
      <c r="O2204" s="45"/>
      <c r="P2204" t="str">
        <f t="shared" si="638"/>
        <v/>
      </c>
      <c r="Q2204" s="45" t="str">
        <f>IF(ISNA(VLOOKUP(AC2204,#REF!,1)),"//","")</f>
        <v/>
      </c>
      <c r="R2204" s="45"/>
      <c r="S2204" s="43">
        <f t="shared" si="639"/>
        <v>346</v>
      </c>
      <c r="T2204" s="94" t="s">
        <v>3149</v>
      </c>
      <c r="U2204" s="72" t="s">
        <v>2994</v>
      </c>
      <c r="V2204" s="72" t="s">
        <v>2570</v>
      </c>
      <c r="W2204" s="44" t="str">
        <f t="shared" si="640"/>
        <v/>
      </c>
      <c r="X2204" s="25" t="str">
        <f t="shared" si="641"/>
        <v/>
      </c>
      <c r="Y2204" s="1">
        <f t="shared" si="642"/>
        <v>2155</v>
      </c>
      <c r="Z2204" t="str">
        <f t="shared" si="643"/>
        <v>ITM_FB60</v>
      </c>
      <c r="AA2204" s="177" t="str">
        <f>IF(ISNA(VLOOKUP(AC2204,Sheet2!J:J,1,0)),"//","")</f>
        <v/>
      </c>
      <c r="AC2204" s="113" t="str">
        <f t="shared" si="637"/>
        <v/>
      </c>
      <c r="AD2204" t="b">
        <f t="shared" si="636"/>
        <v>1</v>
      </c>
    </row>
    <row r="2205" spans="1:30">
      <c r="A2205" s="58">
        <f t="shared" si="645"/>
        <v>2205</v>
      </c>
      <c r="B2205" s="55">
        <f t="shared" si="644"/>
        <v>2156</v>
      </c>
      <c r="C2205" s="99" t="s">
        <v>4325</v>
      </c>
      <c r="D2205" s="99">
        <v>61</v>
      </c>
      <c r="E2205" s="104" t="s">
        <v>3274</v>
      </c>
      <c r="F2205" s="104" t="s">
        <v>3274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4811</v>
      </c>
      <c r="L2205" s="107" t="s">
        <v>3147</v>
      </c>
      <c r="M2205" s="104" t="s">
        <v>3209</v>
      </c>
      <c r="N2205" s="107"/>
      <c r="O2205" s="45"/>
      <c r="P2205" t="str">
        <f t="shared" si="638"/>
        <v/>
      </c>
      <c r="Q2205" s="45" t="str">
        <f>IF(ISNA(VLOOKUP(AC2205,#REF!,1)),"//","")</f>
        <v/>
      </c>
      <c r="R2205" s="45"/>
      <c r="S2205" s="43">
        <f t="shared" si="639"/>
        <v>346</v>
      </c>
      <c r="T2205" s="94" t="s">
        <v>3149</v>
      </c>
      <c r="U2205" s="72" t="s">
        <v>2994</v>
      </c>
      <c r="V2205" s="72" t="s">
        <v>2570</v>
      </c>
      <c r="W2205" s="44" t="str">
        <f t="shared" si="640"/>
        <v/>
      </c>
      <c r="X2205" s="25" t="str">
        <f t="shared" si="641"/>
        <v/>
      </c>
      <c r="Y2205" s="1">
        <f t="shared" si="642"/>
        <v>2156</v>
      </c>
      <c r="Z2205" t="str">
        <f t="shared" si="643"/>
        <v>ITM_FB61</v>
      </c>
      <c r="AA2205" s="177" t="str">
        <f>IF(ISNA(VLOOKUP(AC2205,Sheet2!J:J,1,0)),"//","")</f>
        <v/>
      </c>
      <c r="AC2205" s="113" t="str">
        <f t="shared" si="637"/>
        <v/>
      </c>
      <c r="AD2205" t="b">
        <f t="shared" si="636"/>
        <v>1</v>
      </c>
    </row>
    <row r="2206" spans="1:30">
      <c r="A2206" s="58">
        <f t="shared" si="645"/>
        <v>2206</v>
      </c>
      <c r="B2206" s="55">
        <f t="shared" si="644"/>
        <v>2157</v>
      </c>
      <c r="C2206" s="99" t="s">
        <v>4325</v>
      </c>
      <c r="D2206" s="99">
        <v>62</v>
      </c>
      <c r="E2206" s="104" t="s">
        <v>3275</v>
      </c>
      <c r="F2206" s="104" t="s">
        <v>3275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4811</v>
      </c>
      <c r="L2206" s="107" t="s">
        <v>3147</v>
      </c>
      <c r="M2206" s="104" t="s">
        <v>3210</v>
      </c>
      <c r="N2206" s="107"/>
      <c r="O2206" s="45"/>
      <c r="P2206" t="str">
        <f t="shared" si="638"/>
        <v/>
      </c>
      <c r="Q2206" s="45" t="str">
        <f>IF(ISNA(VLOOKUP(AC2206,#REF!,1)),"//","")</f>
        <v/>
      </c>
      <c r="R2206" s="45"/>
      <c r="S2206" s="43">
        <f t="shared" si="639"/>
        <v>346</v>
      </c>
      <c r="T2206" s="94" t="s">
        <v>3149</v>
      </c>
      <c r="U2206" s="72" t="s">
        <v>2994</v>
      </c>
      <c r="V2206" s="72" t="s">
        <v>2570</v>
      </c>
      <c r="W2206" s="44" t="str">
        <f t="shared" si="640"/>
        <v/>
      </c>
      <c r="X2206" s="25" t="str">
        <f t="shared" si="641"/>
        <v/>
      </c>
      <c r="Y2206" s="1">
        <f t="shared" si="642"/>
        <v>2157</v>
      </c>
      <c r="Z2206" t="str">
        <f t="shared" si="643"/>
        <v>ITM_FB62</v>
      </c>
      <c r="AA2206" s="177" t="str">
        <f>IF(ISNA(VLOOKUP(AC2206,Sheet2!J:J,1,0)),"//","")</f>
        <v/>
      </c>
      <c r="AC2206" s="113" t="str">
        <f t="shared" si="637"/>
        <v/>
      </c>
      <c r="AD2206" t="b">
        <f t="shared" si="636"/>
        <v>1</v>
      </c>
    </row>
    <row r="2207" spans="1:30">
      <c r="A2207" s="58">
        <f t="shared" si="645"/>
        <v>2207</v>
      </c>
      <c r="B2207" s="55">
        <f t="shared" si="644"/>
        <v>2158</v>
      </c>
      <c r="C2207" s="99" t="s">
        <v>4325</v>
      </c>
      <c r="D2207" s="99">
        <v>63</v>
      </c>
      <c r="E2207" s="104" t="s">
        <v>3276</v>
      </c>
      <c r="F2207" s="104" t="s">
        <v>3276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4811</v>
      </c>
      <c r="L2207" s="107" t="s">
        <v>3147</v>
      </c>
      <c r="M2207" s="104" t="s">
        <v>3211</v>
      </c>
      <c r="N2207" s="107"/>
      <c r="O2207" s="45"/>
      <c r="P2207" t="str">
        <f t="shared" si="638"/>
        <v/>
      </c>
      <c r="Q2207" s="45" t="str">
        <f>IF(ISNA(VLOOKUP(AC2207,#REF!,1)),"//","")</f>
        <v/>
      </c>
      <c r="R2207" s="45"/>
      <c r="S2207" s="43">
        <f t="shared" si="639"/>
        <v>346</v>
      </c>
      <c r="T2207" s="94" t="s">
        <v>3149</v>
      </c>
      <c r="U2207" s="72" t="s">
        <v>2994</v>
      </c>
      <c r="V2207" s="72" t="s">
        <v>2570</v>
      </c>
      <c r="W2207" s="44" t="str">
        <f t="shared" si="640"/>
        <v/>
      </c>
      <c r="X2207" s="25" t="str">
        <f t="shared" si="641"/>
        <v/>
      </c>
      <c r="Y2207" s="1">
        <f t="shared" si="642"/>
        <v>2158</v>
      </c>
      <c r="Z2207" t="str">
        <f t="shared" si="643"/>
        <v>ITM_FB63</v>
      </c>
      <c r="AA2207" s="177" t="str">
        <f>IF(ISNA(VLOOKUP(AC2207,Sheet2!J:J,1,0)),"//","")</f>
        <v/>
      </c>
      <c r="AC2207" s="113" t="str">
        <f t="shared" si="637"/>
        <v/>
      </c>
      <c r="AD2207" t="b">
        <f t="shared" si="636"/>
        <v>1</v>
      </c>
    </row>
    <row r="2208" spans="1:30">
      <c r="A2208" s="58">
        <f t="shared" si="645"/>
        <v>2208</v>
      </c>
      <c r="B2208" s="55">
        <f t="shared" si="644"/>
        <v>2159</v>
      </c>
      <c r="C2208" s="99" t="s">
        <v>4538</v>
      </c>
      <c r="D2208" s="99">
        <v>6</v>
      </c>
      <c r="E2208" s="104" t="s">
        <v>3279</v>
      </c>
      <c r="F2208" s="104" t="s">
        <v>3279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4811</v>
      </c>
      <c r="L2208" s="107" t="s">
        <v>3147</v>
      </c>
      <c r="M2208" s="104" t="s">
        <v>3293</v>
      </c>
      <c r="N2208" s="107"/>
      <c r="O2208" s="45"/>
      <c r="P2208" t="str">
        <f t="shared" si="638"/>
        <v/>
      </c>
      <c r="Q2208" s="45" t="str">
        <f>IF(ISNA(VLOOKUP(AC2208,#REF!,1)),"//","")</f>
        <v/>
      </c>
      <c r="R2208" s="45"/>
      <c r="S2208" s="43">
        <f t="shared" si="639"/>
        <v>346</v>
      </c>
      <c r="T2208" s="94" t="s">
        <v>3149</v>
      </c>
      <c r="U2208" s="72" t="s">
        <v>2994</v>
      </c>
      <c r="V2208" s="72" t="s">
        <v>2570</v>
      </c>
      <c r="W2208" s="44" t="str">
        <f t="shared" si="640"/>
        <v/>
      </c>
      <c r="X2208" s="25" t="str">
        <f t="shared" si="641"/>
        <v/>
      </c>
      <c r="Y2208" s="1">
        <f t="shared" si="642"/>
        <v>2159</v>
      </c>
      <c r="Z2208" t="str">
        <f t="shared" si="643"/>
        <v>ITM_S06</v>
      </c>
      <c r="AA2208" s="177" t="str">
        <f>IF(ISNA(VLOOKUP(AC2208,Sheet2!J:J,1,0)),"//","")</f>
        <v/>
      </c>
      <c r="AC2208" s="113" t="str">
        <f t="shared" si="637"/>
        <v/>
      </c>
      <c r="AD2208" t="b">
        <f t="shared" si="636"/>
        <v>1</v>
      </c>
    </row>
    <row r="2209" spans="1:30">
      <c r="A2209" s="58">
        <f t="shared" si="645"/>
        <v>2209</v>
      </c>
      <c r="B2209" s="55">
        <f t="shared" si="644"/>
        <v>2160</v>
      </c>
      <c r="C2209" s="99" t="s">
        <v>4538</v>
      </c>
      <c r="D2209" s="99">
        <v>8</v>
      </c>
      <c r="E2209" s="102" t="s">
        <v>3280</v>
      </c>
      <c r="F2209" s="104" t="s">
        <v>3280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4811</v>
      </c>
      <c r="L2209" s="107" t="s">
        <v>3147</v>
      </c>
      <c r="M2209" s="104" t="s">
        <v>3294</v>
      </c>
      <c r="N2209" s="107"/>
      <c r="O2209" s="45"/>
      <c r="P2209" t="str">
        <f t="shared" ref="P2209" si="646">IF(E2209=F2209,"","NOT EQUAL")</f>
        <v/>
      </c>
      <c r="Q2209" s="45" t="str">
        <f>IF(ISNA(VLOOKUP(AC2209,#REF!,1)),"//","")</f>
        <v/>
      </c>
      <c r="R2209" s="45"/>
      <c r="S2209" s="43">
        <f t="shared" ref="S2209" si="647">IF(X2209&lt;&gt;"",S2208+1,S2208)</f>
        <v>346</v>
      </c>
      <c r="T2209" s="94" t="s">
        <v>3149</v>
      </c>
      <c r="U2209" s="72" t="s">
        <v>2994</v>
      </c>
      <c r="V2209" s="72" t="s">
        <v>2570</v>
      </c>
      <c r="W2209" s="44" t="str">
        <f t="shared" ref="W2209" si="648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49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50">B2209</f>
        <v>2160</v>
      </c>
      <c r="Z2209" t="str">
        <f t="shared" ref="Z2209" si="651">M2209</f>
        <v>ITM_S08</v>
      </c>
      <c r="AA2209" s="177" t="str">
        <f>IF(ISNA(VLOOKUP(AC2209,Sheet2!J:J,1,0)),"//","")</f>
        <v/>
      </c>
      <c r="AC2209" s="113" t="str">
        <f t="shared" si="637"/>
        <v/>
      </c>
      <c r="AD2209" t="b">
        <f t="shared" si="636"/>
        <v>1</v>
      </c>
    </row>
    <row r="2210" spans="1:30">
      <c r="A2210" s="58">
        <f t="shared" si="645"/>
        <v>2210</v>
      </c>
      <c r="B2210" s="55">
        <f t="shared" si="644"/>
        <v>2161</v>
      </c>
      <c r="C2210" s="99" t="s">
        <v>4538</v>
      </c>
      <c r="D2210" s="99">
        <v>16</v>
      </c>
      <c r="E2210" s="102" t="s">
        <v>3281</v>
      </c>
      <c r="F2210" s="104" t="s">
        <v>3281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4811</v>
      </c>
      <c r="L2210" s="107" t="s">
        <v>3147</v>
      </c>
      <c r="M2210" s="104" t="s">
        <v>3295</v>
      </c>
      <c r="N2210" s="107"/>
      <c r="O2210" s="45"/>
      <c r="P2210" t="str">
        <f t="shared" ref="P2210" si="652">IF(E2210=F2210,"","NOT EQUAL")</f>
        <v/>
      </c>
      <c r="Q2210" s="45" t="str">
        <f>IF(ISNA(VLOOKUP(AC2210,#REF!,1)),"//","")</f>
        <v/>
      </c>
      <c r="R2210" s="45"/>
      <c r="S2210" s="43">
        <f t="shared" ref="S2210" si="653">IF(X2210&lt;&gt;"",S2209+1,S2209)</f>
        <v>346</v>
      </c>
      <c r="T2210" s="94" t="s">
        <v>3149</v>
      </c>
      <c r="U2210" s="72" t="s">
        <v>2994</v>
      </c>
      <c r="V2210" s="72" t="s">
        <v>2570</v>
      </c>
      <c r="W2210" s="44" t="str">
        <f t="shared" ref="W2210" si="654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55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56">B2210</f>
        <v>2161</v>
      </c>
      <c r="Z2210" t="str">
        <f t="shared" ref="Z2210" si="657">M2210</f>
        <v>ITM_S16</v>
      </c>
      <c r="AA2210" s="177" t="str">
        <f>IF(ISNA(VLOOKUP(AC2210,Sheet2!J:J,1,0)),"//","")</f>
        <v/>
      </c>
      <c r="AC2210" s="113" t="str">
        <f t="shared" si="637"/>
        <v/>
      </c>
      <c r="AD2210" t="b">
        <f t="shared" si="636"/>
        <v>1</v>
      </c>
    </row>
    <row r="2211" spans="1:30">
      <c r="A2211" s="58">
        <f t="shared" si="645"/>
        <v>2211</v>
      </c>
      <c r="B2211" s="55">
        <f t="shared" si="644"/>
        <v>2162</v>
      </c>
      <c r="C2211" s="99" t="s">
        <v>4538</v>
      </c>
      <c r="D2211" s="99">
        <v>32</v>
      </c>
      <c r="E2211" s="102" t="s">
        <v>3282</v>
      </c>
      <c r="F2211" s="104" t="s">
        <v>3282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4811</v>
      </c>
      <c r="L2211" s="107" t="s">
        <v>3147</v>
      </c>
      <c r="M2211" s="104" t="s">
        <v>3296</v>
      </c>
      <c r="N2211" s="107"/>
      <c r="O2211" s="45"/>
      <c r="P2211" t="str">
        <f t="shared" ref="P2211" si="658">IF(E2211=F2211,"","NOT EQUAL")</f>
        <v/>
      </c>
      <c r="Q2211" s="45" t="str">
        <f>IF(ISNA(VLOOKUP(AC2211,#REF!,1)),"//","")</f>
        <v/>
      </c>
      <c r="R2211" s="45"/>
      <c r="S2211" s="43">
        <f t="shared" ref="S2211" si="659">IF(X2211&lt;&gt;"",S2210+1,S2210)</f>
        <v>346</v>
      </c>
      <c r="T2211" s="94" t="s">
        <v>3149</v>
      </c>
      <c r="U2211" s="72" t="s">
        <v>2994</v>
      </c>
      <c r="V2211" s="72" t="s">
        <v>2570</v>
      </c>
      <c r="W2211" s="44" t="str">
        <f t="shared" ref="W2211" si="660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61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62">B2211</f>
        <v>2162</v>
      </c>
      <c r="Z2211" t="str">
        <f t="shared" ref="Z2211" si="663">M2211</f>
        <v>ITM_S32</v>
      </c>
      <c r="AA2211" s="177" t="str">
        <f>IF(ISNA(VLOOKUP(AC2211,Sheet2!J:J,1,0)),"//","")</f>
        <v/>
      </c>
      <c r="AC2211" s="113" t="str">
        <f t="shared" si="637"/>
        <v/>
      </c>
      <c r="AD2211" t="b">
        <f t="shared" si="636"/>
        <v>1</v>
      </c>
    </row>
    <row r="2212" spans="1:30">
      <c r="A2212" s="58">
        <f t="shared" si="645"/>
        <v>2212</v>
      </c>
      <c r="B2212" s="55">
        <f t="shared" si="644"/>
        <v>2163</v>
      </c>
      <c r="C2212" s="99" t="s">
        <v>4538</v>
      </c>
      <c r="D2212" s="99">
        <v>64</v>
      </c>
      <c r="E2212" s="102" t="s">
        <v>3283</v>
      </c>
      <c r="F2212" s="104" t="s">
        <v>3283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4811</v>
      </c>
      <c r="L2212" s="107" t="s">
        <v>3147</v>
      </c>
      <c r="M2212" s="104" t="s">
        <v>3297</v>
      </c>
      <c r="N2212" s="107"/>
      <c r="O2212" s="45"/>
      <c r="P2212" t="str">
        <f t="shared" ref="P2212:P2216" si="664">IF(E2212=F2212,"","NOT EQUAL")</f>
        <v/>
      </c>
      <c r="Q2212" s="45" t="str">
        <f>IF(ISNA(VLOOKUP(AC2212,#REF!,1)),"//","")</f>
        <v/>
      </c>
      <c r="R2212" s="45"/>
      <c r="S2212" s="43">
        <f t="shared" ref="S2212:S2216" si="665">IF(X2212&lt;&gt;"",S2211+1,S2211)</f>
        <v>346</v>
      </c>
      <c r="T2212" s="94" t="s">
        <v>3149</v>
      </c>
      <c r="U2212" s="72" t="s">
        <v>2994</v>
      </c>
      <c r="V2212" s="72" t="s">
        <v>2570</v>
      </c>
      <c r="W2212" s="44" t="str">
        <f t="shared" ref="W2212:W2216" si="666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67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68">B2212</f>
        <v>2163</v>
      </c>
      <c r="Z2212" t="str">
        <f t="shared" ref="Z2212:Z2216" si="669">M2212</f>
        <v>ITM_S64</v>
      </c>
      <c r="AA2212" s="177" t="str">
        <f>IF(ISNA(VLOOKUP(AC2212,Sheet2!J:J,1,0)),"//","")</f>
        <v/>
      </c>
      <c r="AC2212" s="113" t="str">
        <f t="shared" si="637"/>
        <v/>
      </c>
      <c r="AD2212" t="b">
        <f t="shared" si="636"/>
        <v>1</v>
      </c>
    </row>
    <row r="2213" spans="1:30">
      <c r="A2213" s="58">
        <f t="shared" si="645"/>
        <v>2213</v>
      </c>
      <c r="B2213" s="55">
        <f t="shared" si="644"/>
        <v>2164</v>
      </c>
      <c r="C2213" s="99" t="s">
        <v>4539</v>
      </c>
      <c r="D2213" s="99">
        <v>6</v>
      </c>
      <c r="E2213" s="102" t="s">
        <v>3284</v>
      </c>
      <c r="F2213" s="104" t="s">
        <v>3284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4811</v>
      </c>
      <c r="L2213" s="107" t="s">
        <v>3147</v>
      </c>
      <c r="M2213" s="104" t="s">
        <v>3298</v>
      </c>
      <c r="N2213" s="107"/>
      <c r="O2213" s="45"/>
      <c r="P2213" t="str">
        <f t="shared" si="664"/>
        <v/>
      </c>
      <c r="Q2213" s="45" t="str">
        <f>IF(ISNA(VLOOKUP(AC2213,#REF!,1)),"//","")</f>
        <v/>
      </c>
      <c r="R2213" s="45"/>
      <c r="S2213" s="43">
        <f t="shared" si="665"/>
        <v>346</v>
      </c>
      <c r="T2213" s="94" t="s">
        <v>3149</v>
      </c>
      <c r="U2213" s="72" t="s">
        <v>2994</v>
      </c>
      <c r="V2213" s="72" t="s">
        <v>2570</v>
      </c>
      <c r="W2213" s="44" t="str">
        <f t="shared" si="666"/>
        <v/>
      </c>
      <c r="X2213" s="25" t="str">
        <f t="shared" si="667"/>
        <v/>
      </c>
      <c r="Y2213" s="1">
        <f t="shared" si="668"/>
        <v>2164</v>
      </c>
      <c r="Z2213" t="str">
        <f t="shared" si="669"/>
        <v>ITM_U06</v>
      </c>
      <c r="AA2213" s="177" t="str">
        <f>IF(ISNA(VLOOKUP(AC2213,Sheet2!J:J,1,0)),"//","")</f>
        <v/>
      </c>
      <c r="AC2213" s="113" t="str">
        <f t="shared" si="637"/>
        <v/>
      </c>
      <c r="AD2213" t="b">
        <f t="shared" si="636"/>
        <v>1</v>
      </c>
    </row>
    <row r="2214" spans="1:30">
      <c r="A2214" s="58">
        <f t="shared" si="645"/>
        <v>2214</v>
      </c>
      <c r="B2214" s="55">
        <f t="shared" si="644"/>
        <v>2165</v>
      </c>
      <c r="C2214" s="99" t="s">
        <v>4539</v>
      </c>
      <c r="D2214" s="99">
        <v>8</v>
      </c>
      <c r="E2214" s="102" t="s">
        <v>3285</v>
      </c>
      <c r="F2214" s="104" t="s">
        <v>3285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4811</v>
      </c>
      <c r="L2214" s="107" t="s">
        <v>3147</v>
      </c>
      <c r="M2214" s="104" t="s">
        <v>3299</v>
      </c>
      <c r="N2214" s="107"/>
      <c r="O2214" s="45"/>
      <c r="P2214" t="str">
        <f t="shared" si="664"/>
        <v/>
      </c>
      <c r="Q2214" s="45" t="str">
        <f>IF(ISNA(VLOOKUP(AC2214,#REF!,1)),"//","")</f>
        <v/>
      </c>
      <c r="R2214" s="45"/>
      <c r="S2214" s="43">
        <f t="shared" si="665"/>
        <v>346</v>
      </c>
      <c r="T2214" s="94" t="s">
        <v>3149</v>
      </c>
      <c r="U2214" s="72" t="s">
        <v>2994</v>
      </c>
      <c r="V2214" s="72" t="s">
        <v>2570</v>
      </c>
      <c r="W2214" s="44" t="str">
        <f t="shared" si="666"/>
        <v/>
      </c>
      <c r="X2214" s="25" t="str">
        <f t="shared" si="667"/>
        <v/>
      </c>
      <c r="Y2214" s="1">
        <f t="shared" si="668"/>
        <v>2165</v>
      </c>
      <c r="Z2214" t="str">
        <f t="shared" si="669"/>
        <v>ITM_U08</v>
      </c>
      <c r="AA2214" s="177" t="str">
        <f>IF(ISNA(VLOOKUP(AC2214,Sheet2!J:J,1,0)),"//","")</f>
        <v/>
      </c>
      <c r="AC2214" s="113" t="str">
        <f t="shared" si="637"/>
        <v/>
      </c>
      <c r="AD2214" t="b">
        <f t="shared" si="636"/>
        <v>1</v>
      </c>
    </row>
    <row r="2215" spans="1:30">
      <c r="A2215" s="58">
        <f t="shared" si="645"/>
        <v>2215</v>
      </c>
      <c r="B2215" s="55">
        <f t="shared" si="644"/>
        <v>2166</v>
      </c>
      <c r="C2215" s="99" t="s">
        <v>4539</v>
      </c>
      <c r="D2215" s="99">
        <v>16</v>
      </c>
      <c r="E2215" s="102" t="s">
        <v>3286</v>
      </c>
      <c r="F2215" s="104" t="s">
        <v>3286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4811</v>
      </c>
      <c r="L2215" s="107" t="s">
        <v>3147</v>
      </c>
      <c r="M2215" s="104" t="s">
        <v>3300</v>
      </c>
      <c r="N2215" s="107"/>
      <c r="O2215" s="45"/>
      <c r="P2215" t="str">
        <f t="shared" si="664"/>
        <v/>
      </c>
      <c r="Q2215" s="45" t="str">
        <f>IF(ISNA(VLOOKUP(AC2215,#REF!,1)),"//","")</f>
        <v/>
      </c>
      <c r="R2215" s="45"/>
      <c r="S2215" s="43">
        <f t="shared" si="665"/>
        <v>346</v>
      </c>
      <c r="T2215" s="94" t="s">
        <v>3149</v>
      </c>
      <c r="U2215" s="72" t="s">
        <v>2994</v>
      </c>
      <c r="V2215" s="72" t="s">
        <v>2570</v>
      </c>
      <c r="W2215" s="44" t="str">
        <f t="shared" si="666"/>
        <v/>
      </c>
      <c r="X2215" s="25" t="str">
        <f t="shared" si="667"/>
        <v/>
      </c>
      <c r="Y2215" s="1">
        <f t="shared" si="668"/>
        <v>2166</v>
      </c>
      <c r="Z2215" t="str">
        <f t="shared" si="669"/>
        <v>ITM_U16</v>
      </c>
      <c r="AA2215" s="177" t="str">
        <f>IF(ISNA(VLOOKUP(AC2215,Sheet2!J:J,1,0)),"//","")</f>
        <v/>
      </c>
      <c r="AC2215" s="113" t="str">
        <f t="shared" si="637"/>
        <v/>
      </c>
      <c r="AD2215" t="b">
        <f t="shared" si="636"/>
        <v>1</v>
      </c>
    </row>
    <row r="2216" spans="1:30">
      <c r="A2216" s="58">
        <f t="shared" si="645"/>
        <v>2216</v>
      </c>
      <c r="B2216" s="55">
        <f t="shared" si="644"/>
        <v>2167</v>
      </c>
      <c r="C2216" s="99" t="s">
        <v>4539</v>
      </c>
      <c r="D2216" s="99">
        <v>32</v>
      </c>
      <c r="E2216" s="102" t="s">
        <v>3287</v>
      </c>
      <c r="F2216" s="104" t="s">
        <v>3287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4811</v>
      </c>
      <c r="L2216" s="107" t="s">
        <v>3147</v>
      </c>
      <c r="M2216" s="104" t="s">
        <v>3301</v>
      </c>
      <c r="N2216" s="107"/>
      <c r="O2216" s="45"/>
      <c r="P2216" t="str">
        <f t="shared" si="664"/>
        <v/>
      </c>
      <c r="Q2216" s="45" t="str">
        <f>IF(ISNA(VLOOKUP(AC2216,#REF!,1)),"//","")</f>
        <v/>
      </c>
      <c r="R2216" s="45"/>
      <c r="S2216" s="43">
        <f t="shared" si="665"/>
        <v>346</v>
      </c>
      <c r="T2216" s="94" t="s">
        <v>3149</v>
      </c>
      <c r="U2216" s="72" t="s">
        <v>2994</v>
      </c>
      <c r="V2216" s="72" t="s">
        <v>2570</v>
      </c>
      <c r="W2216" s="44" t="str">
        <f t="shared" si="666"/>
        <v/>
      </c>
      <c r="X2216" s="25" t="str">
        <f t="shared" si="667"/>
        <v/>
      </c>
      <c r="Y2216" s="1">
        <f t="shared" si="668"/>
        <v>2167</v>
      </c>
      <c r="Z2216" t="str">
        <f t="shared" si="669"/>
        <v>ITM_U32</v>
      </c>
      <c r="AA2216" s="177" t="str">
        <f>IF(ISNA(VLOOKUP(AC2216,Sheet2!J:J,1,0)),"//","")</f>
        <v/>
      </c>
      <c r="AC2216" s="113" t="str">
        <f t="shared" si="637"/>
        <v/>
      </c>
      <c r="AD2216" t="b">
        <f t="shared" si="636"/>
        <v>1</v>
      </c>
    </row>
    <row r="2217" spans="1:30">
      <c r="A2217" s="58">
        <f t="shared" si="645"/>
        <v>2217</v>
      </c>
      <c r="B2217" s="55">
        <f t="shared" si="644"/>
        <v>2168</v>
      </c>
      <c r="C2217" s="99" t="s">
        <v>4539</v>
      </c>
      <c r="D2217" s="99">
        <v>64</v>
      </c>
      <c r="E2217" s="102" t="s">
        <v>3288</v>
      </c>
      <c r="F2217" s="104" t="s">
        <v>3288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4811</v>
      </c>
      <c r="L2217" s="107" t="s">
        <v>3147</v>
      </c>
      <c r="M2217" s="104" t="s">
        <v>3302</v>
      </c>
      <c r="N2217" s="107"/>
      <c r="O2217" s="45"/>
      <c r="P2217" t="str">
        <f t="shared" ref="P2217:P2218" si="670">IF(E2217=F2217,"","NOT EQUAL")</f>
        <v/>
      </c>
      <c r="Q2217" s="45" t="str">
        <f>IF(ISNA(VLOOKUP(AC2217,#REF!,1)),"//","")</f>
        <v/>
      </c>
      <c r="R2217" s="45"/>
      <c r="S2217" s="43">
        <f t="shared" ref="S2217:S2218" si="671">IF(X2217&lt;&gt;"",S2216+1,S2216)</f>
        <v>346</v>
      </c>
      <c r="T2217" s="94" t="s">
        <v>3149</v>
      </c>
      <c r="U2217" s="72" t="s">
        <v>2994</v>
      </c>
      <c r="V2217" s="72" t="s">
        <v>2570</v>
      </c>
      <c r="W2217" s="44" t="str">
        <f t="shared" ref="W2217:W2218" si="672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73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74">B2217</f>
        <v>2168</v>
      </c>
      <c r="Z2217" t="str">
        <f t="shared" ref="Z2217:Z2218" si="675">M2217</f>
        <v>ITM_U64</v>
      </c>
      <c r="AA2217" s="177" t="str">
        <f>IF(ISNA(VLOOKUP(AC2217,Sheet2!J:J,1,0)),"//","")</f>
        <v/>
      </c>
      <c r="AC2217" s="113" t="str">
        <f t="shared" si="637"/>
        <v/>
      </c>
      <c r="AD2217" t="b">
        <f t="shared" si="636"/>
        <v>1</v>
      </c>
    </row>
    <row r="2218" spans="1:30">
      <c r="A2218" s="58">
        <f t="shared" si="645"/>
        <v>2218</v>
      </c>
      <c r="B2218" s="55">
        <f t="shared" si="644"/>
        <v>2169</v>
      </c>
      <c r="C2218" s="99" t="s">
        <v>4540</v>
      </c>
      <c r="D2218" s="99">
        <v>1</v>
      </c>
      <c r="E2218" s="102" t="s">
        <v>3289</v>
      </c>
      <c r="F2218" s="104" t="s">
        <v>3289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4811</v>
      </c>
      <c r="L2218" s="107" t="s">
        <v>3147</v>
      </c>
      <c r="M2218" s="104" t="s">
        <v>3303</v>
      </c>
      <c r="N2218" s="107"/>
      <c r="O2218" s="45"/>
      <c r="P2218" t="str">
        <f t="shared" si="670"/>
        <v/>
      </c>
      <c r="Q2218" s="45" t="str">
        <f>IF(ISNA(VLOOKUP(AC2218,#REF!,1)),"//","")</f>
        <v/>
      </c>
      <c r="R2218" s="45"/>
      <c r="S2218" s="43">
        <f t="shared" si="671"/>
        <v>346</v>
      </c>
      <c r="T2218" s="94" t="s">
        <v>3149</v>
      </c>
      <c r="U2218" s="72" t="s">
        <v>2994</v>
      </c>
      <c r="V2218" s="72" t="s">
        <v>2570</v>
      </c>
      <c r="W2218" s="44" t="str">
        <f t="shared" si="672"/>
        <v/>
      </c>
      <c r="X2218" s="25" t="str">
        <f t="shared" si="673"/>
        <v/>
      </c>
      <c r="Y2218" s="1">
        <f t="shared" si="674"/>
        <v>2169</v>
      </c>
      <c r="Z2218" t="str">
        <f t="shared" si="675"/>
        <v>ITM_SL1</v>
      </c>
      <c r="AA2218" s="177" t="str">
        <f>IF(ISNA(VLOOKUP(AC2218,Sheet2!J:J,1,0)),"//","")</f>
        <v/>
      </c>
      <c r="AC2218" s="113" t="str">
        <f t="shared" si="637"/>
        <v/>
      </c>
      <c r="AD2218" t="b">
        <f t="shared" ref="AD2218:AD2254" si="676">X2218=AC2218</f>
        <v>1</v>
      </c>
    </row>
    <row r="2219" spans="1:30">
      <c r="A2219" s="58">
        <f t="shared" si="645"/>
        <v>2219</v>
      </c>
      <c r="B2219" s="55">
        <f t="shared" si="644"/>
        <v>2170</v>
      </c>
      <c r="C2219" s="99" t="s">
        <v>4540</v>
      </c>
      <c r="D2219" s="99">
        <v>2</v>
      </c>
      <c r="E2219" s="102" t="s">
        <v>3290</v>
      </c>
      <c r="F2219" s="102" t="s">
        <v>3290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4811</v>
      </c>
      <c r="L2219" s="107" t="s">
        <v>3147</v>
      </c>
      <c r="M2219" s="104" t="s">
        <v>3304</v>
      </c>
      <c r="N2219" s="107"/>
      <c r="O2219" s="45"/>
      <c r="P2219" t="str">
        <f t="shared" ref="P2219" si="677">IF(E2219=F2219,"","NOT EQUAL")</f>
        <v/>
      </c>
      <c r="Q2219" s="45" t="str">
        <f>IF(ISNA(VLOOKUP(AC2219,#REF!,1)),"//","")</f>
        <v/>
      </c>
      <c r="R2219" s="45"/>
      <c r="S2219" s="43">
        <f t="shared" ref="S2219" si="678">IF(X2219&lt;&gt;"",S2218+1,S2218)</f>
        <v>346</v>
      </c>
      <c r="T2219" s="94" t="s">
        <v>3149</v>
      </c>
      <c r="U2219" s="72" t="s">
        <v>2994</v>
      </c>
      <c r="V2219" s="72" t="s">
        <v>2570</v>
      </c>
      <c r="W2219" s="44" t="str">
        <f t="shared" ref="W2219" si="679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680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681">B2219</f>
        <v>2170</v>
      </c>
      <c r="Z2219" t="str">
        <f t="shared" ref="Z2219" si="682">M2219</f>
        <v>ITM_SR1</v>
      </c>
      <c r="AA2219" s="177" t="str">
        <f>IF(ISNA(VLOOKUP(AC2219,Sheet2!J:J,1,0)),"//","")</f>
        <v/>
      </c>
      <c r="AC2219" s="113" t="str">
        <f t="shared" si="637"/>
        <v/>
      </c>
      <c r="AD2219" t="b">
        <f t="shared" si="676"/>
        <v>1</v>
      </c>
    </row>
    <row r="2220" spans="1:30">
      <c r="A2220" s="58">
        <f t="shared" si="645"/>
        <v>2220</v>
      </c>
      <c r="B2220" s="55">
        <f t="shared" si="644"/>
        <v>2171</v>
      </c>
      <c r="C2220" s="99" t="s">
        <v>4540</v>
      </c>
      <c r="D2220" s="99">
        <v>3</v>
      </c>
      <c r="E2220" s="102" t="s">
        <v>3291</v>
      </c>
      <c r="F2220" s="102" t="s">
        <v>3291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4811</v>
      </c>
      <c r="L2220" s="107" t="s">
        <v>3147</v>
      </c>
      <c r="M2220" s="104" t="s">
        <v>3305</v>
      </c>
      <c r="N2220" s="107"/>
      <c r="O2220" s="45"/>
      <c r="P2220" t="str">
        <f t="shared" ref="P2220" si="683">IF(E2220=F2220,"","NOT EQUAL")</f>
        <v/>
      </c>
      <c r="Q2220" s="45" t="str">
        <f>IF(ISNA(VLOOKUP(AC2220,#REF!,1)),"//","")</f>
        <v/>
      </c>
      <c r="R2220" s="45"/>
      <c r="S2220" s="43">
        <f t="shared" ref="S2220" si="684">IF(X2220&lt;&gt;"",S2219+1,S2219)</f>
        <v>346</v>
      </c>
      <c r="T2220" s="94" t="s">
        <v>3149</v>
      </c>
      <c r="U2220" s="72" t="s">
        <v>2994</v>
      </c>
      <c r="V2220" s="72" t="s">
        <v>2570</v>
      </c>
      <c r="W2220" s="44" t="str">
        <f t="shared" ref="W2220" si="685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686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687">B2220</f>
        <v>2171</v>
      </c>
      <c r="Z2220" t="str">
        <f t="shared" ref="Z2220" si="688">M2220</f>
        <v>ITM_RL1</v>
      </c>
      <c r="AA2220" s="177" t="str">
        <f>IF(ISNA(VLOOKUP(AC2220,Sheet2!J:J,1,0)),"//","")</f>
        <v/>
      </c>
      <c r="AC2220" s="113" t="str">
        <f t="shared" si="637"/>
        <v/>
      </c>
      <c r="AD2220" t="b">
        <f t="shared" si="676"/>
        <v>1</v>
      </c>
    </row>
    <row r="2221" spans="1:30">
      <c r="A2221" s="58">
        <f t="shared" si="645"/>
        <v>2221</v>
      </c>
      <c r="B2221" s="55">
        <f t="shared" si="644"/>
        <v>2172</v>
      </c>
      <c r="C2221" s="99" t="s">
        <v>4540</v>
      </c>
      <c r="D2221" s="99">
        <v>4</v>
      </c>
      <c r="E2221" s="102" t="s">
        <v>3292</v>
      </c>
      <c r="F2221" s="102" t="s">
        <v>3292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4811</v>
      </c>
      <c r="L2221" s="107" t="s">
        <v>3147</v>
      </c>
      <c r="M2221" s="104" t="s">
        <v>3306</v>
      </c>
      <c r="N2221" s="107"/>
      <c r="O2221" s="45"/>
      <c r="P2221" t="str">
        <f t="shared" ref="P2221:P2222" si="689">IF(E2221=F2221,"","NOT EQUAL")</f>
        <v/>
      </c>
      <c r="Q2221" s="45" t="str">
        <f>IF(ISNA(VLOOKUP(AC2221,#REF!,1)),"//","")</f>
        <v/>
      </c>
      <c r="R2221" s="45"/>
      <c r="S2221" s="43">
        <f t="shared" ref="S2221:S2222" si="690">IF(X2221&lt;&gt;"",S2220+1,S2220)</f>
        <v>346</v>
      </c>
      <c r="T2221" s="94" t="s">
        <v>3149</v>
      </c>
      <c r="U2221" s="72" t="s">
        <v>2994</v>
      </c>
      <c r="V2221" s="72" t="s">
        <v>2570</v>
      </c>
      <c r="W2221" s="44" t="str">
        <f t="shared" ref="W2221:W2222" si="691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692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693">B2221</f>
        <v>2172</v>
      </c>
      <c r="Z2221" t="str">
        <f t="shared" ref="Z2221:Z2222" si="694">M2221</f>
        <v>ITM_RR1</v>
      </c>
      <c r="AA2221" s="177" t="str">
        <f>IF(ISNA(VLOOKUP(AC2221,Sheet2!J:J,1,0)),"//","")</f>
        <v/>
      </c>
      <c r="AC2221" s="113" t="str">
        <f t="shared" si="637"/>
        <v/>
      </c>
      <c r="AD2221" t="b">
        <f t="shared" si="676"/>
        <v>1</v>
      </c>
    </row>
    <row r="2222" spans="1:30">
      <c r="A2222" s="58">
        <f t="shared" si="645"/>
        <v>2222</v>
      </c>
      <c r="B2222" s="55">
        <f t="shared" si="644"/>
        <v>2173</v>
      </c>
      <c r="C2222" s="99" t="s">
        <v>4540</v>
      </c>
      <c r="D2222" s="99">
        <v>5</v>
      </c>
      <c r="E2222" s="102" t="s">
        <v>3314</v>
      </c>
      <c r="F2222" s="102" t="s">
        <v>3314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4811</v>
      </c>
      <c r="L2222" s="107" t="s">
        <v>3147</v>
      </c>
      <c r="M2222" s="104" t="s">
        <v>3307</v>
      </c>
      <c r="N2222" s="107"/>
      <c r="O2222" s="45"/>
      <c r="P2222" t="str">
        <f t="shared" si="689"/>
        <v/>
      </c>
      <c r="Q2222" s="45" t="str">
        <f>IF(ISNA(VLOOKUP(AC2222,#REF!,1)),"//","")</f>
        <v/>
      </c>
      <c r="R2222" s="45"/>
      <c r="S2222" s="43">
        <f t="shared" si="690"/>
        <v>346</v>
      </c>
      <c r="T2222" s="94" t="s">
        <v>3149</v>
      </c>
      <c r="U2222" s="72" t="s">
        <v>2994</v>
      </c>
      <c r="V2222" s="72" t="s">
        <v>2570</v>
      </c>
      <c r="W2222" s="44" t="str">
        <f t="shared" si="691"/>
        <v/>
      </c>
      <c r="X2222" s="25" t="str">
        <f t="shared" si="692"/>
        <v/>
      </c>
      <c r="Y2222" s="1">
        <f t="shared" si="693"/>
        <v>2173</v>
      </c>
      <c r="Z2222" t="str">
        <f t="shared" si="694"/>
        <v>ITM_FWORD</v>
      </c>
      <c r="AA2222" s="177" t="str">
        <f>IF(ISNA(VLOOKUP(AC2222,Sheet2!J:J,1,0)),"//","")</f>
        <v/>
      </c>
      <c r="AC2222" s="113" t="str">
        <f t="shared" si="637"/>
        <v/>
      </c>
      <c r="AD2222" t="b">
        <f t="shared" si="676"/>
        <v>1</v>
      </c>
    </row>
    <row r="2223" spans="1:30">
      <c r="A2223" s="58">
        <f t="shared" si="645"/>
        <v>2223</v>
      </c>
      <c r="B2223" s="55">
        <f t="shared" si="644"/>
        <v>2174</v>
      </c>
      <c r="C2223" s="99" t="s">
        <v>4540</v>
      </c>
      <c r="D2223" s="99">
        <v>6</v>
      </c>
      <c r="E2223" s="102" t="s">
        <v>3315</v>
      </c>
      <c r="F2223" s="102" t="s">
        <v>3315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4811</v>
      </c>
      <c r="L2223" s="107" t="s">
        <v>3147</v>
      </c>
      <c r="M2223" s="104" t="s">
        <v>3308</v>
      </c>
      <c r="N2223" s="107"/>
      <c r="O2223" s="45"/>
      <c r="P2223" t="str">
        <f t="shared" ref="P2223" si="695">IF(E2223=F2223,"","NOT EQUAL")</f>
        <v/>
      </c>
      <c r="Q2223" s="45" t="str">
        <f>IF(ISNA(VLOOKUP(AC2223,#REF!,1)),"//","")</f>
        <v/>
      </c>
      <c r="R2223" s="45"/>
      <c r="S2223" s="43">
        <f t="shared" ref="S2223" si="696">IF(X2223&lt;&gt;"",S2222+1,S2222)</f>
        <v>346</v>
      </c>
      <c r="T2223" s="94" t="s">
        <v>3149</v>
      </c>
      <c r="U2223" s="72" t="s">
        <v>2994</v>
      </c>
      <c r="V2223" s="72" t="s">
        <v>2570</v>
      </c>
      <c r="W2223" s="44" t="str">
        <f t="shared" ref="W2223" si="697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698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699">B2223</f>
        <v>2174</v>
      </c>
      <c r="Z2223" t="str">
        <f t="shared" ref="Z2223" si="700">M2223</f>
        <v>ITM_FBYTE</v>
      </c>
      <c r="AA2223" s="177" t="str">
        <f>IF(ISNA(VLOOKUP(AC2223,Sheet2!J:J,1,0)),"//","")</f>
        <v/>
      </c>
      <c r="AC2223" s="113" t="str">
        <f t="shared" si="637"/>
        <v/>
      </c>
      <c r="AD2223" t="b">
        <f t="shared" si="676"/>
        <v>1</v>
      </c>
    </row>
    <row r="2224" spans="1:30">
      <c r="A2224" s="58">
        <f t="shared" si="645"/>
        <v>2224</v>
      </c>
      <c r="B2224" s="55">
        <f t="shared" si="644"/>
        <v>2175</v>
      </c>
      <c r="C2224" s="99" t="s">
        <v>4541</v>
      </c>
      <c r="D2224" s="99" t="s">
        <v>7</v>
      </c>
      <c r="E2224" s="102" t="s">
        <v>3338</v>
      </c>
      <c r="F2224" s="102" t="s">
        <v>3338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4811</v>
      </c>
      <c r="L2224" s="107" t="s">
        <v>3318</v>
      </c>
      <c r="M2224" s="104" t="s">
        <v>3309</v>
      </c>
      <c r="N2224" s="107"/>
      <c r="O2224" s="45"/>
      <c r="P2224" t="str">
        <f t="shared" ref="P2224:P2225" si="701">IF(E2224=F2224,"","NOT EQUAL")</f>
        <v/>
      </c>
      <c r="Q2224" s="45" t="str">
        <f>IF(ISNA(VLOOKUP(AC2224,#REF!,1)),"//","")</f>
        <v/>
      </c>
      <c r="R2224" s="45"/>
      <c r="S2224" s="43">
        <f t="shared" ref="S2224:S2225" si="702">IF(X2224&lt;&gt;"",S2223+1,S2223)</f>
        <v>347</v>
      </c>
      <c r="T2224" s="94" t="s">
        <v>3071</v>
      </c>
      <c r="U2224" s="72" t="s">
        <v>3001</v>
      </c>
      <c r="V2224" s="72" t="s">
        <v>2570</v>
      </c>
      <c r="W2224" s="44" t="str">
        <f t="shared" ref="W2224:W2225" si="703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04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05">B2224</f>
        <v>2175</v>
      </c>
      <c r="Z2224" t="str">
        <f t="shared" ref="Z2224:Z2225" si="706">M2224</f>
        <v>ITM_CLAIM</v>
      </c>
      <c r="AA2224" s="177" t="str">
        <f>IF(ISNA(VLOOKUP(AC2224,Sheet2!J:J,1,0)),"//","")</f>
        <v>//</v>
      </c>
      <c r="AC2224" s="113" t="str">
        <f t="shared" si="637"/>
        <v>EXITCLR</v>
      </c>
      <c r="AD2224" t="b">
        <f t="shared" si="676"/>
        <v>1</v>
      </c>
    </row>
    <row r="2225" spans="1:30">
      <c r="A2225" s="58">
        <f t="shared" si="645"/>
        <v>2225</v>
      </c>
      <c r="B2225" s="55">
        <f t="shared" si="644"/>
        <v>2176</v>
      </c>
      <c r="C2225" s="99" t="s">
        <v>4542</v>
      </c>
      <c r="D2225" s="99" t="s">
        <v>14</v>
      </c>
      <c r="E2225" s="100" t="s">
        <v>3317</v>
      </c>
      <c r="F2225" s="100" t="s">
        <v>3317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4646</v>
      </c>
      <c r="L2225" s="107" t="s">
        <v>3147</v>
      </c>
      <c r="M2225" s="104" t="s">
        <v>3316</v>
      </c>
      <c r="N2225" s="104"/>
      <c r="O2225"/>
      <c r="P2225" t="str">
        <f t="shared" si="701"/>
        <v/>
      </c>
      <c r="Q2225" t="str">
        <f>IF(ISNA(VLOOKUP(AC2225,#REF!,1)),"//","")</f>
        <v/>
      </c>
      <c r="R2225"/>
      <c r="S2225" s="43">
        <f t="shared" si="702"/>
        <v>347</v>
      </c>
      <c r="T2225" s="94" t="s">
        <v>3149</v>
      </c>
      <c r="U2225" s="72" t="s">
        <v>2994</v>
      </c>
      <c r="V2225" s="72" t="s">
        <v>2570</v>
      </c>
      <c r="W2225" s="44" t="str">
        <f t="shared" si="703"/>
        <v/>
      </c>
      <c r="X2225" s="25" t="str">
        <f t="shared" si="704"/>
        <v/>
      </c>
      <c r="Y2225" s="1">
        <f t="shared" si="705"/>
        <v>2176</v>
      </c>
      <c r="Z2225" t="str">
        <f t="shared" si="706"/>
        <v>ITM_SHOIREP</v>
      </c>
      <c r="AA2225" s="177" t="str">
        <f>IF(ISNA(VLOOKUP(AC2225,Sheet2!J:J,1,0)),"//","")</f>
        <v/>
      </c>
      <c r="AC2225" s="113" t="str">
        <f t="shared" si="637"/>
        <v/>
      </c>
      <c r="AD2225" t="b">
        <f t="shared" si="676"/>
        <v>1</v>
      </c>
    </row>
    <row r="2226" spans="1:30">
      <c r="A2226" s="58">
        <f t="shared" si="645"/>
        <v>2226</v>
      </c>
      <c r="B2226" s="55">
        <f t="shared" si="644"/>
        <v>2177</v>
      </c>
      <c r="C2226" s="99" t="s">
        <v>4543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4646</v>
      </c>
      <c r="L2226" s="107" t="s">
        <v>1162</v>
      </c>
      <c r="M2226" s="104" t="s">
        <v>3337</v>
      </c>
      <c r="N2226" s="107"/>
      <c r="O2226" s="45"/>
      <c r="P2226" t="str">
        <f t="shared" ref="P2226:P2227" si="707">IF(E2226=F2226,"","NOT EQUAL")</f>
        <v/>
      </c>
      <c r="Q2226" s="45" t="str">
        <f>IF(ISNA(VLOOKUP(AC2226,#REF!,1)),"//","")</f>
        <v/>
      </c>
      <c r="R2226" s="45"/>
      <c r="S2226" s="43">
        <f t="shared" ref="S2226:S2227" si="708">IF(X2226&lt;&gt;"",S2225+1,S2225)</f>
        <v>347</v>
      </c>
      <c r="T2226" s="94" t="s">
        <v>2570</v>
      </c>
      <c r="U2226" s="72"/>
      <c r="V2226" s="72" t="s">
        <v>2570</v>
      </c>
      <c r="W2226" s="44" t="str">
        <f t="shared" ref="W2226:W2227" si="709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10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11">B2226</f>
        <v>2177</v>
      </c>
      <c r="Z2226" t="str">
        <f t="shared" ref="Z2226:Z2227" si="712">M2226</f>
        <v>ITM_SCALE</v>
      </c>
      <c r="AA2226" s="177" t="str">
        <f>IF(ISNA(VLOOKUP(AC2226,Sheet2!J:J,1,0)),"//","")</f>
        <v/>
      </c>
      <c r="AC2226" s="113" t="str">
        <f t="shared" ref="AC2226:AC2254" si="713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76"/>
        <v>1</v>
      </c>
    </row>
    <row r="2227" spans="1:30">
      <c r="A2227" s="58">
        <f t="shared" si="645"/>
        <v>2227</v>
      </c>
      <c r="B2227" s="55">
        <f t="shared" si="644"/>
        <v>2178</v>
      </c>
      <c r="C2227" s="99" t="s">
        <v>4544</v>
      </c>
      <c r="D2227" s="99" t="s">
        <v>7</v>
      </c>
      <c r="E2227" s="102" t="s">
        <v>3325</v>
      </c>
      <c r="F2227" s="102" t="s">
        <v>3325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4646</v>
      </c>
      <c r="L2227" s="107"/>
      <c r="M2227" s="104" t="s">
        <v>3326</v>
      </c>
      <c r="N2227" s="107"/>
      <c r="O2227" s="45"/>
      <c r="P2227" t="str">
        <f t="shared" si="707"/>
        <v/>
      </c>
      <c r="Q2227" s="45" t="str">
        <f>IF(ISNA(VLOOKUP(AC2227,#REF!,1)),"//","")</f>
        <v/>
      </c>
      <c r="R2227" s="45"/>
      <c r="S2227" s="43">
        <f t="shared" si="708"/>
        <v>348</v>
      </c>
      <c r="T2227" s="94" t="s">
        <v>3095</v>
      </c>
      <c r="U2227" s="72" t="s">
        <v>3001</v>
      </c>
      <c r="V2227" s="72" t="s">
        <v>2570</v>
      </c>
      <c r="W2227" s="44" t="str">
        <f t="shared" si="709"/>
        <v>"PLOTLS"</v>
      </c>
      <c r="X2227" s="25" t="str">
        <f t="shared" si="710"/>
        <v>PLOTLS</v>
      </c>
      <c r="Y2227" s="1">
        <f t="shared" si="711"/>
        <v>2178</v>
      </c>
      <c r="Z2227" t="str">
        <f t="shared" si="712"/>
        <v>ITM_PLOTLS</v>
      </c>
      <c r="AA2227" s="177" t="str">
        <f>IF(ISNA(VLOOKUP(AC2227,Sheet2!J:J,1,0)),"//","")</f>
        <v/>
      </c>
      <c r="AC2227" s="113" t="str">
        <f t="shared" si="713"/>
        <v>PLOTLS</v>
      </c>
      <c r="AD2227" t="b">
        <f t="shared" si="676"/>
        <v>1</v>
      </c>
    </row>
    <row r="2228" spans="1:30">
      <c r="A2228" s="58">
        <f t="shared" si="645"/>
        <v>2228</v>
      </c>
      <c r="B2228" s="55">
        <f t="shared" si="644"/>
        <v>2179</v>
      </c>
      <c r="C2228" s="99" t="s">
        <v>4545</v>
      </c>
      <c r="D2228" s="99" t="s">
        <v>7</v>
      </c>
      <c r="E2228" s="100" t="s">
        <v>3327</v>
      </c>
      <c r="F2228" s="100" t="s">
        <v>3327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4646</v>
      </c>
      <c r="L2228" s="103" t="s">
        <v>3329</v>
      </c>
      <c r="M2228" s="104" t="s">
        <v>3330</v>
      </c>
      <c r="N2228" s="104"/>
      <c r="O2228"/>
      <c r="P2228" t="str">
        <f t="shared" ref="P2228:P2232" si="714">IF(E2228=F2228,"","NOT EQUAL")</f>
        <v/>
      </c>
      <c r="Q2228" t="str">
        <f>IF(ISNA(VLOOKUP(AC2228,#REF!,1)),"//","")</f>
        <v/>
      </c>
      <c r="R2228"/>
      <c r="S2228" s="43">
        <f t="shared" ref="S2228:S2232" si="715">IF(X2228&lt;&gt;"",S2227+1,S2227)</f>
        <v>348</v>
      </c>
      <c r="T2228" s="94" t="s">
        <v>3090</v>
      </c>
      <c r="U2228" s="72" t="s">
        <v>2570</v>
      </c>
      <c r="V2228" s="72" t="s">
        <v>2570</v>
      </c>
      <c r="W2228" s="44" t="str">
        <f t="shared" ref="W2228:W2232" si="716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17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18">B2228</f>
        <v>2179</v>
      </c>
      <c r="Z2228" t="str">
        <f t="shared" ref="Z2228:Z2232" si="719">M2228</f>
        <v>ITM_PLINE</v>
      </c>
      <c r="AA2228" s="177" t="str">
        <f>IF(ISNA(VLOOKUP(AC2228,Sheet2!J:J,1,0)),"//","")</f>
        <v/>
      </c>
      <c r="AC2228" s="113" t="str">
        <f t="shared" si="713"/>
        <v/>
      </c>
      <c r="AD2228" t="b">
        <f t="shared" si="676"/>
        <v>1</v>
      </c>
    </row>
    <row r="2229" spans="1:30">
      <c r="A2229" s="58">
        <f t="shared" si="645"/>
        <v>2229</v>
      </c>
      <c r="B2229" s="55">
        <f t="shared" si="644"/>
        <v>2180</v>
      </c>
      <c r="C2229" s="99" t="s">
        <v>4546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4646</v>
      </c>
      <c r="L2229" s="99" t="s">
        <v>3329</v>
      </c>
      <c r="M2229" s="104" t="s">
        <v>3331</v>
      </c>
      <c r="N2229" s="104"/>
      <c r="O2229"/>
      <c r="P2229" t="str">
        <f t="shared" si="714"/>
        <v/>
      </c>
      <c r="Q2229" t="str">
        <f>IF(ISNA(VLOOKUP(AC2229,#REF!,1)),"//","")</f>
        <v/>
      </c>
      <c r="R2229"/>
      <c r="S2229" s="43">
        <f t="shared" si="715"/>
        <v>348</v>
      </c>
      <c r="T2229" s="94" t="s">
        <v>3090</v>
      </c>
      <c r="U2229" s="72" t="s">
        <v>2570</v>
      </c>
      <c r="V2229" s="72" t="s">
        <v>2570</v>
      </c>
      <c r="W2229" s="44" t="str">
        <f t="shared" si="716"/>
        <v/>
      </c>
      <c r="X2229" s="25" t="str">
        <f t="shared" si="717"/>
        <v/>
      </c>
      <c r="Y2229" s="1">
        <f t="shared" si="718"/>
        <v>2180</v>
      </c>
      <c r="Z2229" t="str">
        <f t="shared" si="719"/>
        <v>ITM_PCROS</v>
      </c>
      <c r="AA2229" s="177" t="str">
        <f>IF(ISNA(VLOOKUP(AC2229,Sheet2!J:J,1,0)),"//","")</f>
        <v/>
      </c>
      <c r="AC2229" s="113" t="str">
        <f t="shared" si="713"/>
        <v/>
      </c>
      <c r="AD2229" t="b">
        <f t="shared" si="676"/>
        <v>1</v>
      </c>
    </row>
    <row r="2230" spans="1:30">
      <c r="A2230" s="58">
        <f t="shared" si="645"/>
        <v>2230</v>
      </c>
      <c r="B2230" s="55">
        <f t="shared" si="644"/>
        <v>2181</v>
      </c>
      <c r="C2230" s="99" t="s">
        <v>4547</v>
      </c>
      <c r="D2230" s="99" t="s">
        <v>7</v>
      </c>
      <c r="E2230" s="100" t="s">
        <v>3328</v>
      </c>
      <c r="F2230" s="100" t="s">
        <v>3328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4646</v>
      </c>
      <c r="L2230" s="99" t="s">
        <v>3329</v>
      </c>
      <c r="M2230" s="104" t="s">
        <v>3332</v>
      </c>
      <c r="N2230" s="104"/>
      <c r="O2230"/>
      <c r="P2230" t="str">
        <f t="shared" si="714"/>
        <v/>
      </c>
      <c r="Q2230" t="str">
        <f>IF(ISNA(VLOOKUP(AC2230,#REF!,1)),"//","")</f>
        <v/>
      </c>
      <c r="R2230"/>
      <c r="S2230" s="43">
        <f t="shared" si="715"/>
        <v>348</v>
      </c>
      <c r="T2230" s="94" t="s">
        <v>3090</v>
      </c>
      <c r="U2230" s="72" t="s">
        <v>2570</v>
      </c>
      <c r="V2230" s="72" t="s">
        <v>2570</v>
      </c>
      <c r="W2230" s="44" t="str">
        <f t="shared" si="716"/>
        <v/>
      </c>
      <c r="X2230" s="25" t="str">
        <f t="shared" si="717"/>
        <v/>
      </c>
      <c r="Y2230" s="1">
        <f t="shared" si="718"/>
        <v>2181</v>
      </c>
      <c r="Z2230" t="str">
        <f t="shared" si="719"/>
        <v>ITM_PBOX</v>
      </c>
      <c r="AA2230" s="177" t="str">
        <f>IF(ISNA(VLOOKUP(AC2230,Sheet2!J:J,1,0)),"//","")</f>
        <v/>
      </c>
      <c r="AC2230" s="113" t="str">
        <f t="shared" si="713"/>
        <v/>
      </c>
      <c r="AD2230" t="b">
        <f t="shared" si="676"/>
        <v>1</v>
      </c>
    </row>
    <row r="2231" spans="1:30">
      <c r="A2231" s="58">
        <f t="shared" si="645"/>
        <v>2231</v>
      </c>
      <c r="B2231" s="55">
        <f t="shared" si="644"/>
        <v>2182</v>
      </c>
      <c r="C2231" s="99" t="s">
        <v>4548</v>
      </c>
      <c r="D2231" s="99" t="s">
        <v>7</v>
      </c>
      <c r="E2231" s="100" t="s">
        <v>3333</v>
      </c>
      <c r="F2231" s="100" t="s">
        <v>3333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4646</v>
      </c>
      <c r="L2231" s="99" t="s">
        <v>2643</v>
      </c>
      <c r="M2231" s="104" t="s">
        <v>2644</v>
      </c>
      <c r="N2231" s="104"/>
      <c r="O2231"/>
      <c r="P2231" t="str">
        <f t="shared" si="714"/>
        <v/>
      </c>
      <c r="Q2231" t="str">
        <f>IF(ISNA(VLOOKUP(AC2231,#REF!,1)),"//","")</f>
        <v/>
      </c>
      <c r="R2231"/>
      <c r="S2231" s="43">
        <f t="shared" si="715"/>
        <v>348</v>
      </c>
      <c r="T2231" s="94" t="s">
        <v>3090</v>
      </c>
      <c r="U2231" s="72" t="s">
        <v>2570</v>
      </c>
      <c r="V2231" s="72" t="s">
        <v>2570</v>
      </c>
      <c r="W2231" s="44" t="str">
        <f t="shared" si="716"/>
        <v/>
      </c>
      <c r="X2231" s="25" t="str">
        <f t="shared" si="717"/>
        <v/>
      </c>
      <c r="Y2231" s="1">
        <f t="shared" si="718"/>
        <v>2182</v>
      </c>
      <c r="Z2231" t="str">
        <f t="shared" si="719"/>
        <v>ITM_VECT</v>
      </c>
      <c r="AA2231" s="177" t="str">
        <f>IF(ISNA(VLOOKUP(AC2231,Sheet2!J:J,1,0)),"//","")</f>
        <v/>
      </c>
      <c r="AC2231" s="113" t="str">
        <f t="shared" si="713"/>
        <v/>
      </c>
      <c r="AD2231" t="b">
        <f t="shared" si="676"/>
        <v>1</v>
      </c>
    </row>
    <row r="2232" spans="1:30">
      <c r="A2232" s="58">
        <f t="shared" si="645"/>
        <v>2232</v>
      </c>
      <c r="B2232" s="55">
        <f t="shared" si="644"/>
        <v>2183</v>
      </c>
      <c r="C2232" s="99" t="s">
        <v>4549</v>
      </c>
      <c r="D2232" s="99" t="s">
        <v>7</v>
      </c>
      <c r="E2232" s="100" t="s">
        <v>3334</v>
      </c>
      <c r="F2232" s="100" t="s">
        <v>3334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4646</v>
      </c>
      <c r="L2232" s="99" t="s">
        <v>2643</v>
      </c>
      <c r="M2232" s="104" t="s">
        <v>3335</v>
      </c>
      <c r="N2232" s="104"/>
      <c r="O2232"/>
      <c r="P2232" t="str">
        <f t="shared" si="714"/>
        <v/>
      </c>
      <c r="Q2232" t="str">
        <f>IF(ISNA(VLOOKUP(AC2232,#REF!,1)),"//","")</f>
        <v/>
      </c>
      <c r="R2232"/>
      <c r="S2232" s="43">
        <f t="shared" si="715"/>
        <v>348</v>
      </c>
      <c r="T2232" s="94" t="s">
        <v>3090</v>
      </c>
      <c r="U2232" s="72" t="s">
        <v>2570</v>
      </c>
      <c r="V2232" s="72" t="s">
        <v>2570</v>
      </c>
      <c r="W2232" s="44" t="str">
        <f t="shared" si="716"/>
        <v/>
      </c>
      <c r="X2232" s="25" t="str">
        <f t="shared" si="717"/>
        <v/>
      </c>
      <c r="Y2232" s="1">
        <f t="shared" si="718"/>
        <v>2183</v>
      </c>
      <c r="Z2232" t="str">
        <f t="shared" si="719"/>
        <v>ITM_NVECT</v>
      </c>
      <c r="AA2232" s="177" t="str">
        <f>IF(ISNA(VLOOKUP(AC2232,Sheet2!J:J,1,0)),"//","")</f>
        <v/>
      </c>
      <c r="AC2232" s="113" t="str">
        <f t="shared" si="713"/>
        <v/>
      </c>
      <c r="AD2232" t="b">
        <f t="shared" si="676"/>
        <v>1</v>
      </c>
    </row>
    <row r="2233" spans="1:30">
      <c r="A2233" s="58">
        <f t="shared" si="645"/>
        <v>2233</v>
      </c>
      <c r="B2233" s="55">
        <f t="shared" si="644"/>
        <v>2184</v>
      </c>
      <c r="C2233" s="99" t="s">
        <v>4550</v>
      </c>
      <c r="D2233" s="99" t="s">
        <v>7</v>
      </c>
      <c r="E2233" s="100" t="s">
        <v>3045</v>
      </c>
      <c r="F2233" s="100" t="s">
        <v>3045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4646</v>
      </c>
      <c r="L2233" s="99"/>
      <c r="M2233" s="104" t="s">
        <v>3047</v>
      </c>
      <c r="N2233" s="104"/>
      <c r="O2233"/>
      <c r="P2233" t="str">
        <f t="shared" ref="P2233:P2247" si="720">IF(E2233=F2233,"","NOT EQUAL")</f>
        <v/>
      </c>
      <c r="Q2233" t="str">
        <f>IF(ISNA(VLOOKUP(AC2233,#REF!,1)),"//","")</f>
        <v/>
      </c>
      <c r="R2233"/>
      <c r="S2233" s="43">
        <f t="shared" ref="S2233:S2247" si="721">IF(X2233&lt;&gt;"",S2232+1,S2232)</f>
        <v>348</v>
      </c>
      <c r="T2233" s="94" t="s">
        <v>3135</v>
      </c>
      <c r="U2233" s="72" t="s">
        <v>2570</v>
      </c>
      <c r="V2233" s="72" t="s">
        <v>2570</v>
      </c>
      <c r="W2233" s="44" t="str">
        <f t="shared" ref="W2233:W2247" si="722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23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24">B2233</f>
        <v>2184</v>
      </c>
      <c r="Z2233" t="str">
        <f t="shared" ref="Z2233:Z2247" si="725">M2233</f>
        <v>ITM_EXTX</v>
      </c>
      <c r="AA2233" s="177" t="str">
        <f>IF(ISNA(VLOOKUP(AC2233,Sheet2!J:J,1,0)),"//","")</f>
        <v/>
      </c>
      <c r="AC2233" s="113" t="str">
        <f t="shared" si="713"/>
        <v/>
      </c>
      <c r="AD2233" t="b">
        <f t="shared" si="676"/>
        <v>1</v>
      </c>
    </row>
    <row r="2234" spans="1:30">
      <c r="A2234" s="58">
        <f t="shared" si="645"/>
        <v>2234</v>
      </c>
      <c r="B2234" s="55">
        <f t="shared" si="644"/>
        <v>2185</v>
      </c>
      <c r="C2234" s="99" t="s">
        <v>4551</v>
      </c>
      <c r="D2234" s="99" t="s">
        <v>7</v>
      </c>
      <c r="E2234" s="100" t="s">
        <v>3046</v>
      </c>
      <c r="F2234" s="100" t="s">
        <v>3046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4646</v>
      </c>
      <c r="L2234" s="99"/>
      <c r="M2234" s="104" t="s">
        <v>3048</v>
      </c>
      <c r="N2234" s="104"/>
      <c r="O2234"/>
      <c r="P2234" t="str">
        <f t="shared" si="720"/>
        <v/>
      </c>
      <c r="Q2234" t="str">
        <f>IF(ISNA(VLOOKUP(AC2234,#REF!,1)),"//","")</f>
        <v/>
      </c>
      <c r="R2234"/>
      <c r="S2234" s="43">
        <f t="shared" si="721"/>
        <v>348</v>
      </c>
      <c r="T2234" s="94" t="s">
        <v>3135</v>
      </c>
      <c r="U2234" s="72" t="s">
        <v>2570</v>
      </c>
      <c r="V2234" s="72" t="s">
        <v>2570</v>
      </c>
      <c r="W2234" s="44" t="str">
        <f t="shared" si="722"/>
        <v/>
      </c>
      <c r="X2234" s="25" t="str">
        <f t="shared" si="723"/>
        <v/>
      </c>
      <c r="Y2234" s="1">
        <f t="shared" si="724"/>
        <v>2185</v>
      </c>
      <c r="Z2234" t="str">
        <f t="shared" si="725"/>
        <v>ITM_EXTY</v>
      </c>
      <c r="AA2234" s="177" t="str">
        <f>IF(ISNA(VLOOKUP(AC2234,Sheet2!J:J,1,0)),"//","")</f>
        <v/>
      </c>
      <c r="AC2234" s="113" t="str">
        <f t="shared" si="713"/>
        <v/>
      </c>
      <c r="AD2234" t="b">
        <f t="shared" si="676"/>
        <v>1</v>
      </c>
    </row>
    <row r="2235" spans="1:30">
      <c r="A2235" s="58">
        <f t="shared" ref="A2235" si="726">IF(B2235=INT(B2235),ROW(),"")</f>
        <v>2235</v>
      </c>
      <c r="B2235" s="55">
        <f t="shared" ref="B2235" si="727">IF(AND(MID(C2235,2,1)&lt;&gt;"/",MID(C2235,1,1)="/"),INT(B2234)+1,B2234+0.01)</f>
        <v>2186</v>
      </c>
      <c r="C2235" s="99" t="s">
        <v>4552</v>
      </c>
      <c r="D2235" s="99" t="s">
        <v>4953</v>
      </c>
      <c r="E2235" s="100" t="s">
        <v>4951</v>
      </c>
      <c r="F2235" s="100" t="s">
        <v>4951</v>
      </c>
      <c r="G2235" s="101">
        <v>0</v>
      </c>
      <c r="H2235" s="101">
        <v>0</v>
      </c>
      <c r="I2235" s="100" t="s">
        <v>1</v>
      </c>
      <c r="J2235" s="100" t="s">
        <v>1630</v>
      </c>
      <c r="K2235" s="102" t="s">
        <v>4646</v>
      </c>
      <c r="L2235" s="99"/>
      <c r="M2235" s="104" t="s">
        <v>4952</v>
      </c>
      <c r="N2235" s="104"/>
      <c r="O2235"/>
      <c r="P2235" t="str">
        <f t="shared" ref="P2235" si="728">IF(E2235=F2235,"","NOT EQUAL")</f>
        <v/>
      </c>
      <c r="Q2235" t="str">
        <f>IF(ISNA(VLOOKUP(AC2235,#REF!,1)),"//","")</f>
        <v/>
      </c>
      <c r="R2235"/>
      <c r="S2235" s="43">
        <f t="shared" ref="S2235" si="729">IF(X2235&lt;&gt;"",S2234+1,S2234)</f>
        <v>348</v>
      </c>
      <c r="T2235" s="94" t="s">
        <v>3135</v>
      </c>
      <c r="U2235" s="72" t="s">
        <v>2570</v>
      </c>
      <c r="V2235" s="72" t="s">
        <v>2570</v>
      </c>
      <c r="W2235" s="44" t="str">
        <f t="shared" ref="W2235" si="730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31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32">B2235</f>
        <v>2186</v>
      </c>
      <c r="Z2235" t="str">
        <f t="shared" ref="Z2235" si="733">M2235</f>
        <v>ITM_SLV2</v>
      </c>
      <c r="AA2235" s="177" t="str">
        <f>IF(ISNA(VLOOKUP(AC2235,Sheet2!J:J,1,0)),"//","")</f>
        <v/>
      </c>
      <c r="AC2235" s="113" t="str">
        <f t="shared" ref="AC2235" si="734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35">X2235=AC2235</f>
        <v>1</v>
      </c>
    </row>
    <row r="2236" spans="1:30">
      <c r="A2236" s="58">
        <f t="shared" ref="A2236" si="736">IF(B2236=INT(B2236),ROW(),"")</f>
        <v>2236</v>
      </c>
      <c r="B2236" s="55">
        <f t="shared" ref="B2236" si="737">IF(AND(MID(C2236,2,1)&lt;&gt;"/",MID(C2236,1,1)="/"),INT(B2235)+1,B2235+0.01)</f>
        <v>2187</v>
      </c>
      <c r="C2236" s="99" t="s">
        <v>4552</v>
      </c>
      <c r="D2236" s="99" t="s">
        <v>4950</v>
      </c>
      <c r="E2236" s="100" t="s">
        <v>4954</v>
      </c>
      <c r="F2236" s="100" t="s">
        <v>4954</v>
      </c>
      <c r="G2236" s="101">
        <v>0</v>
      </c>
      <c r="H2236" s="101">
        <v>0</v>
      </c>
      <c r="I2236" s="100" t="s">
        <v>1</v>
      </c>
      <c r="J2236" s="100" t="s">
        <v>1630</v>
      </c>
      <c r="K2236" s="102" t="s">
        <v>4646</v>
      </c>
      <c r="L2236" s="99"/>
      <c r="M2236" s="104" t="s">
        <v>4955</v>
      </c>
      <c r="N2236" s="104"/>
      <c r="O2236"/>
      <c r="P2236" t="str">
        <f t="shared" ref="P2236" si="738">IF(E2236=F2236,"","NOT EQUAL")</f>
        <v/>
      </c>
      <c r="Q2236" t="str">
        <f>IF(ISNA(VLOOKUP(AC2236,#REF!,1)),"//","")</f>
        <v/>
      </c>
      <c r="R2236"/>
      <c r="S2236" s="43">
        <f t="shared" ref="S2236" si="739">IF(X2236&lt;&gt;"",S2235+1,S2235)</f>
        <v>348</v>
      </c>
      <c r="T2236" s="94" t="s">
        <v>3135</v>
      </c>
      <c r="U2236" s="72" t="s">
        <v>2570</v>
      </c>
      <c r="V2236" s="72" t="s">
        <v>2570</v>
      </c>
      <c r="W2236" s="44" t="str">
        <f t="shared" ref="W2236" si="740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41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42">B2236</f>
        <v>2187</v>
      </c>
      <c r="Z2236" t="str">
        <f t="shared" ref="Z2236" si="743">M2236</f>
        <v>ITM_SLV3</v>
      </c>
      <c r="AA2236" s="177" t="str">
        <f>IF(ISNA(VLOOKUP(AC2236,Sheet2!J:J,1,0)),"//","")</f>
        <v/>
      </c>
      <c r="AC2236" s="113" t="str">
        <f t="shared" ref="AC2236" si="744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45">X2236=AC2236</f>
        <v>1</v>
      </c>
    </row>
    <row r="2237" spans="1:30">
      <c r="A2237" s="58">
        <f t="shared" si="645"/>
        <v>2237</v>
      </c>
      <c r="B2237" s="55">
        <f t="shared" si="644"/>
        <v>2188</v>
      </c>
      <c r="C2237" s="99" t="s">
        <v>4552</v>
      </c>
      <c r="D2237" s="99">
        <v>11</v>
      </c>
      <c r="E2237" s="100" t="s">
        <v>2631</v>
      </c>
      <c r="F2237" s="100" t="s">
        <v>2631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4646</v>
      </c>
      <c r="L2237" s="99"/>
      <c r="M2237" s="104" t="s">
        <v>2637</v>
      </c>
      <c r="N2237" s="104"/>
      <c r="O2237"/>
      <c r="P2237" t="str">
        <f t="shared" si="720"/>
        <v/>
      </c>
      <c r="Q2237" t="str">
        <f>IF(ISNA(VLOOKUP(AC2237,#REF!,1)),"//","")</f>
        <v/>
      </c>
      <c r="R2237"/>
      <c r="S2237" s="43">
        <f t="shared" si="721"/>
        <v>348</v>
      </c>
      <c r="T2237" s="94" t="s">
        <v>3135</v>
      </c>
      <c r="U2237" s="72" t="s">
        <v>2994</v>
      </c>
      <c r="V2237" s="72" t="s">
        <v>2570</v>
      </c>
      <c r="W2237" s="44" t="str">
        <f t="shared" si="722"/>
        <v/>
      </c>
      <c r="X2237" s="25" t="str">
        <f t="shared" si="723"/>
        <v/>
      </c>
      <c r="Y2237" s="1">
        <f t="shared" si="724"/>
        <v>2188</v>
      </c>
      <c r="Z2237" t="str">
        <f t="shared" si="725"/>
        <v>ITM_DEMO1</v>
      </c>
      <c r="AA2237" s="177" t="str">
        <f>IF(ISNA(VLOOKUP(AC2237,Sheet2!J:J,1,0)),"//","")</f>
        <v/>
      </c>
      <c r="AC2237" s="113" t="str">
        <f t="shared" si="713"/>
        <v/>
      </c>
      <c r="AD2237" t="b">
        <f t="shared" si="676"/>
        <v>1</v>
      </c>
    </row>
    <row r="2238" spans="1:30">
      <c r="A2238" s="58">
        <f t="shared" si="645"/>
        <v>2238</v>
      </c>
      <c r="B2238" s="55">
        <f t="shared" si="644"/>
        <v>2189</v>
      </c>
      <c r="C2238" s="99" t="s">
        <v>4552</v>
      </c>
      <c r="D2238" s="99">
        <v>12</v>
      </c>
      <c r="E2238" s="100" t="s">
        <v>2632</v>
      </c>
      <c r="F2238" s="100" t="s">
        <v>2632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4646</v>
      </c>
      <c r="L2238" s="99"/>
      <c r="M2238" s="104" t="s">
        <v>2638</v>
      </c>
      <c r="N2238" s="104"/>
      <c r="O2238"/>
      <c r="P2238" t="str">
        <f t="shared" si="720"/>
        <v/>
      </c>
      <c r="Q2238" t="str">
        <f>IF(ISNA(VLOOKUP(AC2238,#REF!,1)),"//","")</f>
        <v/>
      </c>
      <c r="R2238"/>
      <c r="S2238" s="43">
        <f t="shared" si="721"/>
        <v>348</v>
      </c>
      <c r="T2238" s="94" t="s">
        <v>3135</v>
      </c>
      <c r="U2238" s="72" t="s">
        <v>2994</v>
      </c>
      <c r="V2238" s="72" t="s">
        <v>2570</v>
      </c>
      <c r="W2238" s="44" t="str">
        <f t="shared" si="722"/>
        <v/>
      </c>
      <c r="X2238" s="25" t="str">
        <f t="shared" si="723"/>
        <v/>
      </c>
      <c r="Y2238" s="1">
        <f t="shared" si="724"/>
        <v>2189</v>
      </c>
      <c r="Z2238" t="str">
        <f t="shared" si="725"/>
        <v>ITM_DEMO2</v>
      </c>
      <c r="AA2238" s="177" t="str">
        <f>IF(ISNA(VLOOKUP(AC2238,Sheet2!J:J,1,0)),"//","")</f>
        <v/>
      </c>
      <c r="AC2238" s="113" t="str">
        <f t="shared" si="713"/>
        <v/>
      </c>
      <c r="AD2238" t="b">
        <f t="shared" si="676"/>
        <v>1</v>
      </c>
    </row>
    <row r="2239" spans="1:30">
      <c r="A2239" s="58">
        <f t="shared" si="645"/>
        <v>2239</v>
      </c>
      <c r="B2239" s="55">
        <f t="shared" si="644"/>
        <v>2190</v>
      </c>
      <c r="C2239" s="99" t="s">
        <v>4552</v>
      </c>
      <c r="D2239" s="99">
        <v>13</v>
      </c>
      <c r="E2239" s="100" t="s">
        <v>2633</v>
      </c>
      <c r="F2239" s="100" t="s">
        <v>2633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4646</v>
      </c>
      <c r="L2239" s="99"/>
      <c r="M2239" s="104" t="s">
        <v>2639</v>
      </c>
      <c r="N2239" s="104"/>
      <c r="O2239"/>
      <c r="P2239" t="str">
        <f t="shared" si="720"/>
        <v/>
      </c>
      <c r="Q2239" t="str">
        <f>IF(ISNA(VLOOKUP(AC2239,#REF!,1)),"//","")</f>
        <v/>
      </c>
      <c r="R2239"/>
      <c r="S2239" s="43">
        <f t="shared" si="721"/>
        <v>348</v>
      </c>
      <c r="T2239" s="94" t="s">
        <v>3135</v>
      </c>
      <c r="U2239" s="72" t="s">
        <v>2994</v>
      </c>
      <c r="V2239" s="72" t="s">
        <v>2570</v>
      </c>
      <c r="W2239" s="44" t="str">
        <f t="shared" si="722"/>
        <v/>
      </c>
      <c r="X2239" s="25" t="str">
        <f t="shared" si="723"/>
        <v/>
      </c>
      <c r="Y2239" s="1">
        <f t="shared" si="724"/>
        <v>2190</v>
      </c>
      <c r="Z2239" t="str">
        <f t="shared" si="725"/>
        <v>ITM_DEMO3</v>
      </c>
      <c r="AA2239" s="177" t="str">
        <f>IF(ISNA(VLOOKUP(AC2239,Sheet2!J:J,1,0)),"//","")</f>
        <v/>
      </c>
      <c r="AC2239" s="113" t="str">
        <f t="shared" si="713"/>
        <v/>
      </c>
      <c r="AD2239" t="b">
        <f t="shared" si="676"/>
        <v>1</v>
      </c>
    </row>
    <row r="2240" spans="1:30">
      <c r="A2240" s="58">
        <f t="shared" si="645"/>
        <v>2240</v>
      </c>
      <c r="B2240" s="55">
        <f t="shared" si="644"/>
        <v>2191</v>
      </c>
      <c r="C2240" s="99" t="s">
        <v>4552</v>
      </c>
      <c r="D2240" s="99">
        <v>14</v>
      </c>
      <c r="E2240" s="100" t="s">
        <v>2634</v>
      </c>
      <c r="F2240" s="100" t="s">
        <v>2634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4646</v>
      </c>
      <c r="L2240" s="99"/>
      <c r="M2240" s="104" t="s">
        <v>2640</v>
      </c>
      <c r="N2240" s="104"/>
      <c r="O2240"/>
      <c r="P2240" t="str">
        <f t="shared" si="720"/>
        <v/>
      </c>
      <c r="Q2240" t="str">
        <f>IF(ISNA(VLOOKUP(AC2240,#REF!,1)),"//","")</f>
        <v/>
      </c>
      <c r="R2240"/>
      <c r="S2240" s="43">
        <f t="shared" si="721"/>
        <v>348</v>
      </c>
      <c r="T2240" s="94" t="s">
        <v>3135</v>
      </c>
      <c r="U2240" s="72" t="s">
        <v>2994</v>
      </c>
      <c r="V2240" s="72" t="s">
        <v>2570</v>
      </c>
      <c r="W2240" s="44" t="str">
        <f t="shared" si="722"/>
        <v/>
      </c>
      <c r="X2240" s="25" t="str">
        <f t="shared" si="723"/>
        <v/>
      </c>
      <c r="Y2240" s="1">
        <f t="shared" si="724"/>
        <v>2191</v>
      </c>
      <c r="Z2240" t="str">
        <f t="shared" si="725"/>
        <v>ITM_DEMO4</v>
      </c>
      <c r="AA2240" s="177" t="str">
        <f>IF(ISNA(VLOOKUP(AC2240,Sheet2!J:J,1,0)),"//","")</f>
        <v/>
      </c>
      <c r="AC2240" s="113" t="str">
        <f t="shared" si="713"/>
        <v/>
      </c>
      <c r="AD2240" t="b">
        <f t="shared" si="676"/>
        <v>1</v>
      </c>
    </row>
    <row r="2241" spans="1:30">
      <c r="A2241" s="58">
        <f t="shared" si="645"/>
        <v>2241</v>
      </c>
      <c r="B2241" s="55">
        <f t="shared" si="644"/>
        <v>2192</v>
      </c>
      <c r="C2241" s="99" t="s">
        <v>4552</v>
      </c>
      <c r="D2241" s="99">
        <v>15</v>
      </c>
      <c r="E2241" s="100" t="s">
        <v>2635</v>
      </c>
      <c r="F2241" s="100" t="s">
        <v>2635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4646</v>
      </c>
      <c r="L2241" s="99"/>
      <c r="M2241" s="104" t="s">
        <v>2641</v>
      </c>
      <c r="N2241" s="104"/>
      <c r="O2241"/>
      <c r="P2241" t="str">
        <f t="shared" si="720"/>
        <v/>
      </c>
      <c r="Q2241" t="str">
        <f>IF(ISNA(VLOOKUP(AC2241,#REF!,1)),"//","")</f>
        <v/>
      </c>
      <c r="R2241"/>
      <c r="S2241" s="43">
        <f t="shared" si="721"/>
        <v>348</v>
      </c>
      <c r="T2241" s="94" t="s">
        <v>3135</v>
      </c>
      <c r="U2241" s="72" t="s">
        <v>2994</v>
      </c>
      <c r="V2241" s="72" t="s">
        <v>2570</v>
      </c>
      <c r="W2241" s="44" t="str">
        <f t="shared" si="722"/>
        <v/>
      </c>
      <c r="X2241" s="25" t="str">
        <f t="shared" si="723"/>
        <v/>
      </c>
      <c r="Y2241" s="1">
        <f t="shared" si="724"/>
        <v>2192</v>
      </c>
      <c r="Z2241" t="str">
        <f t="shared" si="725"/>
        <v>ITM_DEMO5</v>
      </c>
      <c r="AA2241" s="177" t="str">
        <f>IF(ISNA(VLOOKUP(AC2241,Sheet2!J:J,1,0)),"//","")</f>
        <v/>
      </c>
      <c r="AC2241" s="113" t="str">
        <f t="shared" si="713"/>
        <v/>
      </c>
      <c r="AD2241" t="b">
        <f t="shared" si="676"/>
        <v>1</v>
      </c>
    </row>
    <row r="2242" spans="1:30">
      <c r="A2242" s="58">
        <f t="shared" si="645"/>
        <v>2242</v>
      </c>
      <c r="B2242" s="55">
        <f t="shared" si="644"/>
        <v>2193</v>
      </c>
      <c r="C2242" s="99" t="s">
        <v>4552</v>
      </c>
      <c r="D2242" s="99">
        <v>16</v>
      </c>
      <c r="E2242" s="100" t="s">
        <v>2636</v>
      </c>
      <c r="F2242" s="100" t="s">
        <v>2636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4646</v>
      </c>
      <c r="L2242" s="99"/>
      <c r="M2242" s="104" t="s">
        <v>2642</v>
      </c>
      <c r="N2242" s="104"/>
      <c r="O2242"/>
      <c r="P2242" t="str">
        <f t="shared" si="720"/>
        <v/>
      </c>
      <c r="Q2242" t="str">
        <f>IF(ISNA(VLOOKUP(AC2242,#REF!,1)),"//","")</f>
        <v/>
      </c>
      <c r="R2242"/>
      <c r="S2242" s="43">
        <f t="shared" si="721"/>
        <v>348</v>
      </c>
      <c r="T2242" s="94" t="s">
        <v>3135</v>
      </c>
      <c r="U2242" s="72" t="s">
        <v>2994</v>
      </c>
      <c r="V2242" s="72" t="s">
        <v>2570</v>
      </c>
      <c r="W2242" s="44" t="str">
        <f t="shared" si="722"/>
        <v/>
      </c>
      <c r="X2242" s="25" t="str">
        <f t="shared" si="723"/>
        <v/>
      </c>
      <c r="Y2242" s="1">
        <f t="shared" si="724"/>
        <v>2193</v>
      </c>
      <c r="Z2242" t="str">
        <f t="shared" si="725"/>
        <v>ITM_DEMO6</v>
      </c>
      <c r="AA2242" s="177" t="str">
        <f>IF(ISNA(VLOOKUP(AC2242,Sheet2!J:J,1,0)),"//","")</f>
        <v/>
      </c>
      <c r="AC2242" s="113" t="str">
        <f t="shared" si="713"/>
        <v/>
      </c>
      <c r="AD2242" t="b">
        <f t="shared" si="676"/>
        <v>1</v>
      </c>
    </row>
    <row r="2243" spans="1:30">
      <c r="A2243" s="58">
        <f t="shared" si="645"/>
        <v>2243</v>
      </c>
      <c r="B2243" s="55">
        <f t="shared" si="644"/>
        <v>2194</v>
      </c>
      <c r="C2243" s="99" t="s">
        <v>4553</v>
      </c>
      <c r="D2243" s="99" t="s">
        <v>7</v>
      </c>
      <c r="E2243" s="100" t="s">
        <v>3342</v>
      </c>
      <c r="F2243" s="100" t="s">
        <v>3342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4646</v>
      </c>
      <c r="L2243" s="99" t="s">
        <v>3329</v>
      </c>
      <c r="M2243" s="104" t="s">
        <v>3339</v>
      </c>
      <c r="N2243" s="104"/>
      <c r="O2243"/>
      <c r="P2243" t="str">
        <f t="shared" si="720"/>
        <v/>
      </c>
      <c r="Q2243" t="str">
        <f>IF(ISNA(VLOOKUP(AC2243,#REF!,1)),"//","")</f>
        <v/>
      </c>
      <c r="R2243"/>
      <c r="S2243" s="43">
        <f t="shared" si="721"/>
        <v>349</v>
      </c>
      <c r="T2243" s="94" t="s">
        <v>3135</v>
      </c>
      <c r="U2243" s="72"/>
      <c r="V2243" s="72" t="s">
        <v>4828</v>
      </c>
      <c r="W2243" s="44" t="str">
        <f t="shared" si="722"/>
        <v/>
      </c>
      <c r="X2243" s="25" t="str">
        <f t="shared" si="723"/>
        <v>P_INT</v>
      </c>
      <c r="Y2243" s="1">
        <f t="shared" si="724"/>
        <v>2194</v>
      </c>
      <c r="Z2243" t="str">
        <f t="shared" si="725"/>
        <v>ITM_INTG</v>
      </c>
      <c r="AA2243" s="177" t="str">
        <f>IF(ISNA(VLOOKUP(AC2243,Sheet2!J:J,1,0)),"//","")</f>
        <v/>
      </c>
      <c r="AC2243" s="113" t="str">
        <f t="shared" si="713"/>
        <v/>
      </c>
      <c r="AD2243" t="b">
        <f t="shared" si="676"/>
        <v>0</v>
      </c>
    </row>
    <row r="2244" spans="1:30">
      <c r="A2244" s="58">
        <f t="shared" si="645"/>
        <v>2244</v>
      </c>
      <c r="B2244" s="55">
        <f t="shared" si="644"/>
        <v>2195</v>
      </c>
      <c r="C2244" s="99" t="s">
        <v>4554</v>
      </c>
      <c r="D2244" s="99" t="s">
        <v>7</v>
      </c>
      <c r="E2244" s="100" t="s">
        <v>3343</v>
      </c>
      <c r="F2244" s="100" t="s">
        <v>3343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4646</v>
      </c>
      <c r="L2244" s="99" t="s">
        <v>3329</v>
      </c>
      <c r="M2244" s="104" t="s">
        <v>3340</v>
      </c>
      <c r="N2244" s="104"/>
      <c r="O2244"/>
      <c r="P2244" t="str">
        <f t="shared" si="720"/>
        <v/>
      </c>
      <c r="Q2244" t="str">
        <f>IF(ISNA(VLOOKUP(AC2244,#REF!,1)),"//","")</f>
        <v/>
      </c>
      <c r="R2244"/>
      <c r="S2244" s="43">
        <f t="shared" si="721"/>
        <v>350</v>
      </c>
      <c r="T2244" s="94" t="s">
        <v>3135</v>
      </c>
      <c r="U2244" s="72" t="s">
        <v>2570</v>
      </c>
      <c r="V2244" s="72" t="s">
        <v>4829</v>
      </c>
      <c r="W2244" s="44" t="str">
        <f t="shared" si="722"/>
        <v/>
      </c>
      <c r="X2244" s="25" t="str">
        <f t="shared" si="723"/>
        <v>P_DIFF</v>
      </c>
      <c r="Y2244" s="1">
        <f t="shared" si="724"/>
        <v>2195</v>
      </c>
      <c r="Z2244" t="str">
        <f t="shared" si="725"/>
        <v>ITM_DIFF</v>
      </c>
      <c r="AA2244" s="177" t="str">
        <f>IF(ISNA(VLOOKUP(AC2244,Sheet2!J:J,1,0)),"//","")</f>
        <v/>
      </c>
      <c r="AC2244" s="113" t="str">
        <f t="shared" si="713"/>
        <v/>
      </c>
      <c r="AD2244" t="b">
        <f t="shared" si="676"/>
        <v>0</v>
      </c>
    </row>
    <row r="2245" spans="1:30">
      <c r="A2245" s="58">
        <f t="shared" si="645"/>
        <v>2245</v>
      </c>
      <c r="B2245" s="55">
        <f t="shared" si="644"/>
        <v>2196</v>
      </c>
      <c r="C2245" s="99" t="s">
        <v>4555</v>
      </c>
      <c r="D2245" s="99" t="s">
        <v>7</v>
      </c>
      <c r="E2245" s="100" t="s">
        <v>3341</v>
      </c>
      <c r="F2245" s="100" t="s">
        <v>3341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4646</v>
      </c>
      <c r="L2245" s="99" t="s">
        <v>3329</v>
      </c>
      <c r="M2245" s="104" t="s">
        <v>4172</v>
      </c>
      <c r="N2245" s="104"/>
      <c r="O2245"/>
      <c r="P2245" t="str">
        <f t="shared" si="720"/>
        <v/>
      </c>
      <c r="Q2245" t="str">
        <f>IF(ISNA(VLOOKUP(AC2245,#REF!,1)),"//","")</f>
        <v/>
      </c>
      <c r="R2245"/>
      <c r="S2245" s="43">
        <f t="shared" si="721"/>
        <v>351</v>
      </c>
      <c r="T2245" s="94" t="s">
        <v>3135</v>
      </c>
      <c r="U2245" s="72"/>
      <c r="V2245" s="72" t="s">
        <v>4830</v>
      </c>
      <c r="W2245" s="44" t="str">
        <f t="shared" si="722"/>
        <v/>
      </c>
      <c r="X2245" s="25" t="str">
        <f t="shared" si="723"/>
        <v>P_RMS</v>
      </c>
      <c r="Y2245" s="1">
        <f t="shared" si="724"/>
        <v>2196</v>
      </c>
      <c r="Z2245" t="str">
        <f t="shared" si="725"/>
        <v>ITM_RMS</v>
      </c>
      <c r="AA2245" s="177" t="str">
        <f>IF(ISNA(VLOOKUP(AC2245,Sheet2!J:J,1,0)),"//","")</f>
        <v/>
      </c>
      <c r="AC2245" s="113" t="str">
        <f t="shared" si="713"/>
        <v/>
      </c>
      <c r="AD2245" t="b">
        <f t="shared" si="676"/>
        <v>0</v>
      </c>
    </row>
    <row r="2246" spans="1:30">
      <c r="A2246" s="58">
        <f t="shared" si="645"/>
        <v>2246</v>
      </c>
      <c r="B2246" s="55">
        <f t="shared" si="644"/>
        <v>2197</v>
      </c>
      <c r="C2246" s="99" t="s">
        <v>4556</v>
      </c>
      <c r="D2246" s="99" t="s">
        <v>7</v>
      </c>
      <c r="E2246" s="100" t="s">
        <v>4949</v>
      </c>
      <c r="F2246" s="100" t="s">
        <v>4949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4646</v>
      </c>
      <c r="L2246" s="99" t="s">
        <v>3329</v>
      </c>
      <c r="M2246" s="104" t="s">
        <v>3348</v>
      </c>
      <c r="N2246" s="104"/>
      <c r="O2246"/>
      <c r="P2246" t="str">
        <f t="shared" si="720"/>
        <v/>
      </c>
      <c r="Q2246" t="str">
        <f>IF(ISNA(VLOOKUP(AC2246,#REF!,1)),"//","")</f>
        <v/>
      </c>
      <c r="R2246"/>
      <c r="S2246" s="43">
        <f t="shared" si="721"/>
        <v>352</v>
      </c>
      <c r="T2246" s="94" t="s">
        <v>3135</v>
      </c>
      <c r="U2246" s="72"/>
      <c r="V2246" s="72" t="s">
        <v>4831</v>
      </c>
      <c r="W2246" s="44" t="str">
        <f t="shared" si="722"/>
        <v/>
      </c>
      <c r="X2246" s="25" t="str">
        <f t="shared" si="723"/>
        <v>P_SHADE</v>
      </c>
      <c r="Y2246" s="1">
        <f t="shared" si="724"/>
        <v>2197</v>
      </c>
      <c r="Z2246" t="str">
        <f t="shared" si="725"/>
        <v>ITM_SHADE</v>
      </c>
      <c r="AA2246" s="177" t="str">
        <f>IF(ISNA(VLOOKUP(AC2246,Sheet2!J:J,1,0)),"//","")</f>
        <v/>
      </c>
      <c r="AC2246" s="113" t="str">
        <f t="shared" si="713"/>
        <v/>
      </c>
      <c r="AD2246" t="b">
        <f t="shared" si="676"/>
        <v>0</v>
      </c>
    </row>
    <row r="2247" spans="1:30">
      <c r="A2247" s="58">
        <f t="shared" si="645"/>
        <v>2247</v>
      </c>
      <c r="B2247" s="55">
        <f t="shared" si="644"/>
        <v>2198</v>
      </c>
      <c r="C2247" s="99" t="s">
        <v>4557</v>
      </c>
      <c r="D2247" s="99" t="s">
        <v>7</v>
      </c>
      <c r="E2247" s="100" t="s">
        <v>3323</v>
      </c>
      <c r="F2247" s="100" t="s">
        <v>3323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4646</v>
      </c>
      <c r="L2247" s="99"/>
      <c r="M2247" s="104" t="s">
        <v>3324</v>
      </c>
      <c r="N2247" s="104"/>
      <c r="O2247"/>
      <c r="P2247" t="str">
        <f t="shared" si="720"/>
        <v/>
      </c>
      <c r="Q2247" t="str">
        <f>IF(ISNA(VLOOKUP(AC2247,#REF!,1)),"//","")</f>
        <v/>
      </c>
      <c r="R2247"/>
      <c r="S2247" s="43">
        <f t="shared" si="721"/>
        <v>352</v>
      </c>
      <c r="T2247" s="94" t="s">
        <v>2570</v>
      </c>
      <c r="U2247" s="72" t="s">
        <v>2570</v>
      </c>
      <c r="V2247" s="72" t="s">
        <v>2570</v>
      </c>
      <c r="W2247" s="44" t="str">
        <f t="shared" si="722"/>
        <v/>
      </c>
      <c r="X2247" s="25" t="str">
        <f t="shared" si="723"/>
        <v/>
      </c>
      <c r="Y2247" s="1">
        <f t="shared" si="724"/>
        <v>2198</v>
      </c>
      <c r="Z2247" t="str">
        <f t="shared" si="725"/>
        <v>MNU_PLOT</v>
      </c>
      <c r="AA2247" s="177" t="str">
        <f>IF(ISNA(VLOOKUP(AC2247,Sheet2!J:J,1,0)),"//","")</f>
        <v/>
      </c>
      <c r="AC2247" s="113" t="str">
        <f t="shared" si="713"/>
        <v/>
      </c>
      <c r="AD2247" t="b">
        <f t="shared" si="676"/>
        <v>1</v>
      </c>
    </row>
    <row r="2248" spans="1:30">
      <c r="A2248" s="58">
        <f t="shared" ref="A2248:A2254" si="746">IF(B2248=INT(B2248),ROW(),"")</f>
        <v>2248</v>
      </c>
      <c r="B2248" s="55">
        <f t="shared" ref="B2248:B2254" si="747">IF(AND(MID(C2248,2,1)&lt;&gt;"/",MID(C2248,1,1)="/"),INT(B2247)+1,B2247+0.01)</f>
        <v>2199</v>
      </c>
      <c r="C2248" s="99" t="s">
        <v>4494</v>
      </c>
      <c r="D2248" s="99" t="s">
        <v>4947</v>
      </c>
      <c r="E2248" s="100" t="s">
        <v>567</v>
      </c>
      <c r="F2248" s="100" t="s">
        <v>4604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4646</v>
      </c>
      <c r="L2248" s="99"/>
      <c r="M2248" s="104" t="s">
        <v>4642</v>
      </c>
      <c r="N2248" s="104"/>
      <c r="O2248"/>
      <c r="P2248" t="str">
        <f t="shared" ref="P2248:P2254" si="748">IF(E2248=F2248,"","NOT EQUAL")</f>
        <v>NOT EQUAL</v>
      </c>
      <c r="Q2248" t="str">
        <f>IF(ISNA(VLOOKUP(AC2248,#REF!,1)),"//","")</f>
        <v/>
      </c>
      <c r="R2248"/>
      <c r="S2248" s="43">
        <f t="shared" ref="S2248:S2254" si="749">IF(X2248&lt;&gt;"",S2247+1,S2247)</f>
        <v>352</v>
      </c>
      <c r="T2248" s="94"/>
      <c r="U2248" s="72"/>
      <c r="V2248" s="72"/>
      <c r="W2248" s="44" t="str">
        <f t="shared" ref="W2248:W2254" si="750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4" si="751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4" si="752">B2248</f>
        <v>2199</v>
      </c>
      <c r="Z2248" t="str">
        <f t="shared" ref="Z2248:Z2254" si="753">M2248</f>
        <v>CHR_num</v>
      </c>
      <c r="AA2248" s="177" t="str">
        <f>IF(ISNA(VLOOKUP(AC2248,Sheet2!J:J,1,0)),"//","")</f>
        <v/>
      </c>
      <c r="AC2248" s="113" t="str">
        <f t="shared" si="713"/>
        <v/>
      </c>
      <c r="AD2248" t="b">
        <f t="shared" si="676"/>
        <v>1</v>
      </c>
    </row>
    <row r="2249" spans="1:30">
      <c r="A2249" s="58">
        <f t="shared" si="746"/>
        <v>2249</v>
      </c>
      <c r="B2249" s="55">
        <f t="shared" si="747"/>
        <v>2200</v>
      </c>
      <c r="C2249" s="99" t="s">
        <v>4557</v>
      </c>
      <c r="D2249" s="99" t="s">
        <v>7</v>
      </c>
      <c r="E2249" s="100" t="s">
        <v>4602</v>
      </c>
      <c r="F2249" s="100" t="s">
        <v>4602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4646</v>
      </c>
      <c r="L2249" s="99"/>
      <c r="M2249" s="104" t="s">
        <v>4643</v>
      </c>
      <c r="N2249" s="104"/>
      <c r="O2249"/>
      <c r="P2249" t="str">
        <f t="shared" si="748"/>
        <v/>
      </c>
      <c r="Q2249" t="str">
        <f>IF(ISNA(VLOOKUP(AC2249,#REF!,1)),"//","")</f>
        <v/>
      </c>
      <c r="R2249"/>
      <c r="S2249" s="43">
        <f t="shared" si="749"/>
        <v>352</v>
      </c>
      <c r="T2249" s="94"/>
      <c r="U2249" s="72"/>
      <c r="V2249" s="72"/>
      <c r="W2249" s="44" t="str">
        <f t="shared" si="750"/>
        <v/>
      </c>
      <c r="X2249" s="25" t="str">
        <f t="shared" si="751"/>
        <v/>
      </c>
      <c r="Y2249" s="1">
        <f t="shared" si="752"/>
        <v>2200</v>
      </c>
      <c r="Z2249" t="str">
        <f t="shared" si="753"/>
        <v>CHR_numL</v>
      </c>
      <c r="AA2249" s="177" t="str">
        <f>IF(ISNA(VLOOKUP(AC2249,Sheet2!J:J,1,0)),"//","")</f>
        <v/>
      </c>
      <c r="AC2249" s="113" t="str">
        <f t="shared" si="713"/>
        <v/>
      </c>
      <c r="AD2249" t="b">
        <f t="shared" si="676"/>
        <v>1</v>
      </c>
    </row>
    <row r="2250" spans="1:30">
      <c r="A2250" s="58">
        <f t="shared" si="746"/>
        <v>2250</v>
      </c>
      <c r="B2250" s="55">
        <f t="shared" si="747"/>
        <v>2201</v>
      </c>
      <c r="C2250" s="99" t="s">
        <v>4557</v>
      </c>
      <c r="D2250" s="99" t="s">
        <v>7</v>
      </c>
      <c r="E2250" s="100" t="s">
        <v>4603</v>
      </c>
      <c r="F2250" s="100" t="s">
        <v>4603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4646</v>
      </c>
      <c r="L2250" s="99"/>
      <c r="M2250" s="104" t="s">
        <v>4644</v>
      </c>
      <c r="N2250" s="104"/>
      <c r="O2250"/>
      <c r="P2250" t="str">
        <f t="shared" si="748"/>
        <v/>
      </c>
      <c r="Q2250" t="str">
        <f>IF(ISNA(VLOOKUP(AC2250,#REF!,1)),"//","")</f>
        <v/>
      </c>
      <c r="R2250"/>
      <c r="S2250" s="43">
        <f t="shared" si="749"/>
        <v>352</v>
      </c>
      <c r="T2250" s="94"/>
      <c r="U2250" s="72"/>
      <c r="V2250" s="72"/>
      <c r="W2250" s="44" t="str">
        <f t="shared" si="750"/>
        <v/>
      </c>
      <c r="X2250" s="25" t="str">
        <f t="shared" si="751"/>
        <v/>
      </c>
      <c r="Y2250" s="1">
        <f t="shared" si="752"/>
        <v>2201</v>
      </c>
      <c r="Z2250" t="str">
        <f t="shared" si="753"/>
        <v>CHR_numU</v>
      </c>
      <c r="AA2250" s="177" t="str">
        <f>IF(ISNA(VLOOKUP(AC2250,Sheet2!J:J,1,0)),"//","")</f>
        <v/>
      </c>
      <c r="AC2250" s="113" t="str">
        <f t="shared" si="713"/>
        <v/>
      </c>
      <c r="AD2250" t="b">
        <f t="shared" si="676"/>
        <v>1</v>
      </c>
    </row>
    <row r="2251" spans="1:30">
      <c r="A2251" s="58">
        <f t="shared" si="746"/>
        <v>2251</v>
      </c>
      <c r="B2251" s="55">
        <f t="shared" si="747"/>
        <v>2202</v>
      </c>
      <c r="C2251" s="99" t="s">
        <v>4558</v>
      </c>
      <c r="D2251" s="99" t="s">
        <v>4601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4646</v>
      </c>
      <c r="L2251" s="99"/>
      <c r="M2251" s="104" t="s">
        <v>4601</v>
      </c>
      <c r="N2251" s="104"/>
      <c r="O2251"/>
      <c r="P2251" t="str">
        <f t="shared" si="748"/>
        <v/>
      </c>
      <c r="Q2251" t="str">
        <f>IF(ISNA(VLOOKUP(AC2251,#REF!,1)),"//","")</f>
        <v/>
      </c>
      <c r="R2251"/>
      <c r="S2251" s="43">
        <f t="shared" si="749"/>
        <v>352</v>
      </c>
      <c r="T2251" s="94"/>
      <c r="U2251" s="72"/>
      <c r="V2251" s="72"/>
      <c r="W2251" s="44" t="str">
        <f t="shared" si="750"/>
        <v/>
      </c>
      <c r="X2251" s="25" t="str">
        <f t="shared" si="751"/>
        <v/>
      </c>
      <c r="Y2251" s="1">
        <f t="shared" si="752"/>
        <v>2202</v>
      </c>
      <c r="Z2251" t="str">
        <f t="shared" si="753"/>
        <v>ITM_EEXCHR</v>
      </c>
      <c r="AA2251" s="177" t="str">
        <f>IF(ISNA(VLOOKUP(AC2251,Sheet2!J:J,1,0)),"//","")</f>
        <v/>
      </c>
      <c r="AC2251" s="113" t="str">
        <f t="shared" si="713"/>
        <v/>
      </c>
      <c r="AD2251" t="b">
        <f t="shared" si="676"/>
        <v>1</v>
      </c>
    </row>
    <row r="2252" spans="1:30">
      <c r="A2252" s="57">
        <f t="shared" si="746"/>
        <v>2252</v>
      </c>
      <c r="B2252" s="56">
        <f t="shared" si="747"/>
        <v>2203</v>
      </c>
      <c r="C2252" s="60" t="s">
        <v>4825</v>
      </c>
      <c r="D2252" s="60" t="s">
        <v>7</v>
      </c>
      <c r="E2252" s="66" t="s">
        <v>4826</v>
      </c>
      <c r="F2252" s="66" t="s">
        <v>4826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4811</v>
      </c>
      <c r="L2252" s="68"/>
      <c r="M2252" s="64" t="s">
        <v>4827</v>
      </c>
      <c r="N2252" s="13"/>
      <c r="O2252"/>
      <c r="P2252" t="str">
        <f t="shared" si="748"/>
        <v/>
      </c>
      <c r="Q2252" t="str">
        <f>IF(ISNA(VLOOKUP(AC2252,#REF!,1)),"//","")</f>
        <v/>
      </c>
      <c r="R2252"/>
      <c r="S2252" s="43">
        <f t="shared" si="749"/>
        <v>353</v>
      </c>
      <c r="T2252" s="94" t="s">
        <v>3071</v>
      </c>
      <c r="U2252" s="72" t="s">
        <v>3001</v>
      </c>
      <c r="V2252" s="72" t="s">
        <v>2570</v>
      </c>
      <c r="W2252" s="44" t="str">
        <f t="shared" si="750"/>
        <v>"CLGRF"</v>
      </c>
      <c r="X2252" s="25" t="str">
        <f t="shared" si="751"/>
        <v>CLGRF</v>
      </c>
      <c r="Y2252" s="1">
        <f t="shared" si="752"/>
        <v>2203</v>
      </c>
      <c r="Z2252" t="str">
        <f t="shared" si="753"/>
        <v>ITM_CLGRF</v>
      </c>
      <c r="AA2252" s="177" t="str">
        <f>IF(ISNA(VLOOKUP(AC2252,Sheet2!J:J,1,0)),"//","")</f>
        <v/>
      </c>
      <c r="AC2252" s="113" t="str">
        <f t="shared" si="713"/>
        <v>CLGRF</v>
      </c>
      <c r="AD2252" t="b">
        <f t="shared" si="676"/>
        <v>1</v>
      </c>
    </row>
    <row r="2253" spans="1:30">
      <c r="A2253" s="58">
        <f t="shared" si="746"/>
        <v>2253</v>
      </c>
      <c r="B2253" s="55">
        <f t="shared" si="747"/>
        <v>2204</v>
      </c>
      <c r="C2253" s="99" t="s">
        <v>4956</v>
      </c>
      <c r="D2253" s="99" t="s">
        <v>4957</v>
      </c>
      <c r="E2253" s="100" t="s">
        <v>4959</v>
      </c>
      <c r="F2253" s="100" t="s">
        <v>4959</v>
      </c>
      <c r="G2253" s="101">
        <v>0</v>
      </c>
      <c r="H2253" s="101">
        <v>0</v>
      </c>
      <c r="I2253" s="100" t="s">
        <v>1</v>
      </c>
      <c r="J2253" s="100" t="s">
        <v>1630</v>
      </c>
      <c r="K2253" s="102" t="s">
        <v>4646</v>
      </c>
      <c r="L2253" s="99" t="s">
        <v>3329</v>
      </c>
      <c r="M2253" s="104" t="s">
        <v>4961</v>
      </c>
      <c r="N2253" s="104"/>
      <c r="O2253"/>
      <c r="P2253" t="str">
        <f t="shared" si="748"/>
        <v/>
      </c>
      <c r="Q2253" t="str">
        <f>IF(ISNA(VLOOKUP(AC2253,#REF!,1)),"//","")</f>
        <v/>
      </c>
      <c r="R2253"/>
      <c r="S2253" s="43">
        <f t="shared" si="749"/>
        <v>353</v>
      </c>
      <c r="T2253" s="94" t="s">
        <v>3135</v>
      </c>
      <c r="U2253" s="72"/>
      <c r="V2253" s="72"/>
      <c r="W2253" s="44" t="str">
        <f t="shared" si="750"/>
        <v/>
      </c>
      <c r="X2253" s="25" t="str">
        <f t="shared" si="751"/>
        <v/>
      </c>
      <c r="Y2253" s="1">
        <f t="shared" si="752"/>
        <v>2204</v>
      </c>
      <c r="Z2253" t="str">
        <f t="shared" si="753"/>
        <v>ITM_PZOOMX</v>
      </c>
      <c r="AA2253" s="177" t="str">
        <f>IF(ISNA(VLOOKUP(AC2253,Sheet2!J:J,1,0)),"//","")</f>
        <v/>
      </c>
      <c r="AC2253" s="113" t="str">
        <f t="shared" si="713"/>
        <v/>
      </c>
      <c r="AD2253" t="b">
        <f t="shared" si="676"/>
        <v>1</v>
      </c>
    </row>
    <row r="2254" spans="1:30">
      <c r="A2254" s="58">
        <f t="shared" si="746"/>
        <v>2254</v>
      </c>
      <c r="B2254" s="55">
        <f t="shared" si="747"/>
        <v>2205</v>
      </c>
      <c r="C2254" s="99" t="s">
        <v>4956</v>
      </c>
      <c r="D2254" s="99" t="s">
        <v>4958</v>
      </c>
      <c r="E2254" s="100" t="s">
        <v>4960</v>
      </c>
      <c r="F2254" s="100" t="s">
        <v>4960</v>
      </c>
      <c r="G2254" s="101">
        <v>0</v>
      </c>
      <c r="H2254" s="101">
        <v>0</v>
      </c>
      <c r="I2254" s="100" t="s">
        <v>1</v>
      </c>
      <c r="J2254" s="100" t="s">
        <v>1630</v>
      </c>
      <c r="K2254" s="102" t="s">
        <v>4646</v>
      </c>
      <c r="L2254" s="99" t="s">
        <v>3329</v>
      </c>
      <c r="M2254" s="104" t="s">
        <v>4962</v>
      </c>
      <c r="N2254" s="104"/>
      <c r="O2254"/>
      <c r="P2254" t="str">
        <f t="shared" si="748"/>
        <v/>
      </c>
      <c r="Q2254" t="str">
        <f>IF(ISNA(VLOOKUP(AC2254,#REF!,1)),"//","")</f>
        <v/>
      </c>
      <c r="R2254"/>
      <c r="S2254" s="43">
        <f t="shared" si="749"/>
        <v>353</v>
      </c>
      <c r="T2254" s="94" t="s">
        <v>3135</v>
      </c>
      <c r="U2254" s="72"/>
      <c r="V2254" s="72"/>
      <c r="W2254" s="44" t="str">
        <f t="shared" si="750"/>
        <v/>
      </c>
      <c r="X2254" s="25" t="str">
        <f t="shared" si="751"/>
        <v/>
      </c>
      <c r="Y2254" s="1">
        <f t="shared" si="752"/>
        <v>2205</v>
      </c>
      <c r="Z2254" t="str">
        <f t="shared" si="753"/>
        <v>ITM_PZOOMY</v>
      </c>
      <c r="AA2254" s="177" t="str">
        <f>IF(ISNA(VLOOKUP(AC2254,Sheet2!J:J,1,0)),"//","")</f>
        <v/>
      </c>
      <c r="AC2254" s="113" t="str">
        <f t="shared" si="713"/>
        <v/>
      </c>
      <c r="AD2254" t="b">
        <f t="shared" si="676"/>
        <v>1</v>
      </c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 t="str">
        <f>IF(ISNA(VLOOKUP(AC2255,#REF!,1)),"//","")</f>
        <v/>
      </c>
      <c r="R2255"/>
      <c r="S2255" s="43"/>
      <c r="T2255" s="94"/>
      <c r="U2255" s="72"/>
      <c r="V2255" s="72"/>
      <c r="W2255" s="44"/>
      <c r="X2255" s="25"/>
      <c r="Y2255" s="1"/>
      <c r="AA2255" s="177" t="str">
        <f>IF(ISNA(VLOOKUP(AC2255,Sheet2!J:J,1,0)),"//","")</f>
        <v>//</v>
      </c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 t="str">
        <f>IF(ISNA(VLOOKUP(AC2256,#REF!,1)),"//","")</f>
        <v/>
      </c>
      <c r="R2256"/>
      <c r="S2256" s="43"/>
      <c r="T2256" s="94"/>
      <c r="U2256" s="72"/>
      <c r="V2256" s="72"/>
      <c r="W2256" s="44"/>
      <c r="X2256" s="25"/>
      <c r="Y2256" s="1"/>
      <c r="AA2256" s="177" t="str">
        <f>IF(ISNA(VLOOKUP(AC2256,Sheet2!J:J,1,0)),"//","")</f>
        <v>//</v>
      </c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 t="str">
        <f>IF(ISNA(VLOOKUP(AC2257,#REF!,1)),"//","")</f>
        <v/>
      </c>
      <c r="R2257"/>
      <c r="S2257" s="43"/>
      <c r="T2257" s="94"/>
      <c r="U2257" s="72"/>
      <c r="V2257" s="72"/>
      <c r="W2257" s="44"/>
      <c r="X2257" s="25"/>
      <c r="Y2257" s="1"/>
      <c r="AA2257" s="177" t="str">
        <f>IF(ISNA(VLOOKUP(AC2257,Sheet2!J:J,1,0)),"//","")</f>
        <v>//</v>
      </c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29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81" priority="2218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1926:J1931 J1866:J1872 J452:J475 J485:J503 J552:K563 J637:K639 K642 K649:K654 J649:J653 J657:K658 J661:K661 J666:K668 J671:K705 J713:K734 J737:K759 J763:K776 J781:K785 J793:J801 K793:K865 J873:K968 J971:J976 K971:K987 J1055:K1066 J1069:K1069 J1072:K1091 J1098:K1170 J1238:K1306 J1331:K1340 J1350:K1430 J1444:K1467 J644:K645 J990:K1053 J1501:K1508 J119 J137:J154 J232:J262 J1803:K1805 J1874:J1908 J1980:J2081 J1976 J1807:K1863 J1923 J1511:K1532 J6:K42 J2265:J1048576 J1584:K1610 J56:K60 J63:K70 J72:K74 K76:K81 J76:J80 K83:K105 K107:K117 J107:J113 J411:J439 J1469:K1469 J1494:K1499 J1539:K1555 J1536:K1537 J1579:K1581 J1612:K1612 J1614:K1621 J1623:K1651 K1685:K1719 J1727 J1729:K1765 J1769:K1778 J1968:J1974 J1916 K572:K634 J1780:K1799 J44:K53 J1653:K1669 J1723:K1725 J1471:K1492 K1533:K1534 J1557:K1577 K1671 J1672:K1683 J1685:J1711 J1713:J1719">
    <cfRule type="containsText" dxfId="5" priority="2216" operator="containsText" text="DISABLED">
      <formula>NOT(ISERROR(SEARCH("DISABLED",J1)))</formula>
    </cfRule>
    <cfRule type="containsText" dxfId="4" priority="2217" operator="containsText" text="ENABLED">
      <formula>NOT(ISERROR(SEARCH("ENABLED",J1)))</formula>
    </cfRule>
  </conditionalFormatting>
  <conditionalFormatting sqref="J3:J4">
    <cfRule type="containsText" dxfId="1280" priority="2214" operator="containsText" text="DISABLED">
      <formula>NOT(ISERROR(SEARCH("DISABLED",J3)))</formula>
    </cfRule>
    <cfRule type="containsText" dxfId="1279" priority="2215" operator="containsText" text="ENABLED">
      <formula>NOT(ISERROR(SEARCH("ENABLED",J3)))</formula>
    </cfRule>
  </conditionalFormatting>
  <conditionalFormatting sqref="O2:P2 R2:V2">
    <cfRule type="cellIs" dxfId="1278" priority="2212" operator="greaterThan">
      <formula>0</formula>
    </cfRule>
  </conditionalFormatting>
  <conditionalFormatting sqref="W2265:W1048576">
    <cfRule type="cellIs" dxfId="1277" priority="2211" operator="greaterThan">
      <formula>0</formula>
    </cfRule>
  </conditionalFormatting>
  <conditionalFormatting sqref="W2">
    <cfRule type="cellIs" dxfId="1276" priority="2209" operator="greaterThan">
      <formula>0</formula>
    </cfRule>
  </conditionalFormatting>
  <conditionalFormatting sqref="J2090">
    <cfRule type="containsText" dxfId="1275" priority="2203" operator="containsText" text="DISABLED">
      <formula>NOT(ISERROR(SEARCH("DISABLED",J2090)))</formula>
    </cfRule>
    <cfRule type="containsText" dxfId="1274" priority="2204" operator="containsText" text="ENABLED">
      <formula>NOT(ISERROR(SEARCH("ENABLED",J2090)))</formula>
    </cfRule>
  </conditionalFormatting>
  <conditionalFormatting sqref="J2119:J2124">
    <cfRule type="containsText" dxfId="1273" priority="2199" operator="containsText" text="DISABLED">
      <formula>NOT(ISERROR(SEARCH("DISABLED",J2119)))</formula>
    </cfRule>
    <cfRule type="containsText" dxfId="1272" priority="2200" operator="containsText" text="ENABLED">
      <formula>NOT(ISERROR(SEARCH("ENABLED",J2119)))</formula>
    </cfRule>
  </conditionalFormatting>
  <conditionalFormatting sqref="J2082">
    <cfRule type="containsText" dxfId="1271" priority="2197" operator="containsText" text="DISABLED">
      <formula>NOT(ISERROR(SEARCH("DISABLED",J2082)))</formula>
    </cfRule>
    <cfRule type="containsText" dxfId="1270" priority="2198" operator="containsText" text="ENABLED">
      <formula>NOT(ISERROR(SEARCH("ENABLED",J2082)))</formula>
    </cfRule>
  </conditionalFormatting>
  <conditionalFormatting sqref="J2084">
    <cfRule type="containsText" dxfId="1269" priority="2195" operator="containsText" text="DISABLED">
      <formula>NOT(ISERROR(SEARCH("DISABLED",J2084)))</formula>
    </cfRule>
    <cfRule type="containsText" dxfId="1268" priority="2196" operator="containsText" text="ENABLED">
      <formula>NOT(ISERROR(SEARCH("ENABLED",J2084)))</formula>
    </cfRule>
  </conditionalFormatting>
  <conditionalFormatting sqref="J2088">
    <cfRule type="containsText" dxfId="1267" priority="2189" operator="containsText" text="DISABLED">
      <formula>NOT(ISERROR(SEARCH("DISABLED",J2088)))</formula>
    </cfRule>
    <cfRule type="containsText" dxfId="1266" priority="2190" operator="containsText" text="ENABLED">
      <formula>NOT(ISERROR(SEARCH("ENABLED",J2088)))</formula>
    </cfRule>
  </conditionalFormatting>
  <conditionalFormatting sqref="J2086">
    <cfRule type="containsText" dxfId="1265" priority="2187" operator="containsText" text="DISABLED">
      <formula>NOT(ISERROR(SEARCH("DISABLED",J2086)))</formula>
    </cfRule>
    <cfRule type="containsText" dxfId="1264" priority="2188" operator="containsText" text="ENABLED">
      <formula>NOT(ISERROR(SEARCH("ENABLED",J2086)))</formula>
    </cfRule>
  </conditionalFormatting>
  <conditionalFormatting sqref="J2125">
    <cfRule type="containsText" dxfId="1263" priority="2185" operator="containsText" text="DISABLED">
      <formula>NOT(ISERROR(SEARCH("DISABLED",J2125)))</formula>
    </cfRule>
    <cfRule type="containsText" dxfId="1262" priority="2186" operator="containsText" text="ENABLED">
      <formula>NOT(ISERROR(SEARCH("ENABLED",J2125)))</formula>
    </cfRule>
  </conditionalFormatting>
  <conditionalFormatting sqref="J2126">
    <cfRule type="containsText" dxfId="1261" priority="2183" operator="containsText" text="DISABLED">
      <formula>NOT(ISERROR(SEARCH("DISABLED",J2126)))</formula>
    </cfRule>
    <cfRule type="containsText" dxfId="1260" priority="2184" operator="containsText" text="ENABLED">
      <formula>NOT(ISERROR(SEARCH("ENABLED",J2126)))</formula>
    </cfRule>
  </conditionalFormatting>
  <conditionalFormatting sqref="J1932">
    <cfRule type="containsText" dxfId="1259" priority="2177" operator="containsText" text="DISABLED">
      <formula>NOT(ISERROR(SEARCH("DISABLED",J1932)))</formula>
    </cfRule>
    <cfRule type="containsText" dxfId="1258" priority="2178" operator="containsText" text="ENABLED">
      <formula>NOT(ISERROR(SEARCH("ENABLED",J1932)))</formula>
    </cfRule>
  </conditionalFormatting>
  <conditionalFormatting sqref="J2128:J2134">
    <cfRule type="containsText" dxfId="1257" priority="2175" operator="containsText" text="DISABLED">
      <formula>NOT(ISERROR(SEARCH("DISABLED",J2128)))</formula>
    </cfRule>
    <cfRule type="containsText" dxfId="1256" priority="2176" operator="containsText" text="ENABLED">
      <formula>NOT(ISERROR(SEARCH("ENABLED",J2128)))</formula>
    </cfRule>
  </conditionalFormatting>
  <conditionalFormatting sqref="J2135">
    <cfRule type="containsText" dxfId="1255" priority="2173" operator="containsText" text="DISABLED">
      <formula>NOT(ISERROR(SEARCH("DISABLED",J2135)))</formula>
    </cfRule>
    <cfRule type="containsText" dxfId="1254" priority="2174" operator="containsText" text="ENABLED">
      <formula>NOT(ISERROR(SEARCH("ENABLED",J2135)))</formula>
    </cfRule>
  </conditionalFormatting>
  <conditionalFormatting sqref="J2137">
    <cfRule type="containsText" dxfId="1253" priority="2167" operator="containsText" text="DISABLED">
      <formula>NOT(ISERROR(SEARCH("DISABLED",J2137)))</formula>
    </cfRule>
    <cfRule type="containsText" dxfId="1252" priority="2168" operator="containsText" text="ENABLED">
      <formula>NOT(ISERROR(SEARCH("ENABLED",J2137)))</formula>
    </cfRule>
  </conditionalFormatting>
  <conditionalFormatting sqref="J2138:J2140">
    <cfRule type="containsText" dxfId="1251" priority="2165" operator="containsText" text="DISABLED">
      <formula>NOT(ISERROR(SEARCH("DISABLED",J2138)))</formula>
    </cfRule>
    <cfRule type="containsText" dxfId="1250" priority="2166" operator="containsText" text="ENABLED">
      <formula>NOT(ISERROR(SEARCH("ENABLED",J2138)))</formula>
    </cfRule>
  </conditionalFormatting>
  <conditionalFormatting sqref="J2141">
    <cfRule type="containsText" dxfId="1249" priority="2163" operator="containsText" text="DISABLED">
      <formula>NOT(ISERROR(SEARCH("DISABLED",J2141)))</formula>
    </cfRule>
    <cfRule type="containsText" dxfId="1248" priority="2164" operator="containsText" text="ENABLED">
      <formula>NOT(ISERROR(SEARCH("ENABLED",J2141)))</formula>
    </cfRule>
  </conditionalFormatting>
  <conditionalFormatting sqref="J2142">
    <cfRule type="containsText" dxfId="1247" priority="2161" operator="containsText" text="DISABLED">
      <formula>NOT(ISERROR(SEARCH("DISABLED",J2142)))</formula>
    </cfRule>
    <cfRule type="containsText" dxfId="1246" priority="2162" operator="containsText" text="ENABLED">
      <formula>NOT(ISERROR(SEARCH("ENABLED",J2142)))</formula>
    </cfRule>
  </conditionalFormatting>
  <conditionalFormatting sqref="J2143">
    <cfRule type="containsText" dxfId="1245" priority="2159" operator="containsText" text="DISABLED">
      <formula>NOT(ISERROR(SEARCH("DISABLED",J2143)))</formula>
    </cfRule>
    <cfRule type="containsText" dxfId="1244" priority="2160" operator="containsText" text="ENABLED">
      <formula>NOT(ISERROR(SEARCH("ENABLED",J2143)))</formula>
    </cfRule>
  </conditionalFormatting>
  <conditionalFormatting sqref="J2144">
    <cfRule type="containsText" dxfId="1243" priority="2157" operator="containsText" text="DISABLED">
      <formula>NOT(ISERROR(SEARCH("DISABLED",J2144)))</formula>
    </cfRule>
    <cfRule type="containsText" dxfId="1242" priority="2158" operator="containsText" text="ENABLED">
      <formula>NOT(ISERROR(SEARCH("ENABLED",J2144)))</formula>
    </cfRule>
  </conditionalFormatting>
  <conditionalFormatting sqref="J863:J864">
    <cfRule type="containsText" dxfId="1241" priority="2151" operator="containsText" text="DISABLED">
      <formula>NOT(ISERROR(SEARCH("DISABLED",J863)))</formula>
    </cfRule>
    <cfRule type="containsText" dxfId="1240" priority="2152" operator="containsText" text="ENABLED">
      <formula>NOT(ISERROR(SEARCH("ENABLED",J863)))</formula>
    </cfRule>
  </conditionalFormatting>
  <conditionalFormatting sqref="J1712">
    <cfRule type="containsText" dxfId="1239" priority="2141" operator="containsText" text="DISABLED">
      <formula>NOT(ISERROR(SEARCH("DISABLED",J1712)))</formula>
    </cfRule>
    <cfRule type="containsText" dxfId="1238" priority="2142" operator="containsText" text="ENABLED">
      <formula>NOT(ISERROR(SEARCH("ENABLED",J1712)))</formula>
    </cfRule>
  </conditionalFormatting>
  <conditionalFormatting sqref="J81">
    <cfRule type="containsText" dxfId="1237" priority="2137" operator="containsText" text="DISABLED">
      <formula>NOT(ISERROR(SEARCH("DISABLED",J81)))</formula>
    </cfRule>
    <cfRule type="containsText" dxfId="1236" priority="2138" operator="containsText" text="ENABLED">
      <formula>NOT(ISERROR(SEARCH("ENABLED",J81)))</formula>
    </cfRule>
  </conditionalFormatting>
  <conditionalFormatting sqref="J103">
    <cfRule type="containsText" dxfId="1235" priority="2133" operator="containsText" text="DISABLED">
      <formula>NOT(ISERROR(SEARCH("DISABLED",J103)))</formula>
    </cfRule>
    <cfRule type="containsText" dxfId="1234" priority="2134" operator="containsText" text="ENABLED">
      <formula>NOT(ISERROR(SEARCH("ENABLED",J103)))</formula>
    </cfRule>
  </conditionalFormatting>
  <conditionalFormatting sqref="J155">
    <cfRule type="containsText" dxfId="1233" priority="2125" operator="containsText" text="DISABLED">
      <formula>NOT(ISERROR(SEARCH("DISABLED",J155)))</formula>
    </cfRule>
    <cfRule type="containsText" dxfId="1232" priority="2126" operator="containsText" text="ENABLED">
      <formula>NOT(ISERROR(SEARCH("ENABLED",J155)))</formula>
    </cfRule>
  </conditionalFormatting>
  <conditionalFormatting sqref="J263">
    <cfRule type="containsText" dxfId="1231" priority="2123" operator="containsText" text="DISABLED">
      <formula>NOT(ISERROR(SEARCH("DISABLED",J263)))</formula>
    </cfRule>
    <cfRule type="containsText" dxfId="1230" priority="2124" operator="containsText" text="ENABLED">
      <formula>NOT(ISERROR(SEARCH("ENABLED",J263)))</formula>
    </cfRule>
  </conditionalFormatting>
  <conditionalFormatting sqref="J504">
    <cfRule type="containsText" dxfId="1229" priority="2111" operator="containsText" text="DISABLED">
      <formula>NOT(ISERROR(SEARCH("DISABLED",J504)))</formula>
    </cfRule>
    <cfRule type="containsText" dxfId="1228" priority="2112" operator="containsText" text="ENABLED">
      <formula>NOT(ISERROR(SEARCH("ENABLED",J504)))</formula>
    </cfRule>
  </conditionalFormatting>
  <conditionalFormatting sqref="J511">
    <cfRule type="containsText" dxfId="1227" priority="2109" operator="containsText" text="DISABLED">
      <formula>NOT(ISERROR(SEARCH("DISABLED",J511)))</formula>
    </cfRule>
    <cfRule type="containsText" dxfId="1226" priority="2110" operator="containsText" text="ENABLED">
      <formula>NOT(ISERROR(SEARCH("ENABLED",J511)))</formula>
    </cfRule>
  </conditionalFormatting>
  <conditionalFormatting sqref="J573">
    <cfRule type="containsText" dxfId="1225" priority="2097" operator="containsText" text="DISABLED">
      <formula>NOT(ISERROR(SEARCH("DISABLED",J573)))</formula>
    </cfRule>
    <cfRule type="containsText" dxfId="1224" priority="2098" operator="containsText" text="ENABLED">
      <formula>NOT(ISERROR(SEARCH("ENABLED",J573)))</formula>
    </cfRule>
  </conditionalFormatting>
  <conditionalFormatting sqref="J613">
    <cfRule type="containsText" dxfId="1223" priority="2093" operator="containsText" text="DISABLED">
      <formula>NOT(ISERROR(SEARCH("DISABLED",J613)))</formula>
    </cfRule>
    <cfRule type="containsText" dxfId="1222" priority="2094" operator="containsText" text="ENABLED">
      <formula>NOT(ISERROR(SEARCH("ENABLED",J613)))</formula>
    </cfRule>
  </conditionalFormatting>
  <conditionalFormatting sqref="J654">
    <cfRule type="containsText" dxfId="1221" priority="2091" operator="containsText" text="DISABLED">
      <formula>NOT(ISERROR(SEARCH("DISABLED",J654)))</formula>
    </cfRule>
    <cfRule type="containsText" dxfId="1220" priority="2092" operator="containsText" text="ENABLED">
      <formula>NOT(ISERROR(SEARCH("ENABLED",J654)))</formula>
    </cfRule>
  </conditionalFormatting>
  <conditionalFormatting sqref="J977">
    <cfRule type="containsText" dxfId="1219" priority="2087" operator="containsText" text="DISABLED">
      <formula>NOT(ISERROR(SEARCH("DISABLED",J977)))</formula>
    </cfRule>
    <cfRule type="containsText" dxfId="1218" priority="2088" operator="containsText" text="ENABLED">
      <formula>NOT(ISERROR(SEARCH("ENABLED",J977)))</formula>
    </cfRule>
  </conditionalFormatting>
  <conditionalFormatting sqref="J805:J807">
    <cfRule type="containsText" dxfId="1217" priority="2067" operator="containsText" text="DISABLED">
      <formula>NOT(ISERROR(SEARCH("DISABLED",J805)))</formula>
    </cfRule>
    <cfRule type="containsText" dxfId="1216" priority="2068" operator="containsText" text="ENABLED">
      <formula>NOT(ISERROR(SEARCH("ENABLED",J805)))</formula>
    </cfRule>
  </conditionalFormatting>
  <conditionalFormatting sqref="J1956">
    <cfRule type="containsText" dxfId="1215" priority="2059" operator="containsText" text="DISABLED">
      <formula>NOT(ISERROR(SEARCH("DISABLED",J1956)))</formula>
    </cfRule>
    <cfRule type="containsText" dxfId="1214" priority="2060" operator="containsText" text="ENABLED">
      <formula>NOT(ISERROR(SEARCH("ENABLED",J1956)))</formula>
    </cfRule>
  </conditionalFormatting>
  <conditionalFormatting sqref="J101:J102">
    <cfRule type="containsText" dxfId="1213" priority="2041" operator="containsText" text="DISABLED">
      <formula>NOT(ISERROR(SEARCH("DISABLED",J101)))</formula>
    </cfRule>
    <cfRule type="containsText" dxfId="1212" priority="2042" operator="containsText" text="ENABLED">
      <formula>NOT(ISERROR(SEARCH("ENABLED",J101)))</formula>
    </cfRule>
  </conditionalFormatting>
  <conditionalFormatting sqref="J2136">
    <cfRule type="containsText" dxfId="1211" priority="2035" operator="containsText" text="DISABLED">
      <formula>NOT(ISERROR(SEARCH("DISABLED",J2136)))</formula>
    </cfRule>
    <cfRule type="containsText" dxfId="1210" priority="2036" operator="containsText" text="ENABLED">
      <formula>NOT(ISERROR(SEARCH("ENABLED",J2136)))</formula>
    </cfRule>
  </conditionalFormatting>
  <conditionalFormatting sqref="J114">
    <cfRule type="containsText" dxfId="1209" priority="2033" operator="containsText" text="DISABLED">
      <formula>NOT(ISERROR(SEARCH("DISABLED",J114)))</formula>
    </cfRule>
    <cfRule type="containsText" dxfId="1208" priority="2034" operator="containsText" text="ENABLED">
      <formula>NOT(ISERROR(SEARCH("ENABLED",J114)))</formula>
    </cfRule>
  </conditionalFormatting>
  <conditionalFormatting sqref="J181">
    <cfRule type="containsText" dxfId="1207" priority="2031" operator="containsText" text="DISABLED">
      <formula>NOT(ISERROR(SEARCH("DISABLED",J181)))</formula>
    </cfRule>
    <cfRule type="containsText" dxfId="1206" priority="2032" operator="containsText" text="ENABLED">
      <formula>NOT(ISERROR(SEARCH("ENABLED",J181)))</formula>
    </cfRule>
  </conditionalFormatting>
  <conditionalFormatting sqref="J521">
    <cfRule type="containsText" dxfId="1205" priority="2029" operator="containsText" text="DISABLED">
      <formula>NOT(ISERROR(SEARCH("DISABLED",J521)))</formula>
    </cfRule>
    <cfRule type="containsText" dxfId="1204" priority="2030" operator="containsText" text="ENABLED">
      <formula>NOT(ISERROR(SEARCH("ENABLED",J521)))</formula>
    </cfRule>
  </conditionalFormatting>
  <conditionalFormatting sqref="J642">
    <cfRule type="containsText" dxfId="1203" priority="2027" operator="containsText" text="DISABLED">
      <formula>NOT(ISERROR(SEARCH("DISABLED",J642)))</formula>
    </cfRule>
    <cfRule type="containsText" dxfId="1202" priority="2028" operator="containsText" text="ENABLED">
      <formula>NOT(ISERROR(SEARCH("ENABLED",J642)))</formula>
    </cfRule>
  </conditionalFormatting>
  <conditionalFormatting sqref="J347:J348">
    <cfRule type="containsText" dxfId="1201" priority="2019" operator="containsText" text="DISABLED">
      <formula>NOT(ISERROR(SEARCH("DISABLED",J347)))</formula>
    </cfRule>
    <cfRule type="containsText" dxfId="1200" priority="2020" operator="containsText" text="ENABLED">
      <formula>NOT(ISERROR(SEARCH("ENABLED",J347)))</formula>
    </cfRule>
  </conditionalFormatting>
  <conditionalFormatting sqref="J421">
    <cfRule type="containsText" dxfId="1199" priority="2017" operator="containsText" text="DISABLED">
      <formula>NOT(ISERROR(SEARCH("DISABLED",J421)))</formula>
    </cfRule>
    <cfRule type="containsText" dxfId="1198" priority="2018" operator="containsText" text="ENABLED">
      <formula>NOT(ISERROR(SEARCH("ENABLED",J421)))</formula>
    </cfRule>
  </conditionalFormatting>
  <conditionalFormatting sqref="J802">
    <cfRule type="containsText" dxfId="1197" priority="2003" operator="containsText" text="DISABLED">
      <formula>NOT(ISERROR(SEARCH("DISABLED",J802)))</formula>
    </cfRule>
    <cfRule type="containsText" dxfId="1196" priority="2004" operator="containsText" text="ENABLED">
      <formula>NOT(ISERROR(SEARCH("ENABLED",J802)))</formula>
    </cfRule>
  </conditionalFormatting>
  <conditionalFormatting sqref="J803">
    <cfRule type="containsText" dxfId="1195" priority="2001" operator="containsText" text="DISABLED">
      <formula>NOT(ISERROR(SEARCH("DISABLED",J803)))</formula>
    </cfRule>
    <cfRule type="containsText" dxfId="1194" priority="2002" operator="containsText" text="ENABLED">
      <formula>NOT(ISERROR(SEARCH("ENABLED",J803)))</formula>
    </cfRule>
  </conditionalFormatting>
  <conditionalFormatting sqref="J2118">
    <cfRule type="containsText" dxfId="1193" priority="1999" operator="containsText" text="DISABLED">
      <formula>NOT(ISERROR(SEARCH("DISABLED",J2118)))</formula>
    </cfRule>
    <cfRule type="containsText" dxfId="1192" priority="2000" operator="containsText" text="ENABLED">
      <formula>NOT(ISERROR(SEARCH("ENABLED",J2118)))</formula>
    </cfRule>
  </conditionalFormatting>
  <conditionalFormatting sqref="X1:X4 X1803:X1805 X119 X1874:X1908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9">
    <cfRule type="notContainsBlanks" dxfId="1191" priority="1996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908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9 I1725">
    <cfRule type="cellIs" dxfId="1190" priority="1949" operator="equal">
      <formula>"CAT_MENU"</formula>
    </cfRule>
  </conditionalFormatting>
  <conditionalFormatting sqref="J2127">
    <cfRule type="containsText" dxfId="1189" priority="1947" operator="containsText" text="DISABLED">
      <formula>NOT(ISERROR(SEARCH("DISABLED",J2127)))</formula>
    </cfRule>
    <cfRule type="containsText" dxfId="1188" priority="1948" operator="containsText" text="ENABLED">
      <formula>NOT(ISERROR(SEARCH("ENABLED",J2127)))</formula>
    </cfRule>
  </conditionalFormatting>
  <conditionalFormatting sqref="X2127">
    <cfRule type="notContainsBlanks" dxfId="1187" priority="1946">
      <formula>LEN(TRIM(X2127))&gt;0</formula>
    </cfRule>
  </conditionalFormatting>
  <conditionalFormatting sqref="X2117">
    <cfRule type="notContainsBlanks" dxfId="1186" priority="1942">
      <formula>LEN(TRIM(X2117))&gt;0</formula>
    </cfRule>
  </conditionalFormatting>
  <conditionalFormatting sqref="I2127">
    <cfRule type="cellIs" dxfId="1185" priority="1940" operator="equal">
      <formula>"CAT_MENU"</formula>
    </cfRule>
  </conditionalFormatting>
  <conditionalFormatting sqref="K1959:K1966 K452:K475 K485:K524 K1:K4 K119 K137:K228 K232:K383 K1866:K1872 K1874:K1908 K1926:K1956 K1980:K2144 K1976 K1923 K2265:K1048576 K411:K439 K1968:K1974 K1916">
    <cfRule type="containsText" dxfId="1184" priority="1938" operator="containsText" text="DISABLED">
      <formula>NOT(ISERROR(SEARCH("DISABLED",K1)))</formula>
    </cfRule>
    <cfRule type="containsText" dxfId="1183" priority="1939" operator="containsText" text="ENABLED">
      <formula>NOT(ISERROR(SEARCH("ENABLED",K1)))</formula>
    </cfRule>
  </conditionalFormatting>
  <conditionalFormatting sqref="I2117">
    <cfRule type="cellIs" dxfId="1182" priority="1937" operator="equal">
      <formula>"CAT_MENU"</formula>
    </cfRule>
  </conditionalFormatting>
  <conditionalFormatting sqref="J2117">
    <cfRule type="containsText" dxfId="1181" priority="1935" operator="containsText" text="DISABLED">
      <formula>NOT(ISERROR(SEARCH("DISABLED",J2117)))</formula>
    </cfRule>
    <cfRule type="containsText" dxfId="1180" priority="1936" operator="containsText" text="ENABLED">
      <formula>NOT(ISERROR(SEARCH("ENABLED",J2117)))</formula>
    </cfRule>
  </conditionalFormatting>
  <conditionalFormatting sqref="J1957">
    <cfRule type="containsText" dxfId="1179" priority="1933" operator="containsText" text="DISABLED">
      <formula>NOT(ISERROR(SEARCH("DISABLED",J1957)))</formula>
    </cfRule>
    <cfRule type="containsText" dxfId="1178" priority="1934" operator="containsText" text="ENABLED">
      <formula>NOT(ISERROR(SEARCH("ENABLED",J1957)))</formula>
    </cfRule>
  </conditionalFormatting>
  <conditionalFormatting sqref="X1957">
    <cfRule type="notContainsBlanks" dxfId="1177" priority="1932">
      <formula>LEN(TRIM(X1957))&gt;0</formula>
    </cfRule>
  </conditionalFormatting>
  <conditionalFormatting sqref="I1957">
    <cfRule type="cellIs" dxfId="1176" priority="1931" operator="equal">
      <formula>"CAT_MENU"</formula>
    </cfRule>
  </conditionalFormatting>
  <conditionalFormatting sqref="K1957">
    <cfRule type="containsText" dxfId="1175" priority="1929" operator="containsText" text="DISABLED">
      <formula>NOT(ISERROR(SEARCH("DISABLED",K1957)))</formula>
    </cfRule>
    <cfRule type="containsText" dxfId="1174" priority="1930" operator="containsText" text="ENABLED">
      <formula>NOT(ISERROR(SEARCH("ENABLED",K1957)))</formula>
    </cfRule>
  </conditionalFormatting>
  <conditionalFormatting sqref="J1958">
    <cfRule type="containsText" dxfId="1173" priority="1927" operator="containsText" text="DISABLED">
      <formula>NOT(ISERROR(SEARCH("DISABLED",J1958)))</formula>
    </cfRule>
    <cfRule type="containsText" dxfId="1172" priority="1928" operator="containsText" text="ENABLED">
      <formula>NOT(ISERROR(SEARCH("ENABLED",J1958)))</formula>
    </cfRule>
  </conditionalFormatting>
  <conditionalFormatting sqref="X1958">
    <cfRule type="notContainsBlanks" dxfId="1171" priority="1926">
      <formula>LEN(TRIM(X1958))&gt;0</formula>
    </cfRule>
  </conditionalFormatting>
  <conditionalFormatting sqref="I1958">
    <cfRule type="cellIs" dxfId="1170" priority="1925" operator="equal">
      <formula>"CAT_MENU"</formula>
    </cfRule>
  </conditionalFormatting>
  <conditionalFormatting sqref="K1958">
    <cfRule type="containsText" dxfId="1169" priority="1923" operator="containsText" text="DISABLED">
      <formula>NOT(ISERROR(SEARCH("DISABLED",K1958)))</formula>
    </cfRule>
    <cfRule type="containsText" dxfId="1168" priority="1924" operator="containsText" text="ENABLED">
      <formula>NOT(ISERROR(SEARCH("ENABLED",K1958)))</formula>
    </cfRule>
  </conditionalFormatting>
  <conditionalFormatting sqref="J1864">
    <cfRule type="containsText" dxfId="1167" priority="1916" operator="containsText" text="DISABLED">
      <formula>NOT(ISERROR(SEARCH("DISABLED",J1864)))</formula>
    </cfRule>
    <cfRule type="containsText" dxfId="1166" priority="1917" operator="containsText" text="ENABLED">
      <formula>NOT(ISERROR(SEARCH("ENABLED",J1864)))</formula>
    </cfRule>
  </conditionalFormatting>
  <conditionalFormatting sqref="I1864:I1865">
    <cfRule type="cellIs" dxfId="1165" priority="1915" operator="equal">
      <formula>"CAT_MENU"</formula>
    </cfRule>
  </conditionalFormatting>
  <conditionalFormatting sqref="K1864">
    <cfRule type="containsText" dxfId="1164" priority="1913" operator="containsText" text="DISABLED">
      <formula>NOT(ISERROR(SEARCH("DISABLED",K1864)))</formula>
    </cfRule>
    <cfRule type="containsText" dxfId="1163" priority="1914" operator="containsText" text="ENABLED">
      <formula>NOT(ISERROR(SEARCH("ENABLED",K1864)))</formula>
    </cfRule>
  </conditionalFormatting>
  <conditionalFormatting sqref="J451">
    <cfRule type="containsText" dxfId="1162" priority="1911" operator="containsText" text="DISABLED">
      <formula>NOT(ISERROR(SEARCH("DISABLED",J451)))</formula>
    </cfRule>
    <cfRule type="containsText" dxfId="1161" priority="1912" operator="containsText" text="ENABLED">
      <formula>NOT(ISERROR(SEARCH("ENABLED",J451)))</formula>
    </cfRule>
  </conditionalFormatting>
  <conditionalFormatting sqref="X451">
    <cfRule type="notContainsBlanks" dxfId="1160" priority="1910">
      <formula>LEN(TRIM(X451))&gt;0</formula>
    </cfRule>
  </conditionalFormatting>
  <conditionalFormatting sqref="I451">
    <cfRule type="cellIs" dxfId="1159" priority="1909" operator="equal">
      <formula>"CAT_MENU"</formula>
    </cfRule>
  </conditionalFormatting>
  <conditionalFormatting sqref="K451">
    <cfRule type="containsText" dxfId="1158" priority="1907" operator="containsText" text="DISABLED">
      <formula>NOT(ISERROR(SEARCH("DISABLED",K451)))</formula>
    </cfRule>
    <cfRule type="containsText" dxfId="1157" priority="1908" operator="containsText" text="ENABLED">
      <formula>NOT(ISERROR(SEARCH("ENABLED",K451)))</formula>
    </cfRule>
  </conditionalFormatting>
  <conditionalFormatting sqref="J484">
    <cfRule type="containsText" dxfId="1156" priority="1905" operator="containsText" text="DISABLED">
      <formula>NOT(ISERROR(SEARCH("DISABLED",J484)))</formula>
    </cfRule>
    <cfRule type="containsText" dxfId="1155" priority="1906" operator="containsText" text="ENABLED">
      <formula>NOT(ISERROR(SEARCH("ENABLED",J484)))</formula>
    </cfRule>
  </conditionalFormatting>
  <conditionalFormatting sqref="X484">
    <cfRule type="notContainsBlanks" dxfId="1154" priority="1904">
      <formula>LEN(TRIM(X484))&gt;0</formula>
    </cfRule>
  </conditionalFormatting>
  <conditionalFormatting sqref="I484">
    <cfRule type="cellIs" dxfId="1153" priority="1903" operator="equal">
      <formula>"CAT_MENU"</formula>
    </cfRule>
  </conditionalFormatting>
  <conditionalFormatting sqref="K484">
    <cfRule type="containsText" dxfId="1152" priority="1901" operator="containsText" text="DISABLED">
      <formula>NOT(ISERROR(SEARCH("DISABLED",K484)))</formula>
    </cfRule>
    <cfRule type="containsText" dxfId="1151" priority="1902" operator="containsText" text="ENABLED">
      <formula>NOT(ISERROR(SEARCH("ENABLED",K484)))</formula>
    </cfRule>
  </conditionalFormatting>
  <conditionalFormatting sqref="J551">
    <cfRule type="containsText" dxfId="1150" priority="1899" operator="containsText" text="DISABLED">
      <formula>NOT(ISERROR(SEARCH("DISABLED",J551)))</formula>
    </cfRule>
    <cfRule type="containsText" dxfId="1149" priority="1900" operator="containsText" text="ENABLED">
      <formula>NOT(ISERROR(SEARCH("ENABLED",J551)))</formula>
    </cfRule>
  </conditionalFormatting>
  <conditionalFormatting sqref="X551">
    <cfRule type="notContainsBlanks" dxfId="1148" priority="1898">
      <formula>LEN(TRIM(X551))&gt;0</formula>
    </cfRule>
  </conditionalFormatting>
  <conditionalFormatting sqref="I551">
    <cfRule type="cellIs" dxfId="1147" priority="1897" operator="equal">
      <formula>"CAT_MENU"</formula>
    </cfRule>
  </conditionalFormatting>
  <conditionalFormatting sqref="K551">
    <cfRule type="containsText" dxfId="1146" priority="1895" operator="containsText" text="DISABLED">
      <formula>NOT(ISERROR(SEARCH("DISABLED",K551)))</formula>
    </cfRule>
    <cfRule type="containsText" dxfId="1145" priority="1896" operator="containsText" text="ENABLED">
      <formula>NOT(ISERROR(SEARCH("ENABLED",K551)))</formula>
    </cfRule>
  </conditionalFormatting>
  <conditionalFormatting sqref="I265:I268">
    <cfRule type="cellIs" dxfId="1144" priority="1894" operator="equal">
      <formula>"CAT_MENU"</formula>
    </cfRule>
  </conditionalFormatting>
  <conditionalFormatting sqref="J636">
    <cfRule type="containsText" dxfId="1143" priority="1891" operator="containsText" text="DISABLED">
      <formula>NOT(ISERROR(SEARCH("DISABLED",J636)))</formula>
    </cfRule>
    <cfRule type="containsText" dxfId="1142" priority="1892" operator="containsText" text="ENABLED">
      <formula>NOT(ISERROR(SEARCH("ENABLED",J636)))</formula>
    </cfRule>
  </conditionalFormatting>
  <conditionalFormatting sqref="X636">
    <cfRule type="notContainsBlanks" dxfId="1141" priority="1890">
      <formula>LEN(TRIM(X636))&gt;0</formula>
    </cfRule>
  </conditionalFormatting>
  <conditionalFormatting sqref="I636">
    <cfRule type="cellIs" dxfId="1140" priority="1889" operator="equal">
      <formula>"CAT_MENU"</formula>
    </cfRule>
  </conditionalFormatting>
  <conditionalFormatting sqref="K636">
    <cfRule type="containsText" dxfId="1139" priority="1887" operator="containsText" text="DISABLED">
      <formula>NOT(ISERROR(SEARCH("DISABLED",K636)))</formula>
    </cfRule>
    <cfRule type="containsText" dxfId="1138" priority="1888" operator="containsText" text="ENABLED">
      <formula>NOT(ISERROR(SEARCH("ENABLED",K636)))</formula>
    </cfRule>
  </conditionalFormatting>
  <conditionalFormatting sqref="J641">
    <cfRule type="containsText" dxfId="1137" priority="1885" operator="containsText" text="DISABLED">
      <formula>NOT(ISERROR(SEARCH("DISABLED",J641)))</formula>
    </cfRule>
    <cfRule type="containsText" dxfId="1136" priority="1886" operator="containsText" text="ENABLED">
      <formula>NOT(ISERROR(SEARCH("ENABLED",J641)))</formula>
    </cfRule>
  </conditionalFormatting>
  <conditionalFormatting sqref="X641">
    <cfRule type="notContainsBlanks" dxfId="1135" priority="1884">
      <formula>LEN(TRIM(X641))&gt;0</formula>
    </cfRule>
  </conditionalFormatting>
  <conditionalFormatting sqref="I641">
    <cfRule type="cellIs" dxfId="1134" priority="1883" operator="equal">
      <formula>"CAT_MENU"</formula>
    </cfRule>
  </conditionalFormatting>
  <conditionalFormatting sqref="K641">
    <cfRule type="containsText" dxfId="1133" priority="1881" operator="containsText" text="DISABLED">
      <formula>NOT(ISERROR(SEARCH("DISABLED",K641)))</formula>
    </cfRule>
    <cfRule type="containsText" dxfId="1132" priority="1882" operator="containsText" text="ENABLED">
      <formula>NOT(ISERROR(SEARCH("ENABLED",K641)))</formula>
    </cfRule>
  </conditionalFormatting>
  <conditionalFormatting sqref="J648">
    <cfRule type="containsText" dxfId="1131" priority="1873" operator="containsText" text="DISABLED">
      <formula>NOT(ISERROR(SEARCH("DISABLED",J648)))</formula>
    </cfRule>
    <cfRule type="containsText" dxfId="1130" priority="1874" operator="containsText" text="ENABLED">
      <formula>NOT(ISERROR(SEARCH("ENABLED",J648)))</formula>
    </cfRule>
  </conditionalFormatting>
  <conditionalFormatting sqref="X648">
    <cfRule type="notContainsBlanks" dxfId="1129" priority="1872">
      <formula>LEN(TRIM(X648))&gt;0</formula>
    </cfRule>
  </conditionalFormatting>
  <conditionalFormatting sqref="I648">
    <cfRule type="cellIs" dxfId="1128" priority="1871" operator="equal">
      <formula>"CAT_MENU"</formula>
    </cfRule>
  </conditionalFormatting>
  <conditionalFormatting sqref="K648">
    <cfRule type="containsText" dxfId="1127" priority="1869" operator="containsText" text="DISABLED">
      <formula>NOT(ISERROR(SEARCH("DISABLED",K648)))</formula>
    </cfRule>
    <cfRule type="containsText" dxfId="1126" priority="1870" operator="containsText" text="ENABLED">
      <formula>NOT(ISERROR(SEARCH("ENABLED",K648)))</formula>
    </cfRule>
  </conditionalFormatting>
  <conditionalFormatting sqref="J656">
    <cfRule type="containsText" dxfId="1125" priority="1867" operator="containsText" text="DISABLED">
      <formula>NOT(ISERROR(SEARCH("DISABLED",J656)))</formula>
    </cfRule>
    <cfRule type="containsText" dxfId="1124" priority="1868" operator="containsText" text="ENABLED">
      <formula>NOT(ISERROR(SEARCH("ENABLED",J656)))</formula>
    </cfRule>
  </conditionalFormatting>
  <conditionalFormatting sqref="X656">
    <cfRule type="notContainsBlanks" dxfId="1123" priority="1866">
      <formula>LEN(TRIM(X656))&gt;0</formula>
    </cfRule>
  </conditionalFormatting>
  <conditionalFormatting sqref="I656">
    <cfRule type="cellIs" dxfId="1122" priority="1865" operator="equal">
      <formula>"CAT_MENU"</formula>
    </cfRule>
  </conditionalFormatting>
  <conditionalFormatting sqref="K656">
    <cfRule type="containsText" dxfId="1121" priority="1863" operator="containsText" text="DISABLED">
      <formula>NOT(ISERROR(SEARCH("DISABLED",K656)))</formula>
    </cfRule>
    <cfRule type="containsText" dxfId="1120" priority="1864" operator="containsText" text="ENABLED">
      <formula>NOT(ISERROR(SEARCH("ENABLED",K656)))</formula>
    </cfRule>
  </conditionalFormatting>
  <conditionalFormatting sqref="J660">
    <cfRule type="containsText" dxfId="1119" priority="1861" operator="containsText" text="DISABLED">
      <formula>NOT(ISERROR(SEARCH("DISABLED",J660)))</formula>
    </cfRule>
    <cfRule type="containsText" dxfId="1118" priority="1862" operator="containsText" text="ENABLED">
      <formula>NOT(ISERROR(SEARCH("ENABLED",J660)))</formula>
    </cfRule>
  </conditionalFormatting>
  <conditionalFormatting sqref="X660">
    <cfRule type="notContainsBlanks" dxfId="1117" priority="1860">
      <formula>LEN(TRIM(X660))&gt;0</formula>
    </cfRule>
  </conditionalFormatting>
  <conditionalFormatting sqref="I660">
    <cfRule type="cellIs" dxfId="1116" priority="1859" operator="equal">
      <formula>"CAT_MENU"</formula>
    </cfRule>
  </conditionalFormatting>
  <conditionalFormatting sqref="K660">
    <cfRule type="containsText" dxfId="1115" priority="1857" operator="containsText" text="DISABLED">
      <formula>NOT(ISERROR(SEARCH("DISABLED",K660)))</formula>
    </cfRule>
    <cfRule type="containsText" dxfId="1114" priority="1858" operator="containsText" text="ENABLED">
      <formula>NOT(ISERROR(SEARCH("ENABLED",K660)))</formula>
    </cfRule>
  </conditionalFormatting>
  <conditionalFormatting sqref="J663">
    <cfRule type="containsText" dxfId="1113" priority="1855" operator="containsText" text="DISABLED">
      <formula>NOT(ISERROR(SEARCH("DISABLED",J663)))</formula>
    </cfRule>
    <cfRule type="containsText" dxfId="1112" priority="1856" operator="containsText" text="ENABLED">
      <formula>NOT(ISERROR(SEARCH("ENABLED",J663)))</formula>
    </cfRule>
  </conditionalFormatting>
  <conditionalFormatting sqref="X663">
    <cfRule type="notContainsBlanks" dxfId="1111" priority="1854">
      <formula>LEN(TRIM(X663))&gt;0</formula>
    </cfRule>
  </conditionalFormatting>
  <conditionalFormatting sqref="I663">
    <cfRule type="cellIs" dxfId="1110" priority="1853" operator="equal">
      <formula>"CAT_MENU"</formula>
    </cfRule>
  </conditionalFormatting>
  <conditionalFormatting sqref="K663">
    <cfRule type="containsText" dxfId="1109" priority="1851" operator="containsText" text="DISABLED">
      <formula>NOT(ISERROR(SEARCH("DISABLED",K663)))</formula>
    </cfRule>
    <cfRule type="containsText" dxfId="1108" priority="1852" operator="containsText" text="ENABLED">
      <formula>NOT(ISERROR(SEARCH("ENABLED",K663)))</formula>
    </cfRule>
  </conditionalFormatting>
  <conditionalFormatting sqref="J665">
    <cfRule type="containsText" dxfId="1107" priority="1849" operator="containsText" text="DISABLED">
      <formula>NOT(ISERROR(SEARCH("DISABLED",J665)))</formula>
    </cfRule>
    <cfRule type="containsText" dxfId="1106" priority="1850" operator="containsText" text="ENABLED">
      <formula>NOT(ISERROR(SEARCH("ENABLED",J665)))</formula>
    </cfRule>
  </conditionalFormatting>
  <conditionalFormatting sqref="X665">
    <cfRule type="notContainsBlanks" dxfId="1105" priority="1848">
      <formula>LEN(TRIM(X665))&gt;0</formula>
    </cfRule>
  </conditionalFormatting>
  <conditionalFormatting sqref="I665">
    <cfRule type="cellIs" dxfId="1104" priority="1847" operator="equal">
      <formula>"CAT_MENU"</formula>
    </cfRule>
  </conditionalFormatting>
  <conditionalFormatting sqref="K665">
    <cfRule type="containsText" dxfId="1103" priority="1845" operator="containsText" text="DISABLED">
      <formula>NOT(ISERROR(SEARCH("DISABLED",K665)))</formula>
    </cfRule>
    <cfRule type="containsText" dxfId="1102" priority="1846" operator="containsText" text="ENABLED">
      <formula>NOT(ISERROR(SEARCH("ENABLED",K665)))</formula>
    </cfRule>
  </conditionalFormatting>
  <conditionalFormatting sqref="J670">
    <cfRule type="containsText" dxfId="1101" priority="1843" operator="containsText" text="DISABLED">
      <formula>NOT(ISERROR(SEARCH("DISABLED",J670)))</formula>
    </cfRule>
    <cfRule type="containsText" dxfId="1100" priority="1844" operator="containsText" text="ENABLED">
      <formula>NOT(ISERROR(SEARCH("ENABLED",J670)))</formula>
    </cfRule>
  </conditionalFormatting>
  <conditionalFormatting sqref="X670">
    <cfRule type="notContainsBlanks" dxfId="1099" priority="1842">
      <formula>LEN(TRIM(X670))&gt;0</formula>
    </cfRule>
  </conditionalFormatting>
  <conditionalFormatting sqref="I670">
    <cfRule type="cellIs" dxfId="1098" priority="1841" operator="equal">
      <formula>"CAT_MENU"</formula>
    </cfRule>
  </conditionalFormatting>
  <conditionalFormatting sqref="K670">
    <cfRule type="containsText" dxfId="1097" priority="1839" operator="containsText" text="DISABLED">
      <formula>NOT(ISERROR(SEARCH("DISABLED",K670)))</formula>
    </cfRule>
    <cfRule type="containsText" dxfId="1096" priority="1840" operator="containsText" text="ENABLED">
      <formula>NOT(ISERROR(SEARCH("ENABLED",K670)))</formula>
    </cfRule>
  </conditionalFormatting>
  <conditionalFormatting sqref="J712">
    <cfRule type="containsText" dxfId="1095" priority="1807" operator="containsText" text="DISABLED">
      <formula>NOT(ISERROR(SEARCH("DISABLED",J712)))</formula>
    </cfRule>
    <cfRule type="containsText" dxfId="1094" priority="1808" operator="containsText" text="ENABLED">
      <formula>NOT(ISERROR(SEARCH("ENABLED",J712)))</formula>
    </cfRule>
  </conditionalFormatting>
  <conditionalFormatting sqref="X712">
    <cfRule type="notContainsBlanks" dxfId="1093" priority="1806">
      <formula>LEN(TRIM(X712))&gt;0</formula>
    </cfRule>
  </conditionalFormatting>
  <conditionalFormatting sqref="I712">
    <cfRule type="cellIs" dxfId="1092" priority="1805" operator="equal">
      <formula>"CAT_MENU"</formula>
    </cfRule>
  </conditionalFormatting>
  <conditionalFormatting sqref="K712">
    <cfRule type="containsText" dxfId="1091" priority="1803" operator="containsText" text="DISABLED">
      <formula>NOT(ISERROR(SEARCH("DISABLED",K712)))</formula>
    </cfRule>
    <cfRule type="containsText" dxfId="1090" priority="1804" operator="containsText" text="ENABLED">
      <formula>NOT(ISERROR(SEARCH("ENABLED",K712)))</formula>
    </cfRule>
  </conditionalFormatting>
  <conditionalFormatting sqref="J736">
    <cfRule type="containsText" dxfId="1089" priority="1801" operator="containsText" text="DISABLED">
      <formula>NOT(ISERROR(SEARCH("DISABLED",J736)))</formula>
    </cfRule>
    <cfRule type="containsText" dxfId="1088" priority="1802" operator="containsText" text="ENABLED">
      <formula>NOT(ISERROR(SEARCH("ENABLED",J736)))</formula>
    </cfRule>
  </conditionalFormatting>
  <conditionalFormatting sqref="X736">
    <cfRule type="notContainsBlanks" dxfId="1087" priority="1800">
      <formula>LEN(TRIM(X736))&gt;0</formula>
    </cfRule>
  </conditionalFormatting>
  <conditionalFormatting sqref="I736">
    <cfRule type="cellIs" dxfId="1086" priority="1799" operator="equal">
      <formula>"CAT_MENU"</formula>
    </cfRule>
  </conditionalFormatting>
  <conditionalFormatting sqref="K736">
    <cfRule type="containsText" dxfId="1085" priority="1797" operator="containsText" text="DISABLED">
      <formula>NOT(ISERROR(SEARCH("DISABLED",K736)))</formula>
    </cfRule>
    <cfRule type="containsText" dxfId="1084" priority="1798" operator="containsText" text="ENABLED">
      <formula>NOT(ISERROR(SEARCH("ENABLED",K736)))</formula>
    </cfRule>
  </conditionalFormatting>
  <conditionalFormatting sqref="J792">
    <cfRule type="containsText" dxfId="1083" priority="1724" operator="containsText" text="DISABLED">
      <formula>NOT(ISERROR(SEARCH("DISABLED",J792)))</formula>
    </cfRule>
    <cfRule type="containsText" dxfId="1082" priority="1725" operator="containsText" text="ENABLED">
      <formula>NOT(ISERROR(SEARCH("ENABLED",J792)))</formula>
    </cfRule>
  </conditionalFormatting>
  <conditionalFormatting sqref="J762">
    <cfRule type="containsText" dxfId="1081" priority="1787" operator="containsText" text="DISABLED">
      <formula>NOT(ISERROR(SEARCH("DISABLED",J762)))</formula>
    </cfRule>
    <cfRule type="containsText" dxfId="1080" priority="1788" operator="containsText" text="ENABLED">
      <formula>NOT(ISERROR(SEARCH("ENABLED",J762)))</formula>
    </cfRule>
  </conditionalFormatting>
  <conditionalFormatting sqref="X762">
    <cfRule type="notContainsBlanks" dxfId="1079" priority="1786">
      <formula>LEN(TRIM(X762))&gt;0</formula>
    </cfRule>
  </conditionalFormatting>
  <conditionalFormatting sqref="I762">
    <cfRule type="cellIs" dxfId="1078" priority="1785" operator="equal">
      <formula>"CAT_MENU"</formula>
    </cfRule>
  </conditionalFormatting>
  <conditionalFormatting sqref="K762">
    <cfRule type="containsText" dxfId="1077" priority="1783" operator="containsText" text="DISABLED">
      <formula>NOT(ISERROR(SEARCH("DISABLED",K762)))</formula>
    </cfRule>
    <cfRule type="containsText" dxfId="1076" priority="1784" operator="containsText" text="ENABLED">
      <formula>NOT(ISERROR(SEARCH("ENABLED",K762)))</formula>
    </cfRule>
  </conditionalFormatting>
  <conditionalFormatting sqref="K792">
    <cfRule type="containsText" dxfId="1075" priority="1720" operator="containsText" text="DISABLED">
      <formula>NOT(ISERROR(SEARCH("DISABLED",K792)))</formula>
    </cfRule>
    <cfRule type="containsText" dxfId="1074" priority="1721" operator="containsText" text="ENABLED">
      <formula>NOT(ISERROR(SEARCH("ENABLED",K792)))</formula>
    </cfRule>
  </conditionalFormatting>
  <conditionalFormatting sqref="J780">
    <cfRule type="containsText" dxfId="1073" priority="1766" operator="containsText" text="DISABLED">
      <formula>NOT(ISERROR(SEARCH("DISABLED",J780)))</formula>
    </cfRule>
    <cfRule type="containsText" dxfId="1072" priority="1767" operator="containsText" text="ENABLED">
      <formula>NOT(ISERROR(SEARCH("ENABLED",J780)))</formula>
    </cfRule>
  </conditionalFormatting>
  <conditionalFormatting sqref="X780">
    <cfRule type="notContainsBlanks" dxfId="1071" priority="1765">
      <formula>LEN(TRIM(X780))&gt;0</formula>
    </cfRule>
  </conditionalFormatting>
  <conditionalFormatting sqref="I780">
    <cfRule type="cellIs" dxfId="1070" priority="1764" operator="equal">
      <formula>"CAT_MENU"</formula>
    </cfRule>
  </conditionalFormatting>
  <conditionalFormatting sqref="K780">
    <cfRule type="containsText" dxfId="1069" priority="1762" operator="containsText" text="DISABLED">
      <formula>NOT(ISERROR(SEARCH("DISABLED",K780)))</formula>
    </cfRule>
    <cfRule type="containsText" dxfId="1068" priority="1763" operator="containsText" text="ENABLED">
      <formula>NOT(ISERROR(SEARCH("ENABLED",K780)))</formula>
    </cfRule>
  </conditionalFormatting>
  <conditionalFormatting sqref="X792">
    <cfRule type="notContainsBlanks" dxfId="1067" priority="1723">
      <formula>LEN(TRIM(X792))&gt;0</formula>
    </cfRule>
  </conditionalFormatting>
  <conditionalFormatting sqref="I792">
    <cfRule type="cellIs" dxfId="1066" priority="1722" operator="equal">
      <formula>"CAT_MENU"</formula>
    </cfRule>
  </conditionalFormatting>
  <conditionalFormatting sqref="J872">
    <cfRule type="containsText" dxfId="1065" priority="1682" operator="containsText" text="DISABLED">
      <formula>NOT(ISERROR(SEARCH("DISABLED",J872)))</formula>
    </cfRule>
    <cfRule type="containsText" dxfId="1064" priority="1683" operator="containsText" text="ENABLED">
      <formula>NOT(ISERROR(SEARCH("ENABLED",J872)))</formula>
    </cfRule>
  </conditionalFormatting>
  <conditionalFormatting sqref="X872">
    <cfRule type="notContainsBlanks" dxfId="1063" priority="1681">
      <formula>LEN(TRIM(X872))&gt;0</formula>
    </cfRule>
  </conditionalFormatting>
  <conditionalFormatting sqref="I872">
    <cfRule type="cellIs" dxfId="1062" priority="1680" operator="equal">
      <formula>"CAT_MENU"</formula>
    </cfRule>
  </conditionalFormatting>
  <conditionalFormatting sqref="K872">
    <cfRule type="containsText" dxfId="1061" priority="1678" operator="containsText" text="DISABLED">
      <formula>NOT(ISERROR(SEARCH("DISABLED",K872)))</formula>
    </cfRule>
    <cfRule type="containsText" dxfId="1060" priority="1679" operator="containsText" text="ENABLED">
      <formula>NOT(ISERROR(SEARCH("ENABLED",K872)))</formula>
    </cfRule>
  </conditionalFormatting>
  <conditionalFormatting sqref="J970">
    <cfRule type="containsText" dxfId="1059" priority="1675" operator="containsText" text="DISABLED">
      <formula>NOT(ISERROR(SEARCH("DISABLED",J970)))</formula>
    </cfRule>
    <cfRule type="containsText" dxfId="1058" priority="1676" operator="containsText" text="ENABLED">
      <formula>NOT(ISERROR(SEARCH("ENABLED",J970)))</formula>
    </cfRule>
  </conditionalFormatting>
  <conditionalFormatting sqref="X970">
    <cfRule type="notContainsBlanks" dxfId="1057" priority="1674">
      <formula>LEN(TRIM(X970))&gt;0</formula>
    </cfRule>
  </conditionalFormatting>
  <conditionalFormatting sqref="I970">
    <cfRule type="cellIs" dxfId="1056" priority="1673" operator="equal">
      <formula>"CAT_MENU"</formula>
    </cfRule>
  </conditionalFormatting>
  <conditionalFormatting sqref="K970">
    <cfRule type="containsText" dxfId="1055" priority="1671" operator="containsText" text="DISABLED">
      <formula>NOT(ISERROR(SEARCH("DISABLED",K970)))</formula>
    </cfRule>
    <cfRule type="containsText" dxfId="1054" priority="1672" operator="containsText" text="ENABLED">
      <formula>NOT(ISERROR(SEARCH("ENABLED",K970)))</formula>
    </cfRule>
  </conditionalFormatting>
  <conditionalFormatting sqref="J989">
    <cfRule type="containsText" dxfId="1053" priority="1668" operator="containsText" text="DISABLED">
      <formula>NOT(ISERROR(SEARCH("DISABLED",J989)))</formula>
    </cfRule>
    <cfRule type="containsText" dxfId="1052" priority="1669" operator="containsText" text="ENABLED">
      <formula>NOT(ISERROR(SEARCH("ENABLED",J989)))</formula>
    </cfRule>
  </conditionalFormatting>
  <conditionalFormatting sqref="X989">
    <cfRule type="notContainsBlanks" dxfId="1051" priority="1667">
      <formula>LEN(TRIM(X989))&gt;0</formula>
    </cfRule>
  </conditionalFormatting>
  <conditionalFormatting sqref="I989">
    <cfRule type="cellIs" dxfId="1050" priority="1666" operator="equal">
      <formula>"CAT_MENU"</formula>
    </cfRule>
  </conditionalFormatting>
  <conditionalFormatting sqref="K989">
    <cfRule type="containsText" dxfId="1049" priority="1664" operator="containsText" text="DISABLED">
      <formula>NOT(ISERROR(SEARCH("DISABLED",K989)))</formula>
    </cfRule>
    <cfRule type="containsText" dxfId="1048" priority="1665" operator="containsText" text="ENABLED">
      <formula>NOT(ISERROR(SEARCH("ENABLED",K989)))</formula>
    </cfRule>
  </conditionalFormatting>
  <conditionalFormatting sqref="J1054">
    <cfRule type="containsText" dxfId="1047" priority="1654" operator="containsText" text="DISABLED">
      <formula>NOT(ISERROR(SEARCH("DISABLED",J1054)))</formula>
    </cfRule>
    <cfRule type="containsText" dxfId="1046" priority="1655" operator="containsText" text="ENABLED">
      <formula>NOT(ISERROR(SEARCH("ENABLED",J1054)))</formula>
    </cfRule>
  </conditionalFormatting>
  <conditionalFormatting sqref="X1054">
    <cfRule type="notContainsBlanks" dxfId="1045" priority="1653">
      <formula>LEN(TRIM(X1054))&gt;0</formula>
    </cfRule>
  </conditionalFormatting>
  <conditionalFormatting sqref="I1054">
    <cfRule type="cellIs" dxfId="1044" priority="1652" operator="equal">
      <formula>"CAT_MENU"</formula>
    </cfRule>
  </conditionalFormatting>
  <conditionalFormatting sqref="K1054">
    <cfRule type="containsText" dxfId="1043" priority="1650" operator="containsText" text="DISABLED">
      <formula>NOT(ISERROR(SEARCH("DISABLED",K1054)))</formula>
    </cfRule>
    <cfRule type="containsText" dxfId="1042" priority="1651" operator="containsText" text="ENABLED">
      <formula>NOT(ISERROR(SEARCH("ENABLED",K1054)))</formula>
    </cfRule>
  </conditionalFormatting>
  <conditionalFormatting sqref="J1068">
    <cfRule type="containsText" dxfId="1041" priority="1647" operator="containsText" text="DISABLED">
      <formula>NOT(ISERROR(SEARCH("DISABLED",J1068)))</formula>
    </cfRule>
    <cfRule type="containsText" dxfId="1040" priority="1648" operator="containsText" text="ENABLED">
      <formula>NOT(ISERROR(SEARCH("ENABLED",J1068)))</formula>
    </cfRule>
  </conditionalFormatting>
  <conditionalFormatting sqref="X1068">
    <cfRule type="notContainsBlanks" dxfId="1039" priority="1646">
      <formula>LEN(TRIM(X1068))&gt;0</formula>
    </cfRule>
  </conditionalFormatting>
  <conditionalFormatting sqref="I1068">
    <cfRule type="cellIs" dxfId="1038" priority="1645" operator="equal">
      <formula>"CAT_MENU"</formula>
    </cfRule>
  </conditionalFormatting>
  <conditionalFormatting sqref="K1068">
    <cfRule type="containsText" dxfId="1037" priority="1643" operator="containsText" text="DISABLED">
      <formula>NOT(ISERROR(SEARCH("DISABLED",K1068)))</formula>
    </cfRule>
    <cfRule type="containsText" dxfId="1036" priority="1644" operator="containsText" text="ENABLED">
      <formula>NOT(ISERROR(SEARCH("ENABLED",K1068)))</formula>
    </cfRule>
  </conditionalFormatting>
  <conditionalFormatting sqref="J1071">
    <cfRule type="containsText" dxfId="1035" priority="1640" operator="containsText" text="DISABLED">
      <formula>NOT(ISERROR(SEARCH("DISABLED",J1071)))</formula>
    </cfRule>
    <cfRule type="containsText" dxfId="1034" priority="1641" operator="containsText" text="ENABLED">
      <formula>NOT(ISERROR(SEARCH("ENABLED",J1071)))</formula>
    </cfRule>
  </conditionalFormatting>
  <conditionalFormatting sqref="X1071">
    <cfRule type="notContainsBlanks" dxfId="1033" priority="1639">
      <formula>LEN(TRIM(X1071))&gt;0</formula>
    </cfRule>
  </conditionalFormatting>
  <conditionalFormatting sqref="I1071">
    <cfRule type="cellIs" dxfId="1032" priority="1638" operator="equal">
      <formula>"CAT_MENU"</formula>
    </cfRule>
  </conditionalFormatting>
  <conditionalFormatting sqref="K1071">
    <cfRule type="containsText" dxfId="1031" priority="1636" operator="containsText" text="DISABLED">
      <formula>NOT(ISERROR(SEARCH("DISABLED",K1071)))</formula>
    </cfRule>
    <cfRule type="containsText" dxfId="1030" priority="1637" operator="containsText" text="ENABLED">
      <formula>NOT(ISERROR(SEARCH("ENABLED",K1071)))</formula>
    </cfRule>
  </conditionalFormatting>
  <conditionalFormatting sqref="J1094">
    <cfRule type="containsText" dxfId="1029" priority="1626" operator="containsText" text="DISABLED">
      <formula>NOT(ISERROR(SEARCH("DISABLED",J1094)))</formula>
    </cfRule>
    <cfRule type="containsText" dxfId="1028" priority="1627" operator="containsText" text="ENABLED">
      <formula>NOT(ISERROR(SEARCH("ENABLED",J1094)))</formula>
    </cfRule>
  </conditionalFormatting>
  <conditionalFormatting sqref="X1094">
    <cfRule type="notContainsBlanks" dxfId="1027" priority="1625">
      <formula>LEN(TRIM(X1094))&gt;0</formula>
    </cfRule>
  </conditionalFormatting>
  <conditionalFormatting sqref="I1094">
    <cfRule type="cellIs" dxfId="1026" priority="1624" operator="equal">
      <formula>"CAT_MENU"</formula>
    </cfRule>
  </conditionalFormatting>
  <conditionalFormatting sqref="K1094">
    <cfRule type="containsText" dxfId="1025" priority="1622" operator="containsText" text="DISABLED">
      <formula>NOT(ISERROR(SEARCH("DISABLED",K1094)))</formula>
    </cfRule>
    <cfRule type="containsText" dxfId="1024" priority="1623" operator="containsText" text="ENABLED">
      <formula>NOT(ISERROR(SEARCH("ENABLED",K1094)))</formula>
    </cfRule>
  </conditionalFormatting>
  <conditionalFormatting sqref="J1097">
    <cfRule type="containsText" dxfId="1023" priority="1612" operator="containsText" text="DISABLED">
      <formula>NOT(ISERROR(SEARCH("DISABLED",J1097)))</formula>
    </cfRule>
    <cfRule type="containsText" dxfId="1022" priority="1613" operator="containsText" text="ENABLED">
      <formula>NOT(ISERROR(SEARCH("ENABLED",J1097)))</formula>
    </cfRule>
  </conditionalFormatting>
  <conditionalFormatting sqref="X1097">
    <cfRule type="notContainsBlanks" dxfId="1021" priority="1611">
      <formula>LEN(TRIM(X1097))&gt;0</formula>
    </cfRule>
  </conditionalFormatting>
  <conditionalFormatting sqref="I1097">
    <cfRule type="cellIs" dxfId="1020" priority="1610" operator="equal">
      <formula>"CAT_MENU"</formula>
    </cfRule>
  </conditionalFormatting>
  <conditionalFormatting sqref="K1097">
    <cfRule type="containsText" dxfId="1019" priority="1608" operator="containsText" text="DISABLED">
      <formula>NOT(ISERROR(SEARCH("DISABLED",K1097)))</formula>
    </cfRule>
    <cfRule type="containsText" dxfId="1018" priority="1609" operator="containsText" text="ENABLED">
      <formula>NOT(ISERROR(SEARCH("ENABLED",K1097)))</formula>
    </cfRule>
  </conditionalFormatting>
  <conditionalFormatting sqref="J1202:J1231">
    <cfRule type="containsText" dxfId="1017" priority="1542" operator="containsText" text="DISABLED">
      <formula>NOT(ISERROR(SEARCH("DISABLED",J1202)))</formula>
    </cfRule>
    <cfRule type="containsText" dxfId="1016" priority="1543" operator="containsText" text="ENABLED">
      <formula>NOT(ISERROR(SEARCH("ENABLED",J1202)))</formula>
    </cfRule>
  </conditionalFormatting>
  <conditionalFormatting sqref="X1202">
    <cfRule type="notContainsBlanks" dxfId="1015" priority="1541">
      <formula>LEN(TRIM(X1202))&gt;0</formula>
    </cfRule>
  </conditionalFormatting>
  <conditionalFormatting sqref="I1202:I1231">
    <cfRule type="cellIs" dxfId="1014" priority="1540" operator="equal">
      <formula>"CAT_MENU"</formula>
    </cfRule>
  </conditionalFormatting>
  <conditionalFormatting sqref="K1202:K1231">
    <cfRule type="containsText" dxfId="1013" priority="1538" operator="containsText" text="DISABLED">
      <formula>NOT(ISERROR(SEARCH("DISABLED",K1202)))</formula>
    </cfRule>
    <cfRule type="containsText" dxfId="1012" priority="1539" operator="containsText" text="ENABLED">
      <formula>NOT(ISERROR(SEARCH("ENABLED",K1202)))</formula>
    </cfRule>
  </conditionalFormatting>
  <conditionalFormatting sqref="X1228">
    <cfRule type="notContainsBlanks" dxfId="1011" priority="1534">
      <formula>LEN(TRIM(X1228))&gt;0</formula>
    </cfRule>
  </conditionalFormatting>
  <conditionalFormatting sqref="X1229">
    <cfRule type="notContainsBlanks" dxfId="1010" priority="1527">
      <formula>LEN(TRIM(X1229))&gt;0</formula>
    </cfRule>
  </conditionalFormatting>
  <conditionalFormatting sqref="X1230">
    <cfRule type="notContainsBlanks" dxfId="1009" priority="1520">
      <formula>LEN(TRIM(X1230))&gt;0</formula>
    </cfRule>
  </conditionalFormatting>
  <conditionalFormatting sqref="X1231">
    <cfRule type="notContainsBlanks" dxfId="1008" priority="1513">
      <formula>LEN(TRIM(X1231))&gt;0</formula>
    </cfRule>
  </conditionalFormatting>
  <conditionalFormatting sqref="J1237">
    <cfRule type="containsText" dxfId="1007" priority="1493" operator="containsText" text="DISABLED">
      <formula>NOT(ISERROR(SEARCH("DISABLED",J1237)))</formula>
    </cfRule>
    <cfRule type="containsText" dxfId="1006" priority="1494" operator="containsText" text="ENABLED">
      <formula>NOT(ISERROR(SEARCH("ENABLED",J1237)))</formula>
    </cfRule>
  </conditionalFormatting>
  <conditionalFormatting sqref="X1237">
    <cfRule type="notContainsBlanks" dxfId="1005" priority="1492">
      <formula>LEN(TRIM(X1237))&gt;0</formula>
    </cfRule>
  </conditionalFormatting>
  <conditionalFormatting sqref="I1237">
    <cfRule type="cellIs" dxfId="1004" priority="1491" operator="equal">
      <formula>"CAT_MENU"</formula>
    </cfRule>
  </conditionalFormatting>
  <conditionalFormatting sqref="K1237">
    <cfRule type="containsText" dxfId="1003" priority="1489" operator="containsText" text="DISABLED">
      <formula>NOT(ISERROR(SEARCH("DISABLED",K1237)))</formula>
    </cfRule>
    <cfRule type="containsText" dxfId="1002" priority="1490" operator="containsText" text="ENABLED">
      <formula>NOT(ISERROR(SEARCH("ENABLED",K1237)))</formula>
    </cfRule>
  </conditionalFormatting>
  <conditionalFormatting sqref="K1330">
    <cfRule type="containsText" dxfId="1001" priority="1349" operator="containsText" text="DISABLED">
      <formula>NOT(ISERROR(SEARCH("DISABLED",K1330)))</formula>
    </cfRule>
    <cfRule type="containsText" dxfId="1000" priority="1350" operator="containsText" text="ENABLED">
      <formula>NOT(ISERROR(SEARCH("ENABLED",K1330)))</formula>
    </cfRule>
  </conditionalFormatting>
  <conditionalFormatting sqref="J1330">
    <cfRule type="containsText" dxfId="999" priority="1353" operator="containsText" text="DISABLED">
      <formula>NOT(ISERROR(SEARCH("DISABLED",J1330)))</formula>
    </cfRule>
    <cfRule type="containsText" dxfId="998" priority="1354" operator="containsText" text="ENABLED">
      <formula>NOT(ISERROR(SEARCH("ENABLED",J1330)))</formula>
    </cfRule>
  </conditionalFormatting>
  <conditionalFormatting sqref="X1330">
    <cfRule type="notContainsBlanks" dxfId="997" priority="1352">
      <formula>LEN(TRIM(X1330))&gt;0</formula>
    </cfRule>
  </conditionalFormatting>
  <conditionalFormatting sqref="I1330">
    <cfRule type="cellIs" dxfId="996" priority="1351" operator="equal">
      <formula>"CAT_MENU"</formula>
    </cfRule>
  </conditionalFormatting>
  <conditionalFormatting sqref="J1349">
    <cfRule type="containsText" dxfId="995" priority="1318" operator="containsText" text="DISABLED">
      <formula>NOT(ISERROR(SEARCH("DISABLED",J1349)))</formula>
    </cfRule>
    <cfRule type="containsText" dxfId="994" priority="1319" operator="containsText" text="ENABLED">
      <formula>NOT(ISERROR(SEARCH("ENABLED",J1349)))</formula>
    </cfRule>
  </conditionalFormatting>
  <conditionalFormatting sqref="X1349">
    <cfRule type="notContainsBlanks" dxfId="993" priority="1317">
      <formula>LEN(TRIM(X1349))&gt;0</formula>
    </cfRule>
  </conditionalFormatting>
  <conditionalFormatting sqref="I1349">
    <cfRule type="cellIs" dxfId="992" priority="1316" operator="equal">
      <formula>"CAT_MENU"</formula>
    </cfRule>
  </conditionalFormatting>
  <conditionalFormatting sqref="K1349">
    <cfRule type="containsText" dxfId="991" priority="1314" operator="containsText" text="DISABLED">
      <formula>NOT(ISERROR(SEARCH("DISABLED",K1349)))</formula>
    </cfRule>
    <cfRule type="containsText" dxfId="990" priority="1315" operator="containsText" text="ENABLED">
      <formula>NOT(ISERROR(SEARCH("ENABLED",K1349)))</formula>
    </cfRule>
  </conditionalFormatting>
  <conditionalFormatting sqref="K1443">
    <cfRule type="containsText" dxfId="989" priority="1234" operator="containsText" text="DISABLED">
      <formula>NOT(ISERROR(SEARCH("DISABLED",K1443)))</formula>
    </cfRule>
    <cfRule type="containsText" dxfId="988" priority="1235" operator="containsText" text="ENABLED">
      <formula>NOT(ISERROR(SEARCH("ENABLED",K1443)))</formula>
    </cfRule>
  </conditionalFormatting>
  <conditionalFormatting sqref="J1431">
    <cfRule type="containsText" dxfId="987" priority="1301" operator="containsText" text="DISABLED">
      <formula>NOT(ISERROR(SEARCH("DISABLED",J1431)))</formula>
    </cfRule>
    <cfRule type="containsText" dxfId="986" priority="1302" operator="containsText" text="ENABLED">
      <formula>NOT(ISERROR(SEARCH("ENABLED",J1431)))</formula>
    </cfRule>
  </conditionalFormatting>
  <conditionalFormatting sqref="X1431">
    <cfRule type="notContainsBlanks" dxfId="985" priority="1300">
      <formula>LEN(TRIM(X1431))&gt;0</formula>
    </cfRule>
  </conditionalFormatting>
  <conditionalFormatting sqref="I1431">
    <cfRule type="cellIs" dxfId="984" priority="1299" operator="equal">
      <formula>"CAT_MENU"</formula>
    </cfRule>
  </conditionalFormatting>
  <conditionalFormatting sqref="K1431">
    <cfRule type="containsText" dxfId="983" priority="1297" operator="containsText" text="DISABLED">
      <formula>NOT(ISERROR(SEARCH("DISABLED",K1431)))</formula>
    </cfRule>
    <cfRule type="containsText" dxfId="982" priority="1298" operator="containsText" text="ENABLED">
      <formula>NOT(ISERROR(SEARCH("ENABLED",K1431)))</formula>
    </cfRule>
  </conditionalFormatting>
  <conditionalFormatting sqref="J1432">
    <cfRule type="containsText" dxfId="981" priority="1294" operator="containsText" text="DISABLED">
      <formula>NOT(ISERROR(SEARCH("DISABLED",J1432)))</formula>
    </cfRule>
    <cfRule type="containsText" dxfId="980" priority="1295" operator="containsText" text="ENABLED">
      <formula>NOT(ISERROR(SEARCH("ENABLED",J1432)))</formula>
    </cfRule>
  </conditionalFormatting>
  <conditionalFormatting sqref="X1432">
    <cfRule type="notContainsBlanks" dxfId="979" priority="1293">
      <formula>LEN(TRIM(X1432))&gt;0</formula>
    </cfRule>
  </conditionalFormatting>
  <conditionalFormatting sqref="I1432">
    <cfRule type="cellIs" dxfId="978" priority="1292" operator="equal">
      <formula>"CAT_MENU"</formula>
    </cfRule>
  </conditionalFormatting>
  <conditionalFormatting sqref="K1432">
    <cfRule type="containsText" dxfId="977" priority="1290" operator="containsText" text="DISABLED">
      <formula>NOT(ISERROR(SEARCH("DISABLED",K1432)))</formula>
    </cfRule>
    <cfRule type="containsText" dxfId="976" priority="1291" operator="containsText" text="ENABLED">
      <formula>NOT(ISERROR(SEARCH("ENABLED",K1432)))</formula>
    </cfRule>
  </conditionalFormatting>
  <conditionalFormatting sqref="J1443">
    <cfRule type="containsText" dxfId="975" priority="1238" operator="containsText" text="DISABLED">
      <formula>NOT(ISERROR(SEARCH("DISABLED",J1443)))</formula>
    </cfRule>
    <cfRule type="containsText" dxfId="974" priority="1239" operator="containsText" text="ENABLED">
      <formula>NOT(ISERROR(SEARCH("ENABLED",J1443)))</formula>
    </cfRule>
  </conditionalFormatting>
  <conditionalFormatting sqref="X1443">
    <cfRule type="notContainsBlanks" dxfId="973" priority="1237">
      <formula>LEN(TRIM(X1443))&gt;0</formula>
    </cfRule>
  </conditionalFormatting>
  <conditionalFormatting sqref="I1443">
    <cfRule type="cellIs" dxfId="972" priority="1236" operator="equal">
      <formula>"CAT_MENU"</formula>
    </cfRule>
  </conditionalFormatting>
  <conditionalFormatting sqref="J550">
    <cfRule type="containsText" dxfId="971" priority="1086" operator="containsText" text="DISABLED">
      <formula>NOT(ISERROR(SEARCH("DISABLED",J550)))</formula>
    </cfRule>
    <cfRule type="containsText" dxfId="970" priority="1087" operator="containsText" text="ENABLED">
      <formula>NOT(ISERROR(SEARCH("ENABLED",J550)))</formula>
    </cfRule>
  </conditionalFormatting>
  <conditionalFormatting sqref="X550">
    <cfRule type="notContainsBlanks" dxfId="969" priority="1085">
      <formula>LEN(TRIM(X550))&gt;0</formula>
    </cfRule>
  </conditionalFormatting>
  <conditionalFormatting sqref="J5">
    <cfRule type="containsText" dxfId="968" priority="1206" operator="containsText" text="DISABLED">
      <formula>NOT(ISERROR(SEARCH("DISABLED",J5)))</formula>
    </cfRule>
    <cfRule type="containsText" dxfId="967" priority="1207" operator="containsText" text="ENABLED">
      <formula>NOT(ISERROR(SEARCH("ENABLED",J5)))</formula>
    </cfRule>
  </conditionalFormatting>
  <conditionalFormatting sqref="X5">
    <cfRule type="notContainsBlanks" dxfId="966" priority="1205">
      <formula>LEN(TRIM(X5))&gt;0</formula>
    </cfRule>
  </conditionalFormatting>
  <conditionalFormatting sqref="I5">
    <cfRule type="cellIs" dxfId="965" priority="1204" operator="equal">
      <formula>"CAT_MENU"</formula>
    </cfRule>
  </conditionalFormatting>
  <conditionalFormatting sqref="K5">
    <cfRule type="containsText" dxfId="964" priority="1202" operator="containsText" text="DISABLED">
      <formula>NOT(ISERROR(SEARCH("DISABLED",K5)))</formula>
    </cfRule>
    <cfRule type="containsText" dxfId="963" priority="1203" operator="containsText" text="ENABLED">
      <formula>NOT(ISERROR(SEARCH("ENABLED",K5)))</formula>
    </cfRule>
  </conditionalFormatting>
  <conditionalFormatting sqref="I136">
    <cfRule type="cellIs" dxfId="962" priority="1174" operator="equal">
      <formula>"CAT_MENU"</formula>
    </cfRule>
  </conditionalFormatting>
  <conditionalFormatting sqref="J133">
    <cfRule type="containsText" dxfId="961" priority="1194" operator="containsText" text="DISABLED">
      <formula>NOT(ISERROR(SEARCH("DISABLED",J133)))</formula>
    </cfRule>
    <cfRule type="containsText" dxfId="960" priority="1195" operator="containsText" text="ENABLED">
      <formula>NOT(ISERROR(SEARCH("ENABLED",J133)))</formula>
    </cfRule>
  </conditionalFormatting>
  <conditionalFormatting sqref="X133">
    <cfRule type="notContainsBlanks" dxfId="959" priority="1193">
      <formula>LEN(TRIM(X133))&gt;0</formula>
    </cfRule>
  </conditionalFormatting>
  <conditionalFormatting sqref="I133">
    <cfRule type="cellIs" dxfId="958" priority="1192" operator="equal">
      <formula>"CAT_MENU"</formula>
    </cfRule>
  </conditionalFormatting>
  <conditionalFormatting sqref="K133">
    <cfRule type="containsText" dxfId="957" priority="1190" operator="containsText" text="DISABLED">
      <formula>NOT(ISERROR(SEARCH("DISABLED",K133)))</formula>
    </cfRule>
    <cfRule type="containsText" dxfId="956" priority="1191" operator="containsText" text="ENABLED">
      <formula>NOT(ISERROR(SEARCH("ENABLED",K133)))</formula>
    </cfRule>
  </conditionalFormatting>
  <conditionalFormatting sqref="J134">
    <cfRule type="containsText" dxfId="955" priority="1188" operator="containsText" text="DISABLED">
      <formula>NOT(ISERROR(SEARCH("DISABLED",J134)))</formula>
    </cfRule>
    <cfRule type="containsText" dxfId="954" priority="1189" operator="containsText" text="ENABLED">
      <formula>NOT(ISERROR(SEARCH("ENABLED",J134)))</formula>
    </cfRule>
  </conditionalFormatting>
  <conditionalFormatting sqref="X134">
    <cfRule type="notContainsBlanks" dxfId="953" priority="1187">
      <formula>LEN(TRIM(X134))&gt;0</formula>
    </cfRule>
  </conditionalFormatting>
  <conditionalFormatting sqref="I134">
    <cfRule type="cellIs" dxfId="952" priority="1186" operator="equal">
      <formula>"CAT_MENU"</formula>
    </cfRule>
  </conditionalFormatting>
  <conditionalFormatting sqref="K134">
    <cfRule type="containsText" dxfId="951" priority="1184" operator="containsText" text="DISABLED">
      <formula>NOT(ISERROR(SEARCH("DISABLED",K134)))</formula>
    </cfRule>
    <cfRule type="containsText" dxfId="950" priority="1185" operator="containsText" text="ENABLED">
      <formula>NOT(ISERROR(SEARCH("ENABLED",K134)))</formula>
    </cfRule>
  </conditionalFormatting>
  <conditionalFormatting sqref="J135">
    <cfRule type="containsText" dxfId="949" priority="1182" operator="containsText" text="DISABLED">
      <formula>NOT(ISERROR(SEARCH("DISABLED",J135)))</formula>
    </cfRule>
    <cfRule type="containsText" dxfId="948" priority="1183" operator="containsText" text="ENABLED">
      <formula>NOT(ISERROR(SEARCH("ENABLED",J135)))</formula>
    </cfRule>
  </conditionalFormatting>
  <conditionalFormatting sqref="X135">
    <cfRule type="notContainsBlanks" dxfId="947" priority="1181">
      <formula>LEN(TRIM(X135))&gt;0</formula>
    </cfRule>
  </conditionalFormatting>
  <conditionalFormatting sqref="I135">
    <cfRule type="cellIs" dxfId="946" priority="1180" operator="equal">
      <formula>"CAT_MENU"</formula>
    </cfRule>
  </conditionalFormatting>
  <conditionalFormatting sqref="K135">
    <cfRule type="containsText" dxfId="945" priority="1178" operator="containsText" text="DISABLED">
      <formula>NOT(ISERROR(SEARCH("DISABLED",K135)))</formula>
    </cfRule>
    <cfRule type="containsText" dxfId="944" priority="1179" operator="containsText" text="ENABLED">
      <formula>NOT(ISERROR(SEARCH("ENABLED",K135)))</formula>
    </cfRule>
  </conditionalFormatting>
  <conditionalFormatting sqref="J136">
    <cfRule type="containsText" dxfId="943" priority="1176" operator="containsText" text="DISABLED">
      <formula>NOT(ISERROR(SEARCH("DISABLED",J136)))</formula>
    </cfRule>
    <cfRule type="containsText" dxfId="942" priority="1177" operator="containsText" text="ENABLED">
      <formula>NOT(ISERROR(SEARCH("ENABLED",J136)))</formula>
    </cfRule>
  </conditionalFormatting>
  <conditionalFormatting sqref="X136">
    <cfRule type="notContainsBlanks" dxfId="941" priority="1175">
      <formula>LEN(TRIM(X136))&gt;0</formula>
    </cfRule>
  </conditionalFormatting>
  <conditionalFormatting sqref="I231">
    <cfRule type="cellIs" dxfId="940" priority="1156" operator="equal">
      <formula>"CAT_MENU"</formula>
    </cfRule>
  </conditionalFormatting>
  <conditionalFormatting sqref="K136">
    <cfRule type="containsText" dxfId="939" priority="1172" operator="containsText" text="DISABLED">
      <formula>NOT(ISERROR(SEARCH("DISABLED",K136)))</formula>
    </cfRule>
    <cfRule type="containsText" dxfId="938" priority="1173" operator="containsText" text="ENABLED">
      <formula>NOT(ISERROR(SEARCH("ENABLED",K136)))</formula>
    </cfRule>
  </conditionalFormatting>
  <conditionalFormatting sqref="I410">
    <cfRule type="cellIs" dxfId="937" priority="1138" operator="equal">
      <formula>"CAT_MENU"</formula>
    </cfRule>
  </conditionalFormatting>
  <conditionalFormatting sqref="J229">
    <cfRule type="containsText" dxfId="936" priority="1170" operator="containsText" text="DISABLED">
      <formula>NOT(ISERROR(SEARCH("DISABLED",J229)))</formula>
    </cfRule>
    <cfRule type="containsText" dxfId="935" priority="1171" operator="containsText" text="ENABLED">
      <formula>NOT(ISERROR(SEARCH("ENABLED",J229)))</formula>
    </cfRule>
  </conditionalFormatting>
  <conditionalFormatting sqref="X229">
    <cfRule type="notContainsBlanks" dxfId="934" priority="1169">
      <formula>LEN(TRIM(X229))&gt;0</formula>
    </cfRule>
  </conditionalFormatting>
  <conditionalFormatting sqref="I229">
    <cfRule type="cellIs" dxfId="933" priority="1168" operator="equal">
      <formula>"CAT_MENU"</formula>
    </cfRule>
  </conditionalFormatting>
  <conditionalFormatting sqref="K229">
    <cfRule type="containsText" dxfId="932" priority="1166" operator="containsText" text="DISABLED">
      <formula>NOT(ISERROR(SEARCH("DISABLED",K229)))</formula>
    </cfRule>
    <cfRule type="containsText" dxfId="931" priority="1167" operator="containsText" text="ENABLED">
      <formula>NOT(ISERROR(SEARCH("ENABLED",K229)))</formula>
    </cfRule>
  </conditionalFormatting>
  <conditionalFormatting sqref="J230">
    <cfRule type="containsText" dxfId="930" priority="1164" operator="containsText" text="DISABLED">
      <formula>NOT(ISERROR(SEARCH("DISABLED",J230)))</formula>
    </cfRule>
    <cfRule type="containsText" dxfId="929" priority="1165" operator="containsText" text="ENABLED">
      <formula>NOT(ISERROR(SEARCH("ENABLED",J230)))</formula>
    </cfRule>
  </conditionalFormatting>
  <conditionalFormatting sqref="X230">
    <cfRule type="notContainsBlanks" dxfId="928" priority="1163">
      <formula>LEN(TRIM(X230))&gt;0</formula>
    </cfRule>
  </conditionalFormatting>
  <conditionalFormatting sqref="I230">
    <cfRule type="cellIs" dxfId="927" priority="1162" operator="equal">
      <formula>"CAT_MENU"</formula>
    </cfRule>
  </conditionalFormatting>
  <conditionalFormatting sqref="K230">
    <cfRule type="containsText" dxfId="926" priority="1160" operator="containsText" text="DISABLED">
      <formula>NOT(ISERROR(SEARCH("DISABLED",K230)))</formula>
    </cfRule>
    <cfRule type="containsText" dxfId="925" priority="1161" operator="containsText" text="ENABLED">
      <formula>NOT(ISERROR(SEARCH("ENABLED",K230)))</formula>
    </cfRule>
  </conditionalFormatting>
  <conditionalFormatting sqref="J231">
    <cfRule type="containsText" dxfId="924" priority="1158" operator="containsText" text="DISABLED">
      <formula>NOT(ISERROR(SEARCH("DISABLED",J231)))</formula>
    </cfRule>
    <cfRule type="containsText" dxfId="923" priority="1159" operator="containsText" text="ENABLED">
      <formula>NOT(ISERROR(SEARCH("ENABLED",J231)))</formula>
    </cfRule>
  </conditionalFormatting>
  <conditionalFormatting sqref="X231">
    <cfRule type="notContainsBlanks" dxfId="922" priority="1157">
      <formula>LEN(TRIM(X231))&gt;0</formula>
    </cfRule>
  </conditionalFormatting>
  <conditionalFormatting sqref="K231">
    <cfRule type="containsText" dxfId="921" priority="1154" operator="containsText" text="DISABLED">
      <formula>NOT(ISERROR(SEARCH("DISABLED",K231)))</formula>
    </cfRule>
    <cfRule type="containsText" dxfId="920" priority="1155" operator="containsText" text="ENABLED">
      <formula>NOT(ISERROR(SEARCH("ENABLED",K231)))</formula>
    </cfRule>
  </conditionalFormatting>
  <conditionalFormatting sqref="I450">
    <cfRule type="cellIs" dxfId="919" priority="1120" operator="equal">
      <formula>"CAT_MENU"</formula>
    </cfRule>
  </conditionalFormatting>
  <conditionalFormatting sqref="J408">
    <cfRule type="containsText" dxfId="918" priority="1152" operator="containsText" text="DISABLED">
      <formula>NOT(ISERROR(SEARCH("DISABLED",J408)))</formula>
    </cfRule>
    <cfRule type="containsText" dxfId="917" priority="1153" operator="containsText" text="ENABLED">
      <formula>NOT(ISERROR(SEARCH("ENABLED",J408)))</formula>
    </cfRule>
  </conditionalFormatting>
  <conditionalFormatting sqref="X408">
    <cfRule type="notContainsBlanks" dxfId="916" priority="1151">
      <formula>LEN(TRIM(X408))&gt;0</formula>
    </cfRule>
  </conditionalFormatting>
  <conditionalFormatting sqref="I408">
    <cfRule type="cellIs" dxfId="915" priority="1150" operator="equal">
      <formula>"CAT_MENU"</formula>
    </cfRule>
  </conditionalFormatting>
  <conditionalFormatting sqref="K408">
    <cfRule type="containsText" dxfId="914" priority="1148" operator="containsText" text="DISABLED">
      <formula>NOT(ISERROR(SEARCH("DISABLED",K408)))</formula>
    </cfRule>
    <cfRule type="containsText" dxfId="913" priority="1149" operator="containsText" text="ENABLED">
      <formula>NOT(ISERROR(SEARCH("ENABLED",K408)))</formula>
    </cfRule>
  </conditionalFormatting>
  <conditionalFormatting sqref="J409">
    <cfRule type="containsText" dxfId="912" priority="1146" operator="containsText" text="DISABLED">
      <formula>NOT(ISERROR(SEARCH("DISABLED",J409)))</formula>
    </cfRule>
    <cfRule type="containsText" dxfId="911" priority="1147" operator="containsText" text="ENABLED">
      <formula>NOT(ISERROR(SEARCH("ENABLED",J409)))</formula>
    </cfRule>
  </conditionalFormatting>
  <conditionalFormatting sqref="X409">
    <cfRule type="notContainsBlanks" dxfId="910" priority="1145">
      <formula>LEN(TRIM(X409))&gt;0</formula>
    </cfRule>
  </conditionalFormatting>
  <conditionalFormatting sqref="I409">
    <cfRule type="cellIs" dxfId="909" priority="1144" operator="equal">
      <formula>"CAT_MENU"</formula>
    </cfRule>
  </conditionalFormatting>
  <conditionalFormatting sqref="K409">
    <cfRule type="containsText" dxfId="908" priority="1142" operator="containsText" text="DISABLED">
      <formula>NOT(ISERROR(SEARCH("DISABLED",K409)))</formula>
    </cfRule>
    <cfRule type="containsText" dxfId="907" priority="1143" operator="containsText" text="ENABLED">
      <formula>NOT(ISERROR(SEARCH("ENABLED",K409)))</formula>
    </cfRule>
  </conditionalFormatting>
  <conditionalFormatting sqref="J410">
    <cfRule type="containsText" dxfId="906" priority="1140" operator="containsText" text="DISABLED">
      <formula>NOT(ISERROR(SEARCH("DISABLED",J410)))</formula>
    </cfRule>
    <cfRule type="containsText" dxfId="905" priority="1141" operator="containsText" text="ENABLED">
      <formula>NOT(ISERROR(SEARCH("ENABLED",J410)))</formula>
    </cfRule>
  </conditionalFormatting>
  <conditionalFormatting sqref="X410">
    <cfRule type="notContainsBlanks" dxfId="904" priority="1139">
      <formula>LEN(TRIM(X410))&gt;0</formula>
    </cfRule>
  </conditionalFormatting>
  <conditionalFormatting sqref="K410">
    <cfRule type="containsText" dxfId="903" priority="1136" operator="containsText" text="DISABLED">
      <formula>NOT(ISERROR(SEARCH("DISABLED",K410)))</formula>
    </cfRule>
    <cfRule type="containsText" dxfId="902" priority="1137" operator="containsText" text="ENABLED">
      <formula>NOT(ISERROR(SEARCH("ENABLED",K410)))</formula>
    </cfRule>
  </conditionalFormatting>
  <conditionalFormatting sqref="I483">
    <cfRule type="cellIs" dxfId="901" priority="1102" operator="equal">
      <formula>"CAT_MENU"</formula>
    </cfRule>
  </conditionalFormatting>
  <conditionalFormatting sqref="J448">
    <cfRule type="containsText" dxfId="900" priority="1134" operator="containsText" text="DISABLED">
      <formula>NOT(ISERROR(SEARCH("DISABLED",J448)))</formula>
    </cfRule>
    <cfRule type="containsText" dxfId="899" priority="1135" operator="containsText" text="ENABLED">
      <formula>NOT(ISERROR(SEARCH("ENABLED",J448)))</formula>
    </cfRule>
  </conditionalFormatting>
  <conditionalFormatting sqref="X448">
    <cfRule type="notContainsBlanks" dxfId="898" priority="1133">
      <formula>LEN(TRIM(X448))&gt;0</formula>
    </cfRule>
  </conditionalFormatting>
  <conditionalFormatting sqref="I448">
    <cfRule type="cellIs" dxfId="897" priority="1132" operator="equal">
      <formula>"CAT_MENU"</formula>
    </cfRule>
  </conditionalFormatting>
  <conditionalFormatting sqref="K448">
    <cfRule type="containsText" dxfId="896" priority="1130" operator="containsText" text="DISABLED">
      <formula>NOT(ISERROR(SEARCH("DISABLED",K448)))</formula>
    </cfRule>
    <cfRule type="containsText" dxfId="895" priority="1131" operator="containsText" text="ENABLED">
      <formula>NOT(ISERROR(SEARCH("ENABLED",K448)))</formula>
    </cfRule>
  </conditionalFormatting>
  <conditionalFormatting sqref="J449">
    <cfRule type="containsText" dxfId="894" priority="1128" operator="containsText" text="DISABLED">
      <formula>NOT(ISERROR(SEARCH("DISABLED",J449)))</formula>
    </cfRule>
    <cfRule type="containsText" dxfId="893" priority="1129" operator="containsText" text="ENABLED">
      <formula>NOT(ISERROR(SEARCH("ENABLED",J449)))</formula>
    </cfRule>
  </conditionalFormatting>
  <conditionalFormatting sqref="X449">
    <cfRule type="notContainsBlanks" dxfId="892" priority="1127">
      <formula>LEN(TRIM(X449))&gt;0</formula>
    </cfRule>
  </conditionalFormatting>
  <conditionalFormatting sqref="I449">
    <cfRule type="cellIs" dxfId="891" priority="1126" operator="equal">
      <formula>"CAT_MENU"</formula>
    </cfRule>
  </conditionalFormatting>
  <conditionalFormatting sqref="K449">
    <cfRule type="containsText" dxfId="890" priority="1124" operator="containsText" text="DISABLED">
      <formula>NOT(ISERROR(SEARCH("DISABLED",K449)))</formula>
    </cfRule>
    <cfRule type="containsText" dxfId="889" priority="1125" operator="containsText" text="ENABLED">
      <formula>NOT(ISERROR(SEARCH("ENABLED",K449)))</formula>
    </cfRule>
  </conditionalFormatting>
  <conditionalFormatting sqref="J450">
    <cfRule type="containsText" dxfId="888" priority="1122" operator="containsText" text="DISABLED">
      <formula>NOT(ISERROR(SEARCH("DISABLED",J450)))</formula>
    </cfRule>
    <cfRule type="containsText" dxfId="887" priority="1123" operator="containsText" text="ENABLED">
      <formula>NOT(ISERROR(SEARCH("ENABLED",J450)))</formula>
    </cfRule>
  </conditionalFormatting>
  <conditionalFormatting sqref="X450">
    <cfRule type="notContainsBlanks" dxfId="886" priority="1121">
      <formula>LEN(TRIM(X450))&gt;0</formula>
    </cfRule>
  </conditionalFormatting>
  <conditionalFormatting sqref="K450">
    <cfRule type="containsText" dxfId="885" priority="1118" operator="containsText" text="DISABLED">
      <formula>NOT(ISERROR(SEARCH("DISABLED",K450)))</formula>
    </cfRule>
    <cfRule type="containsText" dxfId="884" priority="1119" operator="containsText" text="ENABLED">
      <formula>NOT(ISERROR(SEARCH("ENABLED",K450)))</formula>
    </cfRule>
  </conditionalFormatting>
  <conditionalFormatting sqref="I550">
    <cfRule type="cellIs" dxfId="883" priority="1084" operator="equal">
      <formula>"CAT_MENU"</formula>
    </cfRule>
  </conditionalFormatting>
  <conditionalFormatting sqref="J481">
    <cfRule type="containsText" dxfId="882" priority="1116" operator="containsText" text="DISABLED">
      <formula>NOT(ISERROR(SEARCH("DISABLED",J481)))</formula>
    </cfRule>
    <cfRule type="containsText" dxfId="881" priority="1117" operator="containsText" text="ENABLED">
      <formula>NOT(ISERROR(SEARCH("ENABLED",J481)))</formula>
    </cfRule>
  </conditionalFormatting>
  <conditionalFormatting sqref="X481">
    <cfRule type="notContainsBlanks" dxfId="880" priority="1115">
      <formula>LEN(TRIM(X481))&gt;0</formula>
    </cfRule>
  </conditionalFormatting>
  <conditionalFormatting sqref="I481">
    <cfRule type="cellIs" dxfId="879" priority="1114" operator="equal">
      <formula>"CAT_MENU"</formula>
    </cfRule>
  </conditionalFormatting>
  <conditionalFormatting sqref="K481">
    <cfRule type="containsText" dxfId="878" priority="1112" operator="containsText" text="DISABLED">
      <formula>NOT(ISERROR(SEARCH("DISABLED",K481)))</formula>
    </cfRule>
    <cfRule type="containsText" dxfId="877" priority="1113" operator="containsText" text="ENABLED">
      <formula>NOT(ISERROR(SEARCH("ENABLED",K481)))</formula>
    </cfRule>
  </conditionalFormatting>
  <conditionalFormatting sqref="J482">
    <cfRule type="containsText" dxfId="876" priority="1110" operator="containsText" text="DISABLED">
      <formula>NOT(ISERROR(SEARCH("DISABLED",J482)))</formula>
    </cfRule>
    <cfRule type="containsText" dxfId="875" priority="1111" operator="containsText" text="ENABLED">
      <formula>NOT(ISERROR(SEARCH("ENABLED",J482)))</formula>
    </cfRule>
  </conditionalFormatting>
  <conditionalFormatting sqref="X482">
    <cfRule type="notContainsBlanks" dxfId="874" priority="1109">
      <formula>LEN(TRIM(X482))&gt;0</formula>
    </cfRule>
  </conditionalFormatting>
  <conditionalFormatting sqref="I482">
    <cfRule type="cellIs" dxfId="873" priority="1108" operator="equal">
      <formula>"CAT_MENU"</formula>
    </cfRule>
  </conditionalFormatting>
  <conditionalFormatting sqref="K482">
    <cfRule type="containsText" dxfId="872" priority="1106" operator="containsText" text="DISABLED">
      <formula>NOT(ISERROR(SEARCH("DISABLED",K482)))</formula>
    </cfRule>
    <cfRule type="containsText" dxfId="871" priority="1107" operator="containsText" text="ENABLED">
      <formula>NOT(ISERROR(SEARCH("ENABLED",K482)))</formula>
    </cfRule>
  </conditionalFormatting>
  <conditionalFormatting sqref="J483">
    <cfRule type="containsText" dxfId="870" priority="1104" operator="containsText" text="DISABLED">
      <formula>NOT(ISERROR(SEARCH("DISABLED",J483)))</formula>
    </cfRule>
    <cfRule type="containsText" dxfId="869" priority="1105" operator="containsText" text="ENABLED">
      <formula>NOT(ISERROR(SEARCH("ENABLED",J483)))</formula>
    </cfRule>
  </conditionalFormatting>
  <conditionalFormatting sqref="X483">
    <cfRule type="notContainsBlanks" dxfId="868" priority="1103">
      <formula>LEN(TRIM(X483))&gt;0</formula>
    </cfRule>
  </conditionalFormatting>
  <conditionalFormatting sqref="K483">
    <cfRule type="containsText" dxfId="867" priority="1100" operator="containsText" text="DISABLED">
      <formula>NOT(ISERROR(SEARCH("DISABLED",K483)))</formula>
    </cfRule>
    <cfRule type="containsText" dxfId="866" priority="1101" operator="containsText" text="ENABLED">
      <formula>NOT(ISERROR(SEARCH("ENABLED",K483)))</formula>
    </cfRule>
  </conditionalFormatting>
  <conditionalFormatting sqref="I1201">
    <cfRule type="cellIs" dxfId="865" priority="1066" operator="equal">
      <formula>"CAT_MENU"</formula>
    </cfRule>
  </conditionalFormatting>
  <conditionalFormatting sqref="J548">
    <cfRule type="containsText" dxfId="864" priority="1098" operator="containsText" text="DISABLED">
      <formula>NOT(ISERROR(SEARCH("DISABLED",J548)))</formula>
    </cfRule>
    <cfRule type="containsText" dxfId="863" priority="1099" operator="containsText" text="ENABLED">
      <formula>NOT(ISERROR(SEARCH("ENABLED",J548)))</formula>
    </cfRule>
  </conditionalFormatting>
  <conditionalFormatting sqref="X548">
    <cfRule type="notContainsBlanks" dxfId="862" priority="1097">
      <formula>LEN(TRIM(X548))&gt;0</formula>
    </cfRule>
  </conditionalFormatting>
  <conditionalFormatting sqref="I548">
    <cfRule type="cellIs" dxfId="861" priority="1096" operator="equal">
      <formula>"CAT_MENU"</formula>
    </cfRule>
  </conditionalFormatting>
  <conditionalFormatting sqref="K548">
    <cfRule type="containsText" dxfId="860" priority="1094" operator="containsText" text="DISABLED">
      <formula>NOT(ISERROR(SEARCH("DISABLED",K548)))</formula>
    </cfRule>
    <cfRule type="containsText" dxfId="859" priority="1095" operator="containsText" text="ENABLED">
      <formula>NOT(ISERROR(SEARCH("ENABLED",K548)))</formula>
    </cfRule>
  </conditionalFormatting>
  <conditionalFormatting sqref="J549">
    <cfRule type="containsText" dxfId="858" priority="1092" operator="containsText" text="DISABLED">
      <formula>NOT(ISERROR(SEARCH("DISABLED",J549)))</formula>
    </cfRule>
    <cfRule type="containsText" dxfId="857" priority="1093" operator="containsText" text="ENABLED">
      <formula>NOT(ISERROR(SEARCH("ENABLED",J549)))</formula>
    </cfRule>
  </conditionalFormatting>
  <conditionalFormatting sqref="X549">
    <cfRule type="notContainsBlanks" dxfId="856" priority="1091">
      <formula>LEN(TRIM(X549))&gt;0</formula>
    </cfRule>
  </conditionalFormatting>
  <conditionalFormatting sqref="I549">
    <cfRule type="cellIs" dxfId="855" priority="1090" operator="equal">
      <formula>"CAT_MENU"</formula>
    </cfRule>
  </conditionalFormatting>
  <conditionalFormatting sqref="K549">
    <cfRule type="containsText" dxfId="854" priority="1088" operator="containsText" text="DISABLED">
      <formula>NOT(ISERROR(SEARCH("DISABLED",K549)))</formula>
    </cfRule>
    <cfRule type="containsText" dxfId="853" priority="1089" operator="containsText" text="ENABLED">
      <formula>NOT(ISERROR(SEARCH("ENABLED",K549)))</formula>
    </cfRule>
  </conditionalFormatting>
  <conditionalFormatting sqref="K550">
    <cfRule type="containsText" dxfId="852" priority="1082" operator="containsText" text="DISABLED">
      <formula>NOT(ISERROR(SEARCH("DISABLED",K550)))</formula>
    </cfRule>
    <cfRule type="containsText" dxfId="851" priority="1083" operator="containsText" text="ENABLED">
      <formula>NOT(ISERROR(SEARCH("ENABLED",K550)))</formula>
    </cfRule>
  </conditionalFormatting>
  <conditionalFormatting sqref="I1236">
    <cfRule type="cellIs" dxfId="850" priority="1048" operator="equal">
      <formula>"CAT_MENU"</formula>
    </cfRule>
  </conditionalFormatting>
  <conditionalFormatting sqref="J1199">
    <cfRule type="containsText" dxfId="849" priority="1080" operator="containsText" text="DISABLED">
      <formula>NOT(ISERROR(SEARCH("DISABLED",J1199)))</formula>
    </cfRule>
    <cfRule type="containsText" dxfId="848" priority="1081" operator="containsText" text="ENABLED">
      <formula>NOT(ISERROR(SEARCH("ENABLED",J1199)))</formula>
    </cfRule>
  </conditionalFormatting>
  <conditionalFormatting sqref="X1199">
    <cfRule type="notContainsBlanks" dxfId="847" priority="1079">
      <formula>LEN(TRIM(X1199))&gt;0</formula>
    </cfRule>
  </conditionalFormatting>
  <conditionalFormatting sqref="I1199">
    <cfRule type="cellIs" dxfId="846" priority="1078" operator="equal">
      <formula>"CAT_MENU"</formula>
    </cfRule>
  </conditionalFormatting>
  <conditionalFormatting sqref="K1199">
    <cfRule type="containsText" dxfId="845" priority="1076" operator="containsText" text="DISABLED">
      <formula>NOT(ISERROR(SEARCH("DISABLED",K1199)))</formula>
    </cfRule>
    <cfRule type="containsText" dxfId="844" priority="1077" operator="containsText" text="ENABLED">
      <formula>NOT(ISERROR(SEARCH("ENABLED",K1199)))</formula>
    </cfRule>
  </conditionalFormatting>
  <conditionalFormatting sqref="J1200">
    <cfRule type="containsText" dxfId="843" priority="1074" operator="containsText" text="DISABLED">
      <formula>NOT(ISERROR(SEARCH("DISABLED",J1200)))</formula>
    </cfRule>
    <cfRule type="containsText" dxfId="842" priority="1075" operator="containsText" text="ENABLED">
      <formula>NOT(ISERROR(SEARCH("ENABLED",J1200)))</formula>
    </cfRule>
  </conditionalFormatting>
  <conditionalFormatting sqref="X1200">
    <cfRule type="notContainsBlanks" dxfId="841" priority="1073">
      <formula>LEN(TRIM(X1200))&gt;0</formula>
    </cfRule>
  </conditionalFormatting>
  <conditionalFormatting sqref="I1200">
    <cfRule type="cellIs" dxfId="840" priority="1072" operator="equal">
      <formula>"CAT_MENU"</formula>
    </cfRule>
  </conditionalFormatting>
  <conditionalFormatting sqref="K1200">
    <cfRule type="containsText" dxfId="839" priority="1070" operator="containsText" text="DISABLED">
      <formula>NOT(ISERROR(SEARCH("DISABLED",K1200)))</formula>
    </cfRule>
    <cfRule type="containsText" dxfId="838" priority="1071" operator="containsText" text="ENABLED">
      <formula>NOT(ISERROR(SEARCH("ENABLED",K1200)))</formula>
    </cfRule>
  </conditionalFormatting>
  <conditionalFormatting sqref="J1201">
    <cfRule type="containsText" dxfId="837" priority="1068" operator="containsText" text="DISABLED">
      <formula>NOT(ISERROR(SEARCH("DISABLED",J1201)))</formula>
    </cfRule>
    <cfRule type="containsText" dxfId="836" priority="1069" operator="containsText" text="ENABLED">
      <formula>NOT(ISERROR(SEARCH("ENABLED",J1201)))</formula>
    </cfRule>
  </conditionalFormatting>
  <conditionalFormatting sqref="X1201">
    <cfRule type="notContainsBlanks" dxfId="835" priority="1067">
      <formula>LEN(TRIM(X1201))&gt;0</formula>
    </cfRule>
  </conditionalFormatting>
  <conditionalFormatting sqref="K1201">
    <cfRule type="containsText" dxfId="834" priority="1064" operator="containsText" text="DISABLED">
      <formula>NOT(ISERROR(SEARCH("DISABLED",K1201)))</formula>
    </cfRule>
    <cfRule type="containsText" dxfId="833" priority="1065" operator="containsText" text="ENABLED">
      <formula>NOT(ISERROR(SEARCH("ENABLED",K1201)))</formula>
    </cfRule>
  </conditionalFormatting>
  <conditionalFormatting sqref="I1329">
    <cfRule type="cellIs" dxfId="832" priority="1030" operator="equal">
      <formula>"CAT_MENU"</formula>
    </cfRule>
  </conditionalFormatting>
  <conditionalFormatting sqref="J1234">
    <cfRule type="containsText" dxfId="831" priority="1062" operator="containsText" text="DISABLED">
      <formula>NOT(ISERROR(SEARCH("DISABLED",J1234)))</formula>
    </cfRule>
    <cfRule type="containsText" dxfId="830" priority="1063" operator="containsText" text="ENABLED">
      <formula>NOT(ISERROR(SEARCH("ENABLED",J1234)))</formula>
    </cfRule>
  </conditionalFormatting>
  <conditionalFormatting sqref="X1234">
    <cfRule type="notContainsBlanks" dxfId="829" priority="1061">
      <formula>LEN(TRIM(X1234))&gt;0</formula>
    </cfRule>
  </conditionalFormatting>
  <conditionalFormatting sqref="I1234">
    <cfRule type="cellIs" dxfId="828" priority="1060" operator="equal">
      <formula>"CAT_MENU"</formula>
    </cfRule>
  </conditionalFormatting>
  <conditionalFormatting sqref="K1234">
    <cfRule type="containsText" dxfId="827" priority="1058" operator="containsText" text="DISABLED">
      <formula>NOT(ISERROR(SEARCH("DISABLED",K1234)))</formula>
    </cfRule>
    <cfRule type="containsText" dxfId="826" priority="1059" operator="containsText" text="ENABLED">
      <formula>NOT(ISERROR(SEARCH("ENABLED",K1234)))</formula>
    </cfRule>
  </conditionalFormatting>
  <conditionalFormatting sqref="J1235">
    <cfRule type="containsText" dxfId="825" priority="1056" operator="containsText" text="DISABLED">
      <formula>NOT(ISERROR(SEARCH("DISABLED",J1235)))</formula>
    </cfRule>
    <cfRule type="containsText" dxfId="824" priority="1057" operator="containsText" text="ENABLED">
      <formula>NOT(ISERROR(SEARCH("ENABLED",J1235)))</formula>
    </cfRule>
  </conditionalFormatting>
  <conditionalFormatting sqref="X1235">
    <cfRule type="notContainsBlanks" dxfId="823" priority="1055">
      <formula>LEN(TRIM(X1235))&gt;0</formula>
    </cfRule>
  </conditionalFormatting>
  <conditionalFormatting sqref="I1235">
    <cfRule type="cellIs" dxfId="822" priority="1054" operator="equal">
      <formula>"CAT_MENU"</formula>
    </cfRule>
  </conditionalFormatting>
  <conditionalFormatting sqref="K1235">
    <cfRule type="containsText" dxfId="821" priority="1052" operator="containsText" text="DISABLED">
      <formula>NOT(ISERROR(SEARCH("DISABLED",K1235)))</formula>
    </cfRule>
    <cfRule type="containsText" dxfId="820" priority="1053" operator="containsText" text="ENABLED">
      <formula>NOT(ISERROR(SEARCH("ENABLED",K1235)))</formula>
    </cfRule>
  </conditionalFormatting>
  <conditionalFormatting sqref="J1236">
    <cfRule type="containsText" dxfId="819" priority="1050" operator="containsText" text="DISABLED">
      <formula>NOT(ISERROR(SEARCH("DISABLED",J1236)))</formula>
    </cfRule>
    <cfRule type="containsText" dxfId="818" priority="1051" operator="containsText" text="ENABLED">
      <formula>NOT(ISERROR(SEARCH("ENABLED",J1236)))</formula>
    </cfRule>
  </conditionalFormatting>
  <conditionalFormatting sqref="X1236">
    <cfRule type="notContainsBlanks" dxfId="817" priority="1049">
      <formula>LEN(TRIM(X1236))&gt;0</formula>
    </cfRule>
  </conditionalFormatting>
  <conditionalFormatting sqref="K1236">
    <cfRule type="containsText" dxfId="816" priority="1046" operator="containsText" text="DISABLED">
      <formula>NOT(ISERROR(SEARCH("DISABLED",K1236)))</formula>
    </cfRule>
    <cfRule type="containsText" dxfId="815" priority="1047" operator="containsText" text="ENABLED">
      <formula>NOT(ISERROR(SEARCH("ENABLED",K1236)))</formula>
    </cfRule>
  </conditionalFormatting>
  <conditionalFormatting sqref="I1348">
    <cfRule type="cellIs" dxfId="814" priority="1012" operator="equal">
      <formula>"CAT_MENU"</formula>
    </cfRule>
  </conditionalFormatting>
  <conditionalFormatting sqref="J1327">
    <cfRule type="containsText" dxfId="813" priority="1044" operator="containsText" text="DISABLED">
      <formula>NOT(ISERROR(SEARCH("DISABLED",J1327)))</formula>
    </cfRule>
    <cfRule type="containsText" dxfId="812" priority="1045" operator="containsText" text="ENABLED">
      <formula>NOT(ISERROR(SEARCH("ENABLED",J1327)))</formula>
    </cfRule>
  </conditionalFormatting>
  <conditionalFormatting sqref="X1327">
    <cfRule type="notContainsBlanks" dxfId="811" priority="1043">
      <formula>LEN(TRIM(X1327))&gt;0</formula>
    </cfRule>
  </conditionalFormatting>
  <conditionalFormatting sqref="I1327">
    <cfRule type="cellIs" dxfId="810" priority="1042" operator="equal">
      <formula>"CAT_MENU"</formula>
    </cfRule>
  </conditionalFormatting>
  <conditionalFormatting sqref="K1327">
    <cfRule type="containsText" dxfId="809" priority="1040" operator="containsText" text="DISABLED">
      <formula>NOT(ISERROR(SEARCH("DISABLED",K1327)))</formula>
    </cfRule>
    <cfRule type="containsText" dxfId="808" priority="1041" operator="containsText" text="ENABLED">
      <formula>NOT(ISERROR(SEARCH("ENABLED",K1327)))</formula>
    </cfRule>
  </conditionalFormatting>
  <conditionalFormatting sqref="J1328">
    <cfRule type="containsText" dxfId="807" priority="1038" operator="containsText" text="DISABLED">
      <formula>NOT(ISERROR(SEARCH("DISABLED",J1328)))</formula>
    </cfRule>
    <cfRule type="containsText" dxfId="806" priority="1039" operator="containsText" text="ENABLED">
      <formula>NOT(ISERROR(SEARCH("ENABLED",J1328)))</formula>
    </cfRule>
  </conditionalFormatting>
  <conditionalFormatting sqref="X1328">
    <cfRule type="notContainsBlanks" dxfId="805" priority="1037">
      <formula>LEN(TRIM(X1328))&gt;0</formula>
    </cfRule>
  </conditionalFormatting>
  <conditionalFormatting sqref="I1328">
    <cfRule type="cellIs" dxfId="804" priority="1036" operator="equal">
      <formula>"CAT_MENU"</formula>
    </cfRule>
  </conditionalFormatting>
  <conditionalFormatting sqref="K1328">
    <cfRule type="containsText" dxfId="803" priority="1034" operator="containsText" text="DISABLED">
      <formula>NOT(ISERROR(SEARCH("DISABLED",K1328)))</formula>
    </cfRule>
    <cfRule type="containsText" dxfId="802" priority="1035" operator="containsText" text="ENABLED">
      <formula>NOT(ISERROR(SEARCH("ENABLED",K1328)))</formula>
    </cfRule>
  </conditionalFormatting>
  <conditionalFormatting sqref="J1329">
    <cfRule type="containsText" dxfId="801" priority="1032" operator="containsText" text="DISABLED">
      <formula>NOT(ISERROR(SEARCH("DISABLED",J1329)))</formula>
    </cfRule>
    <cfRule type="containsText" dxfId="800" priority="1033" operator="containsText" text="ENABLED">
      <formula>NOT(ISERROR(SEARCH("ENABLED",J1329)))</formula>
    </cfRule>
  </conditionalFormatting>
  <conditionalFormatting sqref="X1329">
    <cfRule type="notContainsBlanks" dxfId="799" priority="1031">
      <formula>LEN(TRIM(X1329))&gt;0</formula>
    </cfRule>
  </conditionalFormatting>
  <conditionalFormatting sqref="K1329">
    <cfRule type="containsText" dxfId="798" priority="1028" operator="containsText" text="DISABLED">
      <formula>NOT(ISERROR(SEARCH("DISABLED",K1329)))</formula>
    </cfRule>
    <cfRule type="containsText" dxfId="797" priority="1029" operator="containsText" text="ENABLED">
      <formula>NOT(ISERROR(SEARCH("ENABLED",K1329)))</formula>
    </cfRule>
  </conditionalFormatting>
  <conditionalFormatting sqref="I1510">
    <cfRule type="cellIs" dxfId="796" priority="988" operator="equal">
      <formula>"CAT_MENU"</formula>
    </cfRule>
  </conditionalFormatting>
  <conditionalFormatting sqref="J1346">
    <cfRule type="containsText" dxfId="795" priority="1026" operator="containsText" text="DISABLED">
      <formula>NOT(ISERROR(SEARCH("DISABLED",J1346)))</formula>
    </cfRule>
    <cfRule type="containsText" dxfId="794" priority="1027" operator="containsText" text="ENABLED">
      <formula>NOT(ISERROR(SEARCH("ENABLED",J1346)))</formula>
    </cfRule>
  </conditionalFormatting>
  <conditionalFormatting sqref="X1346">
    <cfRule type="notContainsBlanks" dxfId="793" priority="1025">
      <formula>LEN(TRIM(X1346))&gt;0</formula>
    </cfRule>
  </conditionalFormatting>
  <conditionalFormatting sqref="I1346">
    <cfRule type="cellIs" dxfId="792" priority="1024" operator="equal">
      <formula>"CAT_MENU"</formula>
    </cfRule>
  </conditionalFormatting>
  <conditionalFormatting sqref="K1346">
    <cfRule type="containsText" dxfId="791" priority="1022" operator="containsText" text="DISABLED">
      <formula>NOT(ISERROR(SEARCH("DISABLED",K1346)))</formula>
    </cfRule>
    <cfRule type="containsText" dxfId="790" priority="1023" operator="containsText" text="ENABLED">
      <formula>NOT(ISERROR(SEARCH("ENABLED",K1346)))</formula>
    </cfRule>
  </conditionalFormatting>
  <conditionalFormatting sqref="J1347">
    <cfRule type="containsText" dxfId="789" priority="1020" operator="containsText" text="DISABLED">
      <formula>NOT(ISERROR(SEARCH("DISABLED",J1347)))</formula>
    </cfRule>
    <cfRule type="containsText" dxfId="788" priority="1021" operator="containsText" text="ENABLED">
      <formula>NOT(ISERROR(SEARCH("ENABLED",J1347)))</formula>
    </cfRule>
  </conditionalFormatting>
  <conditionalFormatting sqref="X1347">
    <cfRule type="notContainsBlanks" dxfId="787" priority="1019">
      <formula>LEN(TRIM(X1347))&gt;0</formula>
    </cfRule>
  </conditionalFormatting>
  <conditionalFormatting sqref="I1347">
    <cfRule type="cellIs" dxfId="786" priority="1018" operator="equal">
      <formula>"CAT_MENU"</formula>
    </cfRule>
  </conditionalFormatting>
  <conditionalFormatting sqref="K1347">
    <cfRule type="containsText" dxfId="785" priority="1016" operator="containsText" text="DISABLED">
      <formula>NOT(ISERROR(SEARCH("DISABLED",K1347)))</formula>
    </cfRule>
    <cfRule type="containsText" dxfId="784" priority="1017" operator="containsText" text="ENABLED">
      <formula>NOT(ISERROR(SEARCH("ENABLED",K1347)))</formula>
    </cfRule>
  </conditionalFormatting>
  <conditionalFormatting sqref="J1348">
    <cfRule type="containsText" dxfId="783" priority="1014" operator="containsText" text="DISABLED">
      <formula>NOT(ISERROR(SEARCH("DISABLED",J1348)))</formula>
    </cfRule>
    <cfRule type="containsText" dxfId="782" priority="1015" operator="containsText" text="ENABLED">
      <formula>NOT(ISERROR(SEARCH("ENABLED",J1348)))</formula>
    </cfRule>
  </conditionalFormatting>
  <conditionalFormatting sqref="X1348">
    <cfRule type="notContainsBlanks" dxfId="781" priority="1013">
      <formula>LEN(TRIM(X1348))&gt;0</formula>
    </cfRule>
  </conditionalFormatting>
  <conditionalFormatting sqref="K1348">
    <cfRule type="containsText" dxfId="780" priority="1010" operator="containsText" text="DISABLED">
      <formula>NOT(ISERROR(SEARCH("DISABLED",K1348)))</formula>
    </cfRule>
    <cfRule type="containsText" dxfId="779" priority="1011" operator="containsText" text="ENABLED">
      <formula>NOT(ISERROR(SEARCH("ENABLED",K1348)))</formula>
    </cfRule>
  </conditionalFormatting>
  <conditionalFormatting sqref="I1442">
    <cfRule type="cellIs" dxfId="778" priority="994" operator="equal">
      <formula>"CAT_MENU"</formula>
    </cfRule>
  </conditionalFormatting>
  <conditionalFormatting sqref="J1440">
    <cfRule type="containsText" dxfId="777" priority="1008" operator="containsText" text="DISABLED">
      <formula>NOT(ISERROR(SEARCH("DISABLED",J1440)))</formula>
    </cfRule>
    <cfRule type="containsText" dxfId="776" priority="1009" operator="containsText" text="ENABLED">
      <formula>NOT(ISERROR(SEARCH("ENABLED",J1440)))</formula>
    </cfRule>
  </conditionalFormatting>
  <conditionalFormatting sqref="X1440">
    <cfRule type="notContainsBlanks" dxfId="775" priority="1007">
      <formula>LEN(TRIM(X1440))&gt;0</formula>
    </cfRule>
  </conditionalFormatting>
  <conditionalFormatting sqref="I1440">
    <cfRule type="cellIs" dxfId="774" priority="1006" operator="equal">
      <formula>"CAT_MENU"</formula>
    </cfRule>
  </conditionalFormatting>
  <conditionalFormatting sqref="K1440">
    <cfRule type="containsText" dxfId="773" priority="1004" operator="containsText" text="DISABLED">
      <formula>NOT(ISERROR(SEARCH("DISABLED",K1440)))</formula>
    </cfRule>
    <cfRule type="containsText" dxfId="772" priority="1005" operator="containsText" text="ENABLED">
      <formula>NOT(ISERROR(SEARCH("ENABLED",K1440)))</formula>
    </cfRule>
  </conditionalFormatting>
  <conditionalFormatting sqref="J1441">
    <cfRule type="containsText" dxfId="771" priority="1002" operator="containsText" text="DISABLED">
      <formula>NOT(ISERROR(SEARCH("DISABLED",J1441)))</formula>
    </cfRule>
    <cfRule type="containsText" dxfId="770" priority="1003" operator="containsText" text="ENABLED">
      <formula>NOT(ISERROR(SEARCH("ENABLED",J1441)))</formula>
    </cfRule>
  </conditionalFormatting>
  <conditionalFormatting sqref="X1441">
    <cfRule type="notContainsBlanks" dxfId="769" priority="1001">
      <formula>LEN(TRIM(X1441))&gt;0</formula>
    </cfRule>
  </conditionalFormatting>
  <conditionalFormatting sqref="I1441">
    <cfRule type="cellIs" dxfId="768" priority="1000" operator="equal">
      <formula>"CAT_MENU"</formula>
    </cfRule>
  </conditionalFormatting>
  <conditionalFormatting sqref="K1441">
    <cfRule type="containsText" dxfId="767" priority="998" operator="containsText" text="DISABLED">
      <formula>NOT(ISERROR(SEARCH("DISABLED",K1441)))</formula>
    </cfRule>
    <cfRule type="containsText" dxfId="766" priority="999" operator="containsText" text="ENABLED">
      <formula>NOT(ISERROR(SEARCH("ENABLED",K1441)))</formula>
    </cfRule>
  </conditionalFormatting>
  <conditionalFormatting sqref="J1442">
    <cfRule type="containsText" dxfId="765" priority="996" operator="containsText" text="DISABLED">
      <formula>NOT(ISERROR(SEARCH("DISABLED",J1442)))</formula>
    </cfRule>
    <cfRule type="containsText" dxfId="764" priority="997" operator="containsText" text="ENABLED">
      <formula>NOT(ISERROR(SEARCH("ENABLED",J1442)))</formula>
    </cfRule>
  </conditionalFormatting>
  <conditionalFormatting sqref="X1442">
    <cfRule type="notContainsBlanks" dxfId="763" priority="995">
      <formula>LEN(TRIM(X1442))&gt;0</formula>
    </cfRule>
  </conditionalFormatting>
  <conditionalFormatting sqref="K1442">
    <cfRule type="containsText" dxfId="762" priority="992" operator="containsText" text="DISABLED">
      <formula>NOT(ISERROR(SEARCH("DISABLED",K1442)))</formula>
    </cfRule>
    <cfRule type="containsText" dxfId="761" priority="993" operator="containsText" text="ENABLED">
      <formula>NOT(ISERROR(SEARCH("ENABLED",K1442)))</formula>
    </cfRule>
  </conditionalFormatting>
  <conditionalFormatting sqref="J1510">
    <cfRule type="containsText" dxfId="760" priority="990" operator="containsText" text="DISABLED">
      <formula>NOT(ISERROR(SEARCH("DISABLED",J1510)))</formula>
    </cfRule>
    <cfRule type="containsText" dxfId="759" priority="991" operator="containsText" text="ENABLED">
      <formula>NOT(ISERROR(SEARCH("ENABLED",J1510)))</formula>
    </cfRule>
  </conditionalFormatting>
  <conditionalFormatting sqref="X1510">
    <cfRule type="notContainsBlanks" dxfId="758" priority="989">
      <formula>LEN(TRIM(X1510))&gt;0</formula>
    </cfRule>
  </conditionalFormatting>
  <conditionalFormatting sqref="K1510">
    <cfRule type="containsText" dxfId="757" priority="986" operator="containsText" text="DISABLED">
      <formula>NOT(ISERROR(SEARCH("DISABLED",K1510)))</formula>
    </cfRule>
    <cfRule type="containsText" dxfId="756" priority="987" operator="containsText" text="ENABLED">
      <formula>NOT(ISERROR(SEARCH("ENABLED",K1510)))</formula>
    </cfRule>
  </conditionalFormatting>
  <conditionalFormatting sqref="J1800:K1802">
    <cfRule type="containsText" dxfId="755" priority="984" operator="containsText" text="DISABLED">
      <formula>NOT(ISERROR(SEARCH("DISABLED",J1800)))</formula>
    </cfRule>
    <cfRule type="containsText" dxfId="754" priority="985" operator="containsText" text="ENABLED">
      <formula>NOT(ISERROR(SEARCH("ENABLED",J1800)))</formula>
    </cfRule>
  </conditionalFormatting>
  <conditionalFormatting sqref="X1800:X1802">
    <cfRule type="notContainsBlanks" dxfId="753" priority="983">
      <formula>LEN(TRIM(X1800))&gt;0</formula>
    </cfRule>
  </conditionalFormatting>
  <conditionalFormatting sqref="I1800:I1802">
    <cfRule type="cellIs" dxfId="752" priority="982" operator="equal">
      <formula>"CAT_MENU"</formula>
    </cfRule>
  </conditionalFormatting>
  <conditionalFormatting sqref="J2145">
    <cfRule type="containsText" dxfId="751" priority="976" operator="containsText" text="DISABLED">
      <formula>NOT(ISERROR(SEARCH("DISABLED",J2145)))</formula>
    </cfRule>
    <cfRule type="containsText" dxfId="750" priority="977" operator="containsText" text="ENABLED">
      <formula>NOT(ISERROR(SEARCH("ENABLED",J2145)))</formula>
    </cfRule>
  </conditionalFormatting>
  <conditionalFormatting sqref="X2145">
    <cfRule type="notContainsBlanks" dxfId="749" priority="975">
      <formula>LEN(TRIM(X2145))&gt;0</formula>
    </cfRule>
  </conditionalFormatting>
  <conditionalFormatting sqref="K2145">
    <cfRule type="containsText" dxfId="748" priority="972" operator="containsText" text="DISABLED">
      <formula>NOT(ISERROR(SEARCH("DISABLED",K2145)))</formula>
    </cfRule>
    <cfRule type="containsText" dxfId="747" priority="973" operator="containsText" text="ENABLED">
      <formula>NOT(ISERROR(SEARCH("ENABLED",K2145)))</formula>
    </cfRule>
  </conditionalFormatting>
  <conditionalFormatting sqref="J2146:J2208">
    <cfRule type="containsText" dxfId="746" priority="970" operator="containsText" text="DISABLED">
      <formula>NOT(ISERROR(SEARCH("DISABLED",J2146)))</formula>
    </cfRule>
    <cfRule type="containsText" dxfId="745" priority="971" operator="containsText" text="ENABLED">
      <formula>NOT(ISERROR(SEARCH("ENABLED",J2146)))</formula>
    </cfRule>
  </conditionalFormatting>
  <conditionalFormatting sqref="X2146:X2208">
    <cfRule type="notContainsBlanks" dxfId="744" priority="969">
      <formula>LEN(TRIM(X2146))&gt;0</formula>
    </cfRule>
  </conditionalFormatting>
  <conditionalFormatting sqref="K2146:K2208">
    <cfRule type="containsText" dxfId="743" priority="966" operator="containsText" text="DISABLED">
      <formula>NOT(ISERROR(SEARCH("DISABLED",K2146)))</formula>
    </cfRule>
    <cfRule type="containsText" dxfId="742" priority="967" operator="containsText" text="ENABLED">
      <formula>NOT(ISERROR(SEARCH("ENABLED",K2146)))</formula>
    </cfRule>
  </conditionalFormatting>
  <conditionalFormatting sqref="J2209">
    <cfRule type="containsText" dxfId="741" priority="964" operator="containsText" text="DISABLED">
      <formula>NOT(ISERROR(SEARCH("DISABLED",J2209)))</formula>
    </cfRule>
    <cfRule type="containsText" dxfId="740" priority="965" operator="containsText" text="ENABLED">
      <formula>NOT(ISERROR(SEARCH("ENABLED",J2209)))</formula>
    </cfRule>
  </conditionalFormatting>
  <conditionalFormatting sqref="X2209">
    <cfRule type="notContainsBlanks" dxfId="739" priority="963">
      <formula>LEN(TRIM(X2209))&gt;0</formula>
    </cfRule>
  </conditionalFormatting>
  <conditionalFormatting sqref="I2209">
    <cfRule type="cellIs" dxfId="738" priority="962" operator="equal">
      <formula>"CAT_MENU"</formula>
    </cfRule>
  </conditionalFormatting>
  <conditionalFormatting sqref="K2209">
    <cfRule type="containsText" dxfId="737" priority="960" operator="containsText" text="DISABLED">
      <formula>NOT(ISERROR(SEARCH("DISABLED",K2209)))</formula>
    </cfRule>
    <cfRule type="containsText" dxfId="736" priority="961" operator="containsText" text="ENABLED">
      <formula>NOT(ISERROR(SEARCH("ENABLED",K2209)))</formula>
    </cfRule>
  </conditionalFormatting>
  <conditionalFormatting sqref="J2210">
    <cfRule type="containsText" dxfId="735" priority="958" operator="containsText" text="DISABLED">
      <formula>NOT(ISERROR(SEARCH("DISABLED",J2210)))</formula>
    </cfRule>
    <cfRule type="containsText" dxfId="734" priority="959" operator="containsText" text="ENABLED">
      <formula>NOT(ISERROR(SEARCH("ENABLED",J2210)))</formula>
    </cfRule>
  </conditionalFormatting>
  <conditionalFormatting sqref="X2210">
    <cfRule type="notContainsBlanks" dxfId="733" priority="957">
      <formula>LEN(TRIM(X2210))&gt;0</formula>
    </cfRule>
  </conditionalFormatting>
  <conditionalFormatting sqref="I2210">
    <cfRule type="cellIs" dxfId="732" priority="956" operator="equal">
      <formula>"CAT_MENU"</formula>
    </cfRule>
  </conditionalFormatting>
  <conditionalFormatting sqref="K2210">
    <cfRule type="containsText" dxfId="731" priority="954" operator="containsText" text="DISABLED">
      <formula>NOT(ISERROR(SEARCH("DISABLED",K2210)))</formula>
    </cfRule>
    <cfRule type="containsText" dxfId="730" priority="955" operator="containsText" text="ENABLED">
      <formula>NOT(ISERROR(SEARCH("ENABLED",K2210)))</formula>
    </cfRule>
  </conditionalFormatting>
  <conditionalFormatting sqref="J2211">
    <cfRule type="containsText" dxfId="729" priority="952" operator="containsText" text="DISABLED">
      <formula>NOT(ISERROR(SEARCH("DISABLED",J2211)))</formula>
    </cfRule>
    <cfRule type="containsText" dxfId="728" priority="953" operator="containsText" text="ENABLED">
      <formula>NOT(ISERROR(SEARCH("ENABLED",J2211)))</formula>
    </cfRule>
  </conditionalFormatting>
  <conditionalFormatting sqref="X2211">
    <cfRule type="notContainsBlanks" dxfId="727" priority="951">
      <formula>LEN(TRIM(X2211))&gt;0</formula>
    </cfRule>
  </conditionalFormatting>
  <conditionalFormatting sqref="I2211">
    <cfRule type="cellIs" dxfId="726" priority="950" operator="equal">
      <formula>"CAT_MENU"</formula>
    </cfRule>
  </conditionalFormatting>
  <conditionalFormatting sqref="K2211">
    <cfRule type="containsText" dxfId="725" priority="948" operator="containsText" text="DISABLED">
      <formula>NOT(ISERROR(SEARCH("DISABLED",K2211)))</formula>
    </cfRule>
    <cfRule type="containsText" dxfId="724" priority="949" operator="containsText" text="ENABLED">
      <formula>NOT(ISERROR(SEARCH("ENABLED",K2211)))</formula>
    </cfRule>
  </conditionalFormatting>
  <conditionalFormatting sqref="J2212">
    <cfRule type="containsText" dxfId="723" priority="946" operator="containsText" text="DISABLED">
      <formula>NOT(ISERROR(SEARCH("DISABLED",J2212)))</formula>
    </cfRule>
    <cfRule type="containsText" dxfId="722" priority="947" operator="containsText" text="ENABLED">
      <formula>NOT(ISERROR(SEARCH("ENABLED",J2212)))</formula>
    </cfRule>
  </conditionalFormatting>
  <conditionalFormatting sqref="X2212">
    <cfRule type="notContainsBlanks" dxfId="721" priority="945">
      <formula>LEN(TRIM(X2212))&gt;0</formula>
    </cfRule>
  </conditionalFormatting>
  <conditionalFormatting sqref="I2212">
    <cfRule type="cellIs" dxfId="720" priority="944" operator="equal">
      <formula>"CAT_MENU"</formula>
    </cfRule>
  </conditionalFormatting>
  <conditionalFormatting sqref="K2212">
    <cfRule type="containsText" dxfId="719" priority="942" operator="containsText" text="DISABLED">
      <formula>NOT(ISERROR(SEARCH("DISABLED",K2212)))</formula>
    </cfRule>
    <cfRule type="containsText" dxfId="718" priority="943" operator="containsText" text="ENABLED">
      <formula>NOT(ISERROR(SEARCH("ENABLED",K2212)))</formula>
    </cfRule>
  </conditionalFormatting>
  <conditionalFormatting sqref="J2213">
    <cfRule type="containsText" dxfId="717" priority="940" operator="containsText" text="DISABLED">
      <formula>NOT(ISERROR(SEARCH("DISABLED",J2213)))</formula>
    </cfRule>
    <cfRule type="containsText" dxfId="716" priority="941" operator="containsText" text="ENABLED">
      <formula>NOT(ISERROR(SEARCH("ENABLED",J2213)))</formula>
    </cfRule>
  </conditionalFormatting>
  <conditionalFormatting sqref="X2213">
    <cfRule type="notContainsBlanks" dxfId="715" priority="939">
      <formula>LEN(TRIM(X2213))&gt;0</formula>
    </cfRule>
  </conditionalFormatting>
  <conditionalFormatting sqref="I2213">
    <cfRule type="cellIs" dxfId="714" priority="938" operator="equal">
      <formula>"CAT_MENU"</formula>
    </cfRule>
  </conditionalFormatting>
  <conditionalFormatting sqref="K2213">
    <cfRule type="containsText" dxfId="713" priority="936" operator="containsText" text="DISABLED">
      <formula>NOT(ISERROR(SEARCH("DISABLED",K2213)))</formula>
    </cfRule>
    <cfRule type="containsText" dxfId="712" priority="937" operator="containsText" text="ENABLED">
      <formula>NOT(ISERROR(SEARCH("ENABLED",K2213)))</formula>
    </cfRule>
  </conditionalFormatting>
  <conditionalFormatting sqref="J2214">
    <cfRule type="containsText" dxfId="711" priority="934" operator="containsText" text="DISABLED">
      <formula>NOT(ISERROR(SEARCH("DISABLED",J2214)))</formula>
    </cfRule>
    <cfRule type="containsText" dxfId="710" priority="935" operator="containsText" text="ENABLED">
      <formula>NOT(ISERROR(SEARCH("ENABLED",J2214)))</formula>
    </cfRule>
  </conditionalFormatting>
  <conditionalFormatting sqref="X2214">
    <cfRule type="notContainsBlanks" dxfId="709" priority="933">
      <formula>LEN(TRIM(X2214))&gt;0</formula>
    </cfRule>
  </conditionalFormatting>
  <conditionalFormatting sqref="I2214">
    <cfRule type="cellIs" dxfId="708" priority="932" operator="equal">
      <formula>"CAT_MENU"</formula>
    </cfRule>
  </conditionalFormatting>
  <conditionalFormatting sqref="K2214">
    <cfRule type="containsText" dxfId="707" priority="930" operator="containsText" text="DISABLED">
      <formula>NOT(ISERROR(SEARCH("DISABLED",K2214)))</formula>
    </cfRule>
    <cfRule type="containsText" dxfId="706" priority="931" operator="containsText" text="ENABLED">
      <formula>NOT(ISERROR(SEARCH("ENABLED",K2214)))</formula>
    </cfRule>
  </conditionalFormatting>
  <conditionalFormatting sqref="J2215">
    <cfRule type="containsText" dxfId="705" priority="928" operator="containsText" text="DISABLED">
      <formula>NOT(ISERROR(SEARCH("DISABLED",J2215)))</formula>
    </cfRule>
    <cfRule type="containsText" dxfId="704" priority="929" operator="containsText" text="ENABLED">
      <formula>NOT(ISERROR(SEARCH("ENABLED",J2215)))</formula>
    </cfRule>
  </conditionalFormatting>
  <conditionalFormatting sqref="X2215">
    <cfRule type="notContainsBlanks" dxfId="703" priority="927">
      <formula>LEN(TRIM(X2215))&gt;0</formula>
    </cfRule>
  </conditionalFormatting>
  <conditionalFormatting sqref="I2215">
    <cfRule type="cellIs" dxfId="702" priority="926" operator="equal">
      <formula>"CAT_MENU"</formula>
    </cfRule>
  </conditionalFormatting>
  <conditionalFormatting sqref="K2215">
    <cfRule type="containsText" dxfId="701" priority="924" operator="containsText" text="DISABLED">
      <formula>NOT(ISERROR(SEARCH("DISABLED",K2215)))</formula>
    </cfRule>
    <cfRule type="containsText" dxfId="700" priority="925" operator="containsText" text="ENABLED">
      <formula>NOT(ISERROR(SEARCH("ENABLED",K2215)))</formula>
    </cfRule>
  </conditionalFormatting>
  <conditionalFormatting sqref="J2216">
    <cfRule type="containsText" dxfId="699" priority="922" operator="containsText" text="DISABLED">
      <formula>NOT(ISERROR(SEARCH("DISABLED",J2216)))</formula>
    </cfRule>
    <cfRule type="containsText" dxfId="698" priority="923" operator="containsText" text="ENABLED">
      <formula>NOT(ISERROR(SEARCH("ENABLED",J2216)))</formula>
    </cfRule>
  </conditionalFormatting>
  <conditionalFormatting sqref="X2216">
    <cfRule type="notContainsBlanks" dxfId="697" priority="921">
      <formula>LEN(TRIM(X2216))&gt;0</formula>
    </cfRule>
  </conditionalFormatting>
  <conditionalFormatting sqref="I2216">
    <cfRule type="cellIs" dxfId="696" priority="920" operator="equal">
      <formula>"CAT_MENU"</formula>
    </cfRule>
  </conditionalFormatting>
  <conditionalFormatting sqref="K2216">
    <cfRule type="containsText" dxfId="695" priority="918" operator="containsText" text="DISABLED">
      <formula>NOT(ISERROR(SEARCH("DISABLED",K2216)))</formula>
    </cfRule>
    <cfRule type="containsText" dxfId="694" priority="919" operator="containsText" text="ENABLED">
      <formula>NOT(ISERROR(SEARCH("ENABLED",K2216)))</formula>
    </cfRule>
  </conditionalFormatting>
  <conditionalFormatting sqref="J2217">
    <cfRule type="containsText" dxfId="693" priority="916" operator="containsText" text="DISABLED">
      <formula>NOT(ISERROR(SEARCH("DISABLED",J2217)))</formula>
    </cfRule>
    <cfRule type="containsText" dxfId="692" priority="917" operator="containsText" text="ENABLED">
      <formula>NOT(ISERROR(SEARCH("ENABLED",J2217)))</formula>
    </cfRule>
  </conditionalFormatting>
  <conditionalFormatting sqref="X2217">
    <cfRule type="notContainsBlanks" dxfId="691" priority="915">
      <formula>LEN(TRIM(X2217))&gt;0</formula>
    </cfRule>
  </conditionalFormatting>
  <conditionalFormatting sqref="I2217">
    <cfRule type="cellIs" dxfId="690" priority="914" operator="equal">
      <formula>"CAT_MENU"</formula>
    </cfRule>
  </conditionalFormatting>
  <conditionalFormatting sqref="K2217">
    <cfRule type="containsText" dxfId="689" priority="912" operator="containsText" text="DISABLED">
      <formula>NOT(ISERROR(SEARCH("DISABLED",K2217)))</formula>
    </cfRule>
    <cfRule type="containsText" dxfId="688" priority="913" operator="containsText" text="ENABLED">
      <formula>NOT(ISERROR(SEARCH("ENABLED",K2217)))</formula>
    </cfRule>
  </conditionalFormatting>
  <conditionalFormatting sqref="J2218">
    <cfRule type="containsText" dxfId="687" priority="910" operator="containsText" text="DISABLED">
      <formula>NOT(ISERROR(SEARCH("DISABLED",J2218)))</formula>
    </cfRule>
    <cfRule type="containsText" dxfId="686" priority="911" operator="containsText" text="ENABLED">
      <formula>NOT(ISERROR(SEARCH("ENABLED",J2218)))</formula>
    </cfRule>
  </conditionalFormatting>
  <conditionalFormatting sqref="X2218">
    <cfRule type="notContainsBlanks" dxfId="685" priority="909">
      <formula>LEN(TRIM(X2218))&gt;0</formula>
    </cfRule>
  </conditionalFormatting>
  <conditionalFormatting sqref="I2218">
    <cfRule type="cellIs" dxfId="684" priority="908" operator="equal">
      <formula>"CAT_MENU"</formula>
    </cfRule>
  </conditionalFormatting>
  <conditionalFormatting sqref="K2218">
    <cfRule type="containsText" dxfId="683" priority="906" operator="containsText" text="DISABLED">
      <formula>NOT(ISERROR(SEARCH("DISABLED",K2218)))</formula>
    </cfRule>
    <cfRule type="containsText" dxfId="682" priority="907" operator="containsText" text="ENABLED">
      <formula>NOT(ISERROR(SEARCH("ENABLED",K2218)))</formula>
    </cfRule>
  </conditionalFormatting>
  <conditionalFormatting sqref="J2219">
    <cfRule type="containsText" dxfId="681" priority="904" operator="containsText" text="DISABLED">
      <formula>NOT(ISERROR(SEARCH("DISABLED",J2219)))</formula>
    </cfRule>
    <cfRule type="containsText" dxfId="680" priority="905" operator="containsText" text="ENABLED">
      <formula>NOT(ISERROR(SEARCH("ENABLED",J2219)))</formula>
    </cfRule>
  </conditionalFormatting>
  <conditionalFormatting sqref="X2219">
    <cfRule type="notContainsBlanks" dxfId="679" priority="903">
      <formula>LEN(TRIM(X2219))&gt;0</formula>
    </cfRule>
  </conditionalFormatting>
  <conditionalFormatting sqref="I2219">
    <cfRule type="cellIs" dxfId="678" priority="902" operator="equal">
      <formula>"CAT_MENU"</formula>
    </cfRule>
  </conditionalFormatting>
  <conditionalFormatting sqref="K2219">
    <cfRule type="containsText" dxfId="677" priority="900" operator="containsText" text="DISABLED">
      <formula>NOT(ISERROR(SEARCH("DISABLED",K2219)))</formula>
    </cfRule>
    <cfRule type="containsText" dxfId="676" priority="901" operator="containsText" text="ENABLED">
      <formula>NOT(ISERROR(SEARCH("ENABLED",K2219)))</formula>
    </cfRule>
  </conditionalFormatting>
  <conditionalFormatting sqref="J2220:J2222">
    <cfRule type="containsText" dxfId="675" priority="898" operator="containsText" text="DISABLED">
      <formula>NOT(ISERROR(SEARCH("DISABLED",J2220)))</formula>
    </cfRule>
    <cfRule type="containsText" dxfId="674" priority="899" operator="containsText" text="ENABLED">
      <formula>NOT(ISERROR(SEARCH("ENABLED",J2220)))</formula>
    </cfRule>
  </conditionalFormatting>
  <conditionalFormatting sqref="X2220:X2222">
    <cfRule type="notContainsBlanks" dxfId="673" priority="897">
      <formula>LEN(TRIM(X2220))&gt;0</formula>
    </cfRule>
  </conditionalFormatting>
  <conditionalFormatting sqref="I2220:I2222">
    <cfRule type="cellIs" dxfId="672" priority="896" operator="equal">
      <formula>"CAT_MENU"</formula>
    </cfRule>
  </conditionalFormatting>
  <conditionalFormatting sqref="K2220:K2222">
    <cfRule type="containsText" dxfId="671" priority="894" operator="containsText" text="DISABLED">
      <formula>NOT(ISERROR(SEARCH("DISABLED",K2220)))</formula>
    </cfRule>
    <cfRule type="containsText" dxfId="670" priority="895" operator="containsText" text="ENABLED">
      <formula>NOT(ISERROR(SEARCH("ENABLED",K2220)))</formula>
    </cfRule>
  </conditionalFormatting>
  <conditionalFormatting sqref="J2223">
    <cfRule type="containsText" dxfId="669" priority="892" operator="containsText" text="DISABLED">
      <formula>NOT(ISERROR(SEARCH("DISABLED",J2223)))</formula>
    </cfRule>
    <cfRule type="containsText" dxfId="668" priority="893" operator="containsText" text="ENABLED">
      <formula>NOT(ISERROR(SEARCH("ENABLED",J2223)))</formula>
    </cfRule>
  </conditionalFormatting>
  <conditionalFormatting sqref="X2223">
    <cfRule type="notContainsBlanks" dxfId="667" priority="891">
      <formula>LEN(TRIM(X2223))&gt;0</formula>
    </cfRule>
  </conditionalFormatting>
  <conditionalFormatting sqref="I2223">
    <cfRule type="cellIs" dxfId="666" priority="890" operator="equal">
      <formula>"CAT_MENU"</formula>
    </cfRule>
  </conditionalFormatting>
  <conditionalFormatting sqref="K2223">
    <cfRule type="containsText" dxfId="665" priority="888" operator="containsText" text="DISABLED">
      <formula>NOT(ISERROR(SEARCH("DISABLED",K2223)))</formula>
    </cfRule>
    <cfRule type="containsText" dxfId="664" priority="889" operator="containsText" text="ENABLED">
      <formula>NOT(ISERROR(SEARCH("ENABLED",K2223)))</formula>
    </cfRule>
  </conditionalFormatting>
  <conditionalFormatting sqref="J2224">
    <cfRule type="containsText" dxfId="663" priority="886" operator="containsText" text="DISABLED">
      <formula>NOT(ISERROR(SEARCH("DISABLED",J2224)))</formula>
    </cfRule>
    <cfRule type="containsText" dxfId="662" priority="887" operator="containsText" text="ENABLED">
      <formula>NOT(ISERROR(SEARCH("ENABLED",J2224)))</formula>
    </cfRule>
  </conditionalFormatting>
  <conditionalFormatting sqref="X2224 X2226">
    <cfRule type="notContainsBlanks" dxfId="661" priority="885">
      <formula>LEN(TRIM(X2224))&gt;0</formula>
    </cfRule>
  </conditionalFormatting>
  <conditionalFormatting sqref="I2224">
    <cfRule type="cellIs" dxfId="660" priority="884" operator="equal">
      <formula>"CAT_MENU"</formula>
    </cfRule>
  </conditionalFormatting>
  <conditionalFormatting sqref="K2224">
    <cfRule type="containsText" dxfId="659" priority="882" operator="containsText" text="DISABLED">
      <formula>NOT(ISERROR(SEARCH("DISABLED",K2224)))</formula>
    </cfRule>
    <cfRule type="containsText" dxfId="658" priority="883" operator="containsText" text="ENABLED">
      <formula>NOT(ISERROR(SEARCH("ENABLED",K2224)))</formula>
    </cfRule>
  </conditionalFormatting>
  <conditionalFormatting sqref="J2225">
    <cfRule type="containsText" dxfId="657" priority="880" operator="containsText" text="DISABLED">
      <formula>NOT(ISERROR(SEARCH("DISABLED",J2225)))</formula>
    </cfRule>
    <cfRule type="containsText" dxfId="656" priority="881" operator="containsText" text="ENABLED">
      <formula>NOT(ISERROR(SEARCH("ENABLED",J2225)))</formula>
    </cfRule>
  </conditionalFormatting>
  <conditionalFormatting sqref="X2225">
    <cfRule type="notContainsBlanks" dxfId="655" priority="879">
      <formula>LEN(TRIM(X2225))&gt;0</formula>
    </cfRule>
  </conditionalFormatting>
  <conditionalFormatting sqref="I2225">
    <cfRule type="cellIs" dxfId="654" priority="878" operator="equal">
      <formula>"CAT_MENU"</formula>
    </cfRule>
  </conditionalFormatting>
  <conditionalFormatting sqref="K2225">
    <cfRule type="containsText" dxfId="653" priority="876" operator="containsText" text="DISABLED">
      <formula>NOT(ISERROR(SEARCH("DISABLED",K2225)))</formula>
    </cfRule>
    <cfRule type="containsText" dxfId="652" priority="877" operator="containsText" text="ENABLED">
      <formula>NOT(ISERROR(SEARCH("ENABLED",K2225)))</formula>
    </cfRule>
  </conditionalFormatting>
  <conditionalFormatting sqref="J2226">
    <cfRule type="containsText" dxfId="651" priority="874" operator="containsText" text="DISABLED">
      <formula>NOT(ISERROR(SEARCH("DISABLED",J2226)))</formula>
    </cfRule>
    <cfRule type="containsText" dxfId="650" priority="875" operator="containsText" text="ENABLED">
      <formula>NOT(ISERROR(SEARCH("ENABLED",J2226)))</formula>
    </cfRule>
  </conditionalFormatting>
  <conditionalFormatting sqref="I2226">
    <cfRule type="cellIs" dxfId="649" priority="873" operator="equal">
      <formula>"CAT_MENU"</formula>
    </cfRule>
  </conditionalFormatting>
  <conditionalFormatting sqref="K2226 K2228">
    <cfRule type="containsText" dxfId="648" priority="871" operator="containsText" text="DISABLED">
      <formula>NOT(ISERROR(SEARCH("DISABLED",K2226)))</formula>
    </cfRule>
    <cfRule type="containsText" dxfId="647" priority="872" operator="containsText" text="ENABLED">
      <formula>NOT(ISERROR(SEARCH("ENABLED",K2226)))</formula>
    </cfRule>
  </conditionalFormatting>
  <conditionalFormatting sqref="J2228">
    <cfRule type="containsText" dxfId="646" priority="845" operator="containsText" text="DISABLED">
      <formula>NOT(ISERROR(SEARCH("DISABLED",J2228)))</formula>
    </cfRule>
    <cfRule type="containsText" dxfId="645" priority="846" operator="containsText" text="ENABLED">
      <formula>NOT(ISERROR(SEARCH("ENABLED",J2228)))</formula>
    </cfRule>
  </conditionalFormatting>
  <conditionalFormatting sqref="X2228">
    <cfRule type="notContainsBlanks" dxfId="644" priority="844">
      <formula>LEN(TRIM(X2228))&gt;0</formula>
    </cfRule>
  </conditionalFormatting>
  <conditionalFormatting sqref="I2228">
    <cfRule type="cellIs" dxfId="643" priority="843" operator="equal">
      <formula>"CAT_MENU"</formula>
    </cfRule>
  </conditionalFormatting>
  <conditionalFormatting sqref="J2229">
    <cfRule type="containsText" dxfId="642" priority="841" operator="containsText" text="DISABLED">
      <formula>NOT(ISERROR(SEARCH("DISABLED",J2229)))</formula>
    </cfRule>
    <cfRule type="containsText" dxfId="641" priority="842" operator="containsText" text="ENABLED">
      <formula>NOT(ISERROR(SEARCH("ENABLED",J2229)))</formula>
    </cfRule>
  </conditionalFormatting>
  <conditionalFormatting sqref="X2229">
    <cfRule type="notContainsBlanks" dxfId="640" priority="840">
      <formula>LEN(TRIM(X2229))&gt;0</formula>
    </cfRule>
  </conditionalFormatting>
  <conditionalFormatting sqref="I2229">
    <cfRule type="cellIs" dxfId="639" priority="839" operator="equal">
      <formula>"CAT_MENU"</formula>
    </cfRule>
  </conditionalFormatting>
  <conditionalFormatting sqref="K2229">
    <cfRule type="containsText" dxfId="638" priority="837" operator="containsText" text="DISABLED">
      <formula>NOT(ISERROR(SEARCH("DISABLED",K2229)))</formula>
    </cfRule>
    <cfRule type="containsText" dxfId="637" priority="838" operator="containsText" text="ENABLED">
      <formula>NOT(ISERROR(SEARCH("ENABLED",K2229)))</formula>
    </cfRule>
  </conditionalFormatting>
  <conditionalFormatting sqref="J2230">
    <cfRule type="containsText" dxfId="636" priority="835" operator="containsText" text="DISABLED">
      <formula>NOT(ISERROR(SEARCH("DISABLED",J2230)))</formula>
    </cfRule>
    <cfRule type="containsText" dxfId="635" priority="836" operator="containsText" text="ENABLED">
      <formula>NOT(ISERROR(SEARCH("ENABLED",J2230)))</formula>
    </cfRule>
  </conditionalFormatting>
  <conditionalFormatting sqref="X2230">
    <cfRule type="notContainsBlanks" dxfId="634" priority="834">
      <formula>LEN(TRIM(X2230))&gt;0</formula>
    </cfRule>
  </conditionalFormatting>
  <conditionalFormatting sqref="I2230">
    <cfRule type="cellIs" dxfId="633" priority="833" operator="equal">
      <formula>"CAT_MENU"</formula>
    </cfRule>
  </conditionalFormatting>
  <conditionalFormatting sqref="K2230">
    <cfRule type="containsText" dxfId="632" priority="831" operator="containsText" text="DISABLED">
      <formula>NOT(ISERROR(SEARCH("DISABLED",K2230)))</formula>
    </cfRule>
    <cfRule type="containsText" dxfId="631" priority="832" operator="containsText" text="ENABLED">
      <formula>NOT(ISERROR(SEARCH("ENABLED",K2230)))</formula>
    </cfRule>
  </conditionalFormatting>
  <conditionalFormatting sqref="J2231">
    <cfRule type="containsText" dxfId="630" priority="829" operator="containsText" text="DISABLED">
      <formula>NOT(ISERROR(SEARCH("DISABLED",J2231)))</formula>
    </cfRule>
    <cfRule type="containsText" dxfId="629" priority="830" operator="containsText" text="ENABLED">
      <formula>NOT(ISERROR(SEARCH("ENABLED",J2231)))</formula>
    </cfRule>
  </conditionalFormatting>
  <conditionalFormatting sqref="X2231">
    <cfRule type="notContainsBlanks" dxfId="628" priority="828">
      <formula>LEN(TRIM(X2231))&gt;0</formula>
    </cfRule>
  </conditionalFormatting>
  <conditionalFormatting sqref="I2231">
    <cfRule type="cellIs" dxfId="627" priority="827" operator="equal">
      <formula>"CAT_MENU"</formula>
    </cfRule>
  </conditionalFormatting>
  <conditionalFormatting sqref="K2231">
    <cfRule type="containsText" dxfId="626" priority="825" operator="containsText" text="DISABLED">
      <formula>NOT(ISERROR(SEARCH("DISABLED",K2231)))</formula>
    </cfRule>
    <cfRule type="containsText" dxfId="625" priority="826" operator="containsText" text="ENABLED">
      <formula>NOT(ISERROR(SEARCH("ENABLED",K2231)))</formula>
    </cfRule>
  </conditionalFormatting>
  <conditionalFormatting sqref="J2232">
    <cfRule type="containsText" dxfId="624" priority="823" operator="containsText" text="DISABLED">
      <formula>NOT(ISERROR(SEARCH("DISABLED",J2232)))</formula>
    </cfRule>
    <cfRule type="containsText" dxfId="623" priority="824" operator="containsText" text="ENABLED">
      <formula>NOT(ISERROR(SEARCH("ENABLED",J2232)))</formula>
    </cfRule>
  </conditionalFormatting>
  <conditionalFormatting sqref="X2232">
    <cfRule type="notContainsBlanks" dxfId="622" priority="822">
      <formula>LEN(TRIM(X2232))&gt;0</formula>
    </cfRule>
  </conditionalFormatting>
  <conditionalFormatting sqref="I2232">
    <cfRule type="cellIs" dxfId="621" priority="821" operator="equal">
      <formula>"CAT_MENU"</formula>
    </cfRule>
  </conditionalFormatting>
  <conditionalFormatting sqref="K2232">
    <cfRule type="containsText" dxfId="620" priority="819" operator="containsText" text="DISABLED">
      <formula>NOT(ISERROR(SEARCH("DISABLED",K2232)))</formula>
    </cfRule>
    <cfRule type="containsText" dxfId="619" priority="820" operator="containsText" text="ENABLED">
      <formula>NOT(ISERROR(SEARCH("ENABLED",K2232)))</formula>
    </cfRule>
  </conditionalFormatting>
  <conditionalFormatting sqref="J1873:K1873">
    <cfRule type="containsText" dxfId="618" priority="817" operator="containsText" text="DISABLED">
      <formula>NOT(ISERROR(SEARCH("DISABLED",J1873)))</formula>
    </cfRule>
    <cfRule type="containsText" dxfId="617" priority="818" operator="containsText" text="ENABLED">
      <formula>NOT(ISERROR(SEARCH("ENABLED",J1873)))</formula>
    </cfRule>
  </conditionalFormatting>
  <conditionalFormatting sqref="X1873">
    <cfRule type="notContainsBlanks" dxfId="616" priority="816">
      <formula>LEN(TRIM(X1873))&gt;0</formula>
    </cfRule>
  </conditionalFormatting>
  <conditionalFormatting sqref="I1873">
    <cfRule type="cellIs" dxfId="615" priority="815" operator="equal">
      <formula>"CAT_MENU"</formula>
    </cfRule>
  </conditionalFormatting>
  <conditionalFormatting sqref="J2233">
    <cfRule type="containsText" dxfId="614" priority="813" operator="containsText" text="DISABLED">
      <formula>NOT(ISERROR(SEARCH("DISABLED",J2233)))</formula>
    </cfRule>
    <cfRule type="containsText" dxfId="613" priority="814" operator="containsText" text="ENABLED">
      <formula>NOT(ISERROR(SEARCH("ENABLED",J2233)))</formula>
    </cfRule>
  </conditionalFormatting>
  <conditionalFormatting sqref="X2233:X2234">
    <cfRule type="notContainsBlanks" dxfId="612" priority="812">
      <formula>LEN(TRIM(X2233))&gt;0</formula>
    </cfRule>
  </conditionalFormatting>
  <conditionalFormatting sqref="J2234">
    <cfRule type="containsText" dxfId="611" priority="810" operator="containsText" text="DISABLED">
      <formula>NOT(ISERROR(SEARCH("DISABLED",J2234)))</formula>
    </cfRule>
    <cfRule type="containsText" dxfId="610" priority="811" operator="containsText" text="ENABLED">
      <formula>NOT(ISERROR(SEARCH("ENABLED",J2234)))</formula>
    </cfRule>
  </conditionalFormatting>
  <conditionalFormatting sqref="X2234">
    <cfRule type="notContainsBlanks" dxfId="609" priority="809">
      <formula>LEN(TRIM(X2234))&gt;0</formula>
    </cfRule>
  </conditionalFormatting>
  <conditionalFormatting sqref="I2233:I2234">
    <cfRule type="cellIs" dxfId="608" priority="808" operator="equal">
      <formula>"CAT_MENU"</formula>
    </cfRule>
  </conditionalFormatting>
  <conditionalFormatting sqref="K2233:K2234">
    <cfRule type="containsText" dxfId="607" priority="806" operator="containsText" text="DISABLED">
      <formula>NOT(ISERROR(SEARCH("DISABLED",K2233)))</formula>
    </cfRule>
    <cfRule type="containsText" dxfId="606" priority="807" operator="containsText" text="ENABLED">
      <formula>NOT(ISERROR(SEARCH("ENABLED",K2233)))</formula>
    </cfRule>
  </conditionalFormatting>
  <conditionalFormatting sqref="J1924:K1925">
    <cfRule type="containsText" dxfId="605" priority="804" operator="containsText" text="DISABLED">
      <formula>NOT(ISERROR(SEARCH("DISABLED",J1924)))</formula>
    </cfRule>
    <cfRule type="containsText" dxfId="604" priority="805" operator="containsText" text="ENABLED">
      <formula>NOT(ISERROR(SEARCH("ENABLED",J1924)))</formula>
    </cfRule>
  </conditionalFormatting>
  <conditionalFormatting sqref="X1924:X1925">
    <cfRule type="notContainsBlanks" dxfId="603" priority="803">
      <formula>LEN(TRIM(X1924))&gt;0</formula>
    </cfRule>
  </conditionalFormatting>
  <conditionalFormatting sqref="I1924:I1925">
    <cfRule type="cellIs" dxfId="602" priority="802" operator="equal">
      <formula>"CAT_MENU"</formula>
    </cfRule>
  </conditionalFormatting>
  <conditionalFormatting sqref="J2233">
    <cfRule type="containsText" dxfId="601" priority="800" operator="containsText" text="DISABLED">
      <formula>NOT(ISERROR(SEARCH("DISABLED",J2233)))</formula>
    </cfRule>
    <cfRule type="containsText" dxfId="600" priority="801" operator="containsText" text="ENABLED">
      <formula>NOT(ISERROR(SEARCH("ENABLED",J2233)))</formula>
    </cfRule>
  </conditionalFormatting>
  <conditionalFormatting sqref="X2233">
    <cfRule type="notContainsBlanks" dxfId="599" priority="799">
      <formula>LEN(TRIM(X2233))&gt;0</formula>
    </cfRule>
  </conditionalFormatting>
  <conditionalFormatting sqref="I2233">
    <cfRule type="cellIs" dxfId="598" priority="798" operator="equal">
      <formula>"CAT_MENU"</formula>
    </cfRule>
  </conditionalFormatting>
  <conditionalFormatting sqref="K2233">
    <cfRule type="containsText" dxfId="597" priority="796" operator="containsText" text="DISABLED">
      <formula>NOT(ISERROR(SEARCH("DISABLED",K2233)))</formula>
    </cfRule>
    <cfRule type="containsText" dxfId="596" priority="797" operator="containsText" text="ENABLED">
      <formula>NOT(ISERROR(SEARCH("ENABLED",K2233)))</formula>
    </cfRule>
  </conditionalFormatting>
  <conditionalFormatting sqref="J2234">
    <cfRule type="containsText" dxfId="595" priority="794" operator="containsText" text="DISABLED">
      <formula>NOT(ISERROR(SEARCH("DISABLED",J2234)))</formula>
    </cfRule>
    <cfRule type="containsText" dxfId="594" priority="795" operator="containsText" text="ENABLED">
      <formula>NOT(ISERROR(SEARCH("ENABLED",J2234)))</formula>
    </cfRule>
  </conditionalFormatting>
  <conditionalFormatting sqref="J2237:K2237">
    <cfRule type="containsText" dxfId="593" priority="771" operator="containsText" text="DISABLED">
      <formula>NOT(ISERROR(SEARCH("DISABLED",J2237)))</formula>
    </cfRule>
    <cfRule type="containsText" dxfId="592" priority="772" operator="containsText" text="ENABLED">
      <formula>NOT(ISERROR(SEARCH("ENABLED",J2237)))</formula>
    </cfRule>
  </conditionalFormatting>
  <conditionalFormatting sqref="X2237">
    <cfRule type="notContainsBlanks" dxfId="591" priority="770">
      <formula>LEN(TRIM(X2237))&gt;0</formula>
    </cfRule>
  </conditionalFormatting>
  <conditionalFormatting sqref="I2237">
    <cfRule type="cellIs" dxfId="590" priority="769" operator="equal">
      <formula>"CAT_MENU"</formula>
    </cfRule>
  </conditionalFormatting>
  <conditionalFormatting sqref="J2238:J2243">
    <cfRule type="containsText" dxfId="589" priority="767" operator="containsText" text="DISABLED">
      <formula>NOT(ISERROR(SEARCH("DISABLED",J2238)))</formula>
    </cfRule>
    <cfRule type="containsText" dxfId="588" priority="768" operator="containsText" text="ENABLED">
      <formula>NOT(ISERROR(SEARCH("ENABLED",J2238)))</formula>
    </cfRule>
  </conditionalFormatting>
  <conditionalFormatting sqref="X2238:X2243">
    <cfRule type="notContainsBlanks" dxfId="587" priority="766">
      <formula>LEN(TRIM(X2238))&gt;0</formula>
    </cfRule>
  </conditionalFormatting>
  <conditionalFormatting sqref="I2238:I2243">
    <cfRule type="cellIs" dxfId="586" priority="765" operator="equal">
      <formula>"CAT_MENU"</formula>
    </cfRule>
  </conditionalFormatting>
  <conditionalFormatting sqref="K2238:K2243">
    <cfRule type="containsText" dxfId="585" priority="763" operator="containsText" text="DISABLED">
      <formula>NOT(ISERROR(SEARCH("DISABLED",K2238)))</formula>
    </cfRule>
    <cfRule type="containsText" dxfId="584" priority="764" operator="containsText" text="ENABLED">
      <formula>NOT(ISERROR(SEARCH("ENABLED",K2238)))</formula>
    </cfRule>
  </conditionalFormatting>
  <conditionalFormatting sqref="X2227">
    <cfRule type="notContainsBlanks" dxfId="583" priority="737">
      <formula>LEN(TRIM(X2227))&gt;0</formula>
    </cfRule>
  </conditionalFormatting>
  <conditionalFormatting sqref="J2227">
    <cfRule type="containsText" dxfId="582" priority="735" operator="containsText" text="DISABLED">
      <formula>NOT(ISERROR(SEARCH("DISABLED",J2227)))</formula>
    </cfRule>
    <cfRule type="containsText" dxfId="581" priority="736" operator="containsText" text="ENABLED">
      <formula>NOT(ISERROR(SEARCH("ENABLED",J2227)))</formula>
    </cfRule>
  </conditionalFormatting>
  <conditionalFormatting sqref="I2227">
    <cfRule type="cellIs" dxfId="580" priority="734" operator="equal">
      <formula>"CAT_MENU"</formula>
    </cfRule>
  </conditionalFormatting>
  <conditionalFormatting sqref="K2227">
    <cfRule type="containsText" dxfId="579" priority="732" operator="containsText" text="DISABLED">
      <formula>NOT(ISERROR(SEARCH("DISABLED",K2227)))</formula>
    </cfRule>
    <cfRule type="containsText" dxfId="578" priority="733" operator="containsText" text="ENABLED">
      <formula>NOT(ISERROR(SEARCH("ENABLED",K2227)))</formula>
    </cfRule>
  </conditionalFormatting>
  <conditionalFormatting sqref="J2244:J2246">
    <cfRule type="containsText" dxfId="577" priority="730" operator="containsText" text="DISABLED">
      <formula>NOT(ISERROR(SEARCH("DISABLED",J2244)))</formula>
    </cfRule>
    <cfRule type="containsText" dxfId="576" priority="731" operator="containsText" text="ENABLED">
      <formula>NOT(ISERROR(SEARCH("ENABLED",J2244)))</formula>
    </cfRule>
  </conditionalFormatting>
  <conditionalFormatting sqref="X2244:X2246">
    <cfRule type="notContainsBlanks" dxfId="575" priority="729">
      <formula>LEN(TRIM(X2244))&gt;0</formula>
    </cfRule>
  </conditionalFormatting>
  <conditionalFormatting sqref="I2244:I2246">
    <cfRule type="cellIs" dxfId="574" priority="728" operator="equal">
      <formula>"CAT_MENU"</formula>
    </cfRule>
  </conditionalFormatting>
  <conditionalFormatting sqref="K2244:K2246">
    <cfRule type="containsText" dxfId="573" priority="726" operator="containsText" text="DISABLED">
      <formula>NOT(ISERROR(SEARCH("DISABLED",K2244)))</formula>
    </cfRule>
    <cfRule type="containsText" dxfId="572" priority="727" operator="containsText" text="ENABLED">
      <formula>NOT(ISERROR(SEARCH("ENABLED",K2244)))</formula>
    </cfRule>
  </conditionalFormatting>
  <conditionalFormatting sqref="J1922">
    <cfRule type="containsText" dxfId="571" priority="718" operator="containsText" text="DISABLED">
      <formula>NOT(ISERROR(SEARCH("DISABLED",J1922)))</formula>
    </cfRule>
    <cfRule type="containsText" dxfId="570" priority="719" operator="containsText" text="ENABLED">
      <formula>NOT(ISERROR(SEARCH("ENABLED",J1922)))</formula>
    </cfRule>
  </conditionalFormatting>
  <conditionalFormatting sqref="X1922">
    <cfRule type="notContainsBlanks" dxfId="569" priority="717">
      <formula>LEN(TRIM(X1922))&gt;0</formula>
    </cfRule>
  </conditionalFormatting>
  <conditionalFormatting sqref="K1922">
    <cfRule type="containsText" dxfId="568" priority="714" operator="containsText" text="DISABLED">
      <formula>NOT(ISERROR(SEARCH("DISABLED",K1922)))</formula>
    </cfRule>
    <cfRule type="containsText" dxfId="567" priority="715" operator="containsText" text="ENABLED">
      <formula>NOT(ISERROR(SEARCH("ENABLED",K1922)))</formula>
    </cfRule>
  </conditionalFormatting>
  <conditionalFormatting sqref="I1922">
    <cfRule type="cellIs" dxfId="566" priority="712" operator="equal">
      <formula>"CAT_MENU"</formula>
    </cfRule>
  </conditionalFormatting>
  <conditionalFormatting sqref="J1978:J1979">
    <cfRule type="containsText" dxfId="565" priority="704" operator="containsText" text="DISABLED">
      <formula>NOT(ISERROR(SEARCH("DISABLED",J1978)))</formula>
    </cfRule>
    <cfRule type="containsText" dxfId="564" priority="705" operator="containsText" text="ENABLED">
      <formula>NOT(ISERROR(SEARCH("ENABLED",J1978)))</formula>
    </cfRule>
  </conditionalFormatting>
  <conditionalFormatting sqref="X1978:X1979">
    <cfRule type="notContainsBlanks" dxfId="563" priority="703">
      <formula>LEN(TRIM(X1978))&gt;0</formula>
    </cfRule>
  </conditionalFormatting>
  <conditionalFormatting sqref="I1978:I1979">
    <cfRule type="cellIs" dxfId="562" priority="702" operator="equal">
      <formula>"CAT_MENU"</formula>
    </cfRule>
  </conditionalFormatting>
  <conditionalFormatting sqref="K1978:K1979">
    <cfRule type="containsText" dxfId="561" priority="700" operator="containsText" text="DISABLED">
      <formula>NOT(ISERROR(SEARCH("DISABLED",K1978)))</formula>
    </cfRule>
    <cfRule type="containsText" dxfId="560" priority="701" operator="containsText" text="ENABLED">
      <formula>NOT(ISERROR(SEARCH("ENABLED",K1978)))</formula>
    </cfRule>
  </conditionalFormatting>
  <conditionalFormatting sqref="J1977">
    <cfRule type="containsText" dxfId="559" priority="698" operator="containsText" text="DISABLED">
      <formula>NOT(ISERROR(SEARCH("DISABLED",J1977)))</formula>
    </cfRule>
    <cfRule type="containsText" dxfId="558" priority="699" operator="containsText" text="ENABLED">
      <formula>NOT(ISERROR(SEARCH("ENABLED",J1977)))</formula>
    </cfRule>
  </conditionalFormatting>
  <conditionalFormatting sqref="X1977">
    <cfRule type="notContainsBlanks" dxfId="557" priority="697">
      <formula>LEN(TRIM(X1977))&gt;0</formula>
    </cfRule>
  </conditionalFormatting>
  <conditionalFormatting sqref="I1977">
    <cfRule type="cellIs" dxfId="556" priority="696" operator="equal">
      <formula>"CAT_MENU"</formula>
    </cfRule>
  </conditionalFormatting>
  <conditionalFormatting sqref="K1977">
    <cfRule type="containsText" dxfId="555" priority="694" operator="containsText" text="DISABLED">
      <formula>NOT(ISERROR(SEARCH("DISABLED",K1977)))</formula>
    </cfRule>
    <cfRule type="containsText" dxfId="554" priority="695" operator="containsText" text="ENABLED">
      <formula>NOT(ISERROR(SEARCH("ENABLED",K1977)))</formula>
    </cfRule>
  </conditionalFormatting>
  <conditionalFormatting sqref="J1975">
    <cfRule type="containsText" dxfId="553" priority="692" operator="containsText" text="DISABLED">
      <formula>NOT(ISERROR(SEARCH("DISABLED",J1975)))</formula>
    </cfRule>
    <cfRule type="containsText" dxfId="552" priority="693" operator="containsText" text="ENABLED">
      <formula>NOT(ISERROR(SEARCH("ENABLED",J1975)))</formula>
    </cfRule>
  </conditionalFormatting>
  <conditionalFormatting sqref="X1975">
    <cfRule type="notContainsBlanks" dxfId="551" priority="691">
      <formula>LEN(TRIM(X1975))&gt;0</formula>
    </cfRule>
  </conditionalFormatting>
  <conditionalFormatting sqref="I1975">
    <cfRule type="cellIs" dxfId="550" priority="690" operator="equal">
      <formula>"CAT_MENU"</formula>
    </cfRule>
  </conditionalFormatting>
  <conditionalFormatting sqref="K1975">
    <cfRule type="containsText" dxfId="549" priority="688" operator="containsText" text="DISABLED">
      <formula>NOT(ISERROR(SEARCH("DISABLED",K1975)))</formula>
    </cfRule>
    <cfRule type="containsText" dxfId="548" priority="689" operator="containsText" text="ENABLED">
      <formula>NOT(ISERROR(SEARCH("ENABLED",K1975)))</formula>
    </cfRule>
  </conditionalFormatting>
  <conditionalFormatting sqref="J1917">
    <cfRule type="containsText" dxfId="547" priority="674" operator="containsText" text="DISABLED">
      <formula>NOT(ISERROR(SEARCH("DISABLED",J1917)))</formula>
    </cfRule>
    <cfRule type="containsText" dxfId="546" priority="675" operator="containsText" text="ENABLED">
      <formula>NOT(ISERROR(SEARCH("ENABLED",J1917)))</formula>
    </cfRule>
  </conditionalFormatting>
  <conditionalFormatting sqref="X1917">
    <cfRule type="notContainsBlanks" dxfId="545" priority="673">
      <formula>LEN(TRIM(X1917))&gt;0</formula>
    </cfRule>
  </conditionalFormatting>
  <conditionalFormatting sqref="I1917">
    <cfRule type="cellIs" dxfId="544" priority="672" operator="equal">
      <formula>"CAT_MENU"</formula>
    </cfRule>
  </conditionalFormatting>
  <conditionalFormatting sqref="K1917">
    <cfRule type="containsText" dxfId="543" priority="670" operator="containsText" text="DISABLED">
      <formula>NOT(ISERROR(SEARCH("DISABLED",K1917)))</formula>
    </cfRule>
    <cfRule type="containsText" dxfId="542" priority="671" operator="containsText" text="ENABLED">
      <formula>NOT(ISERROR(SEARCH("ENABLED",K1917)))</formula>
    </cfRule>
  </conditionalFormatting>
  <conditionalFormatting sqref="J1806">
    <cfRule type="containsText" dxfId="541" priority="668" operator="containsText" text="DISABLED">
      <formula>NOT(ISERROR(SEARCH("DISABLED",J1806)))</formula>
    </cfRule>
    <cfRule type="containsText" dxfId="540" priority="669" operator="containsText" text="ENABLED">
      <formula>NOT(ISERROR(SEARCH("ENABLED",J1806)))</formula>
    </cfRule>
  </conditionalFormatting>
  <conditionalFormatting sqref="X1806">
    <cfRule type="notContainsBlanks" dxfId="539" priority="667">
      <formula>LEN(TRIM(X1806))&gt;0</formula>
    </cfRule>
  </conditionalFormatting>
  <conditionalFormatting sqref="I1806">
    <cfRule type="cellIs" dxfId="538" priority="666" operator="equal">
      <formula>"CAT_MENU"</formula>
    </cfRule>
  </conditionalFormatting>
  <conditionalFormatting sqref="K1806">
    <cfRule type="containsText" dxfId="537" priority="664" operator="containsText" text="DISABLED">
      <formula>NOT(ISERROR(SEARCH("DISABLED",K1806)))</formula>
    </cfRule>
    <cfRule type="containsText" dxfId="536" priority="665" operator="containsText" text="ENABLED">
      <formula>NOT(ISERROR(SEARCH("ENABLED",K1806)))</formula>
    </cfRule>
  </conditionalFormatting>
  <conditionalFormatting sqref="J2247">
    <cfRule type="containsText" dxfId="535" priority="658" operator="containsText" text="DISABLED">
      <formula>NOT(ISERROR(SEARCH("DISABLED",J2247)))</formula>
    </cfRule>
    <cfRule type="containsText" dxfId="534" priority="659" operator="containsText" text="ENABLED">
      <formula>NOT(ISERROR(SEARCH("ENABLED",J2247)))</formula>
    </cfRule>
  </conditionalFormatting>
  <conditionalFormatting sqref="X2247">
    <cfRule type="notContainsBlanks" dxfId="533" priority="657">
      <formula>LEN(TRIM(X2247))&gt;0</formula>
    </cfRule>
  </conditionalFormatting>
  <conditionalFormatting sqref="I2247">
    <cfRule type="cellIs" dxfId="532" priority="656" operator="equal">
      <formula>"CAT_MENU"</formula>
    </cfRule>
  </conditionalFormatting>
  <conditionalFormatting sqref="K2247">
    <cfRule type="containsText" dxfId="531" priority="654" operator="containsText" text="DISABLED">
      <formula>NOT(ISERROR(SEARCH("DISABLED",K2247)))</formula>
    </cfRule>
    <cfRule type="containsText" dxfId="530" priority="655" operator="containsText" text="ENABLED">
      <formula>NOT(ISERROR(SEARCH("ENABLED",K2247)))</formula>
    </cfRule>
  </conditionalFormatting>
  <conditionalFormatting sqref="J1509">
    <cfRule type="containsText" dxfId="529" priority="652" operator="containsText" text="DISABLED">
      <formula>NOT(ISERROR(SEARCH("DISABLED",J1509)))</formula>
    </cfRule>
    <cfRule type="containsText" dxfId="528" priority="653" operator="containsText" text="ENABLED">
      <formula>NOT(ISERROR(SEARCH("ENABLED",J1509)))</formula>
    </cfRule>
  </conditionalFormatting>
  <conditionalFormatting sqref="X1509">
    <cfRule type="notContainsBlanks" dxfId="527" priority="651">
      <formula>LEN(TRIM(X1509))&gt;0</formula>
    </cfRule>
  </conditionalFormatting>
  <conditionalFormatting sqref="I1509">
    <cfRule type="cellIs" dxfId="526" priority="650" operator="equal">
      <formula>"CAT_MENU"</formula>
    </cfRule>
  </conditionalFormatting>
  <conditionalFormatting sqref="K1509">
    <cfRule type="containsText" dxfId="525" priority="648" operator="containsText" text="DISABLED">
      <formula>NOT(ISERROR(SEARCH("DISABLED",K1509)))</formula>
    </cfRule>
    <cfRule type="containsText" dxfId="524" priority="649" operator="containsText" text="ENABLED">
      <formula>NOT(ISERROR(SEARCH("ENABLED",K1509)))</formula>
    </cfRule>
  </conditionalFormatting>
  <conditionalFormatting sqref="J2248:J2251">
    <cfRule type="containsText" dxfId="523" priority="634" operator="containsText" text="DISABLED">
      <formula>NOT(ISERROR(SEARCH("DISABLED",J2248)))</formula>
    </cfRule>
    <cfRule type="containsText" dxfId="522" priority="635" operator="containsText" text="ENABLED">
      <formula>NOT(ISERROR(SEARCH("ENABLED",J2248)))</formula>
    </cfRule>
  </conditionalFormatting>
  <conditionalFormatting sqref="X2248:X2251">
    <cfRule type="notContainsBlanks" dxfId="521" priority="633">
      <formula>LEN(TRIM(X2248))&gt;0</formula>
    </cfRule>
  </conditionalFormatting>
  <conditionalFormatting sqref="I2248:I2251">
    <cfRule type="cellIs" dxfId="520" priority="632" operator="equal">
      <formula>"CAT_MENU"</formula>
    </cfRule>
  </conditionalFormatting>
  <conditionalFormatting sqref="K2248:K2251">
    <cfRule type="containsText" dxfId="519" priority="630" operator="containsText" text="DISABLED">
      <formula>NOT(ISERROR(SEARCH("DISABLED",K2248)))</formula>
    </cfRule>
    <cfRule type="containsText" dxfId="518" priority="631" operator="containsText" text="ENABLED">
      <formula>NOT(ISERROR(SEARCH("ENABLED",K2248)))</formula>
    </cfRule>
  </conditionalFormatting>
  <conditionalFormatting sqref="J1865">
    <cfRule type="containsText" dxfId="517" priority="628" operator="containsText" text="DISABLED">
      <formula>NOT(ISERROR(SEARCH("DISABLED",J1865)))</formula>
    </cfRule>
    <cfRule type="containsText" dxfId="516" priority="629" operator="containsText" text="ENABLED">
      <formula>NOT(ISERROR(SEARCH("ENABLED",J1865)))</formula>
    </cfRule>
  </conditionalFormatting>
  <conditionalFormatting sqref="X1865">
    <cfRule type="notContainsBlanks" dxfId="515" priority="627">
      <formula>LEN(TRIM(X1865))&gt;0</formula>
    </cfRule>
  </conditionalFormatting>
  <conditionalFormatting sqref="K1865">
    <cfRule type="containsText" dxfId="514" priority="624" operator="containsText" text="DISABLED">
      <formula>NOT(ISERROR(SEARCH("DISABLED",K1865)))</formula>
    </cfRule>
    <cfRule type="containsText" dxfId="513" priority="625" operator="containsText" text="ENABLED">
      <formula>NOT(ISERROR(SEARCH("ENABLED",K1865)))</formula>
    </cfRule>
  </conditionalFormatting>
  <conditionalFormatting sqref="J1920">
    <cfRule type="containsText" dxfId="512" priority="622" operator="containsText" text="DISABLED">
      <formula>NOT(ISERROR(SEARCH("DISABLED",J1920)))</formula>
    </cfRule>
    <cfRule type="containsText" dxfId="511" priority="623" operator="containsText" text="ENABLED">
      <formula>NOT(ISERROR(SEARCH("ENABLED",J1920)))</formula>
    </cfRule>
  </conditionalFormatting>
  <conditionalFormatting sqref="X1920">
    <cfRule type="notContainsBlanks" dxfId="510" priority="621">
      <formula>LEN(TRIM(X1920))&gt;0</formula>
    </cfRule>
  </conditionalFormatting>
  <conditionalFormatting sqref="K1920">
    <cfRule type="containsText" dxfId="509" priority="618" operator="containsText" text="DISABLED">
      <formula>NOT(ISERROR(SEARCH("DISABLED",K1920)))</formula>
    </cfRule>
    <cfRule type="containsText" dxfId="508" priority="619" operator="containsText" text="ENABLED">
      <formula>NOT(ISERROR(SEARCH("ENABLED",K1920)))</formula>
    </cfRule>
  </conditionalFormatting>
  <conditionalFormatting sqref="J1921">
    <cfRule type="containsText" dxfId="507" priority="616" operator="containsText" text="DISABLED">
      <formula>NOT(ISERROR(SEARCH("DISABLED",J1921)))</formula>
    </cfRule>
    <cfRule type="containsText" dxfId="506" priority="617" operator="containsText" text="ENABLED">
      <formula>NOT(ISERROR(SEARCH("ENABLED",J1921)))</formula>
    </cfRule>
  </conditionalFormatting>
  <conditionalFormatting sqref="X1921">
    <cfRule type="notContainsBlanks" dxfId="505" priority="615">
      <formula>LEN(TRIM(X1921))&gt;0</formula>
    </cfRule>
  </conditionalFormatting>
  <conditionalFormatting sqref="K1921">
    <cfRule type="containsText" dxfId="504" priority="613" operator="containsText" text="DISABLED">
      <formula>NOT(ISERROR(SEARCH("DISABLED",K1921)))</formula>
    </cfRule>
    <cfRule type="containsText" dxfId="503" priority="614" operator="containsText" text="ENABLED">
      <formula>NOT(ISERROR(SEARCH("ENABLED",K1921)))</formula>
    </cfRule>
  </conditionalFormatting>
  <conditionalFormatting sqref="I1920">
    <cfRule type="cellIs" dxfId="502" priority="611" operator="equal">
      <formula>"CAT_MENU"</formula>
    </cfRule>
  </conditionalFormatting>
  <conditionalFormatting sqref="I1921">
    <cfRule type="cellIs" dxfId="501" priority="610" operator="equal">
      <formula>"CAT_MENU"</formula>
    </cfRule>
  </conditionalFormatting>
  <conditionalFormatting sqref="J2259:K2259">
    <cfRule type="containsText" dxfId="500" priority="553" operator="containsText" text="DISABLED">
      <formula>NOT(ISERROR(SEARCH("DISABLED",J2259)))</formula>
    </cfRule>
    <cfRule type="containsText" dxfId="499" priority="554" operator="containsText" text="ENABLED">
      <formula>NOT(ISERROR(SEARCH("ENABLED",J2259)))</formula>
    </cfRule>
  </conditionalFormatting>
  <conditionalFormatting sqref="X2259">
    <cfRule type="notContainsBlanks" dxfId="498" priority="552">
      <formula>LEN(TRIM(X2259))&gt;0</formula>
    </cfRule>
  </conditionalFormatting>
  <conditionalFormatting sqref="I2259">
    <cfRule type="cellIs" dxfId="497" priority="551" operator="equal">
      <formula>"CAT_MENU"</formula>
    </cfRule>
  </conditionalFormatting>
  <conditionalFormatting sqref="J43:K43">
    <cfRule type="containsText" dxfId="496" priority="604" operator="containsText" text="DISABLED">
      <formula>NOT(ISERROR(SEARCH("DISABLED",J43)))</formula>
    </cfRule>
    <cfRule type="containsText" dxfId="495" priority="605" operator="containsText" text="ENABLED">
      <formula>NOT(ISERROR(SEARCH("ENABLED",J43)))</formula>
    </cfRule>
  </conditionalFormatting>
  <conditionalFormatting sqref="X43">
    <cfRule type="notContainsBlanks" dxfId="494" priority="603">
      <formula>LEN(TRIM(X43))&gt;0</formula>
    </cfRule>
  </conditionalFormatting>
  <conditionalFormatting sqref="I43">
    <cfRule type="cellIs" dxfId="493" priority="602" operator="equal">
      <formula>"CAT_MENU"</formula>
    </cfRule>
  </conditionalFormatting>
  <conditionalFormatting sqref="J1582:K1582">
    <cfRule type="containsText" dxfId="492" priority="600" operator="containsText" text="DISABLED">
      <formula>NOT(ISERROR(SEARCH("DISABLED",J1582)))</formula>
    </cfRule>
    <cfRule type="containsText" dxfId="491" priority="601" operator="containsText" text="ENABLED">
      <formula>NOT(ISERROR(SEARCH("ENABLED",J1582)))</formula>
    </cfRule>
  </conditionalFormatting>
  <conditionalFormatting sqref="X1582">
    <cfRule type="notContainsBlanks" dxfId="490" priority="599">
      <formula>LEN(TRIM(X1582))&gt;0</formula>
    </cfRule>
  </conditionalFormatting>
  <conditionalFormatting sqref="I1582">
    <cfRule type="cellIs" dxfId="489" priority="598" operator="equal">
      <formula>"CAT_MENU"</formula>
    </cfRule>
  </conditionalFormatting>
  <conditionalFormatting sqref="J54:K54">
    <cfRule type="containsText" dxfId="488" priority="592" operator="containsText" text="DISABLED">
      <formula>NOT(ISERROR(SEARCH("DISABLED",J54)))</formula>
    </cfRule>
    <cfRule type="containsText" dxfId="487" priority="593" operator="containsText" text="ENABLED">
      <formula>NOT(ISERROR(SEARCH("ENABLED",J54)))</formula>
    </cfRule>
  </conditionalFormatting>
  <conditionalFormatting sqref="X54">
    <cfRule type="notContainsBlanks" dxfId="486" priority="591">
      <formula>LEN(TRIM(X54))&gt;0</formula>
    </cfRule>
  </conditionalFormatting>
  <conditionalFormatting sqref="I54">
    <cfRule type="cellIs" dxfId="485" priority="590" operator="equal">
      <formula>"CAT_MENU"</formula>
    </cfRule>
  </conditionalFormatting>
  <conditionalFormatting sqref="J55:K55">
    <cfRule type="containsText" dxfId="484" priority="588" operator="containsText" text="DISABLED">
      <formula>NOT(ISERROR(SEARCH("DISABLED",J55)))</formula>
    </cfRule>
    <cfRule type="containsText" dxfId="483" priority="589" operator="containsText" text="ENABLED">
      <formula>NOT(ISERROR(SEARCH("ENABLED",J55)))</formula>
    </cfRule>
  </conditionalFormatting>
  <conditionalFormatting sqref="X55">
    <cfRule type="notContainsBlanks" dxfId="482" priority="587">
      <formula>LEN(TRIM(X55))&gt;0</formula>
    </cfRule>
  </conditionalFormatting>
  <conditionalFormatting sqref="I55">
    <cfRule type="cellIs" dxfId="481" priority="586" operator="equal">
      <formula>"CAT_MENU"</formula>
    </cfRule>
  </conditionalFormatting>
  <conditionalFormatting sqref="J2255:K2256">
    <cfRule type="containsText" dxfId="480" priority="584" operator="containsText" text="DISABLED">
      <formula>NOT(ISERROR(SEARCH("DISABLED",J2255)))</formula>
    </cfRule>
    <cfRule type="containsText" dxfId="479" priority="585" operator="containsText" text="ENABLED">
      <formula>NOT(ISERROR(SEARCH("ENABLED",J2255)))</formula>
    </cfRule>
  </conditionalFormatting>
  <conditionalFormatting sqref="X2255:X2256">
    <cfRule type="notContainsBlanks" dxfId="478" priority="583">
      <formula>LEN(TRIM(X2255))&gt;0</formula>
    </cfRule>
  </conditionalFormatting>
  <conditionalFormatting sqref="I2255:I2256">
    <cfRule type="cellIs" dxfId="477" priority="582" operator="equal">
      <formula>"CAT_MENU"</formula>
    </cfRule>
  </conditionalFormatting>
  <conditionalFormatting sqref="J61:K61">
    <cfRule type="containsText" dxfId="476" priority="580" operator="containsText" text="DISABLED">
      <formula>NOT(ISERROR(SEARCH("DISABLED",J61)))</formula>
    </cfRule>
    <cfRule type="containsText" dxfId="475" priority="581" operator="containsText" text="ENABLED">
      <formula>NOT(ISERROR(SEARCH("ENABLED",J61)))</formula>
    </cfRule>
  </conditionalFormatting>
  <conditionalFormatting sqref="X61">
    <cfRule type="notContainsBlanks" dxfId="474" priority="579">
      <formula>LEN(TRIM(X61))&gt;0</formula>
    </cfRule>
  </conditionalFormatting>
  <conditionalFormatting sqref="I61">
    <cfRule type="cellIs" dxfId="473" priority="578" operator="equal">
      <formula>"CAT_MENU"</formula>
    </cfRule>
  </conditionalFormatting>
  <conditionalFormatting sqref="X62">
    <cfRule type="notContainsBlanks" dxfId="472" priority="577">
      <formula>LEN(TRIM(X62))&gt;0</formula>
    </cfRule>
  </conditionalFormatting>
  <conditionalFormatting sqref="J62">
    <cfRule type="containsText" dxfId="471" priority="575" operator="containsText" text="DISABLED">
      <formula>NOT(ISERROR(SEARCH("DISABLED",J62)))</formula>
    </cfRule>
    <cfRule type="containsText" dxfId="470" priority="576" operator="containsText" text="ENABLED">
      <formula>NOT(ISERROR(SEARCH("ENABLED",J62)))</formula>
    </cfRule>
  </conditionalFormatting>
  <conditionalFormatting sqref="X62">
    <cfRule type="notContainsBlanks" dxfId="469" priority="574">
      <formula>LEN(TRIM(X62))&gt;0</formula>
    </cfRule>
  </conditionalFormatting>
  <conditionalFormatting sqref="I62">
    <cfRule type="cellIs" dxfId="468" priority="573" operator="equal">
      <formula>"CAT_MENU"</formula>
    </cfRule>
  </conditionalFormatting>
  <conditionalFormatting sqref="K62">
    <cfRule type="containsText" dxfId="467" priority="571" operator="containsText" text="DISABLED">
      <formula>NOT(ISERROR(SEARCH("DISABLED",K62)))</formula>
    </cfRule>
    <cfRule type="containsText" dxfId="466" priority="572" operator="containsText" text="ENABLED">
      <formula>NOT(ISERROR(SEARCH("ENABLED",K62)))</formula>
    </cfRule>
  </conditionalFormatting>
  <conditionalFormatting sqref="J2257:K2257">
    <cfRule type="containsText" dxfId="465" priority="569" operator="containsText" text="DISABLED">
      <formula>NOT(ISERROR(SEARCH("DISABLED",J2257)))</formula>
    </cfRule>
    <cfRule type="containsText" dxfId="464" priority="570" operator="containsText" text="ENABLED">
      <formula>NOT(ISERROR(SEARCH("ENABLED",J2257)))</formula>
    </cfRule>
  </conditionalFormatting>
  <conditionalFormatting sqref="X2257">
    <cfRule type="notContainsBlanks" dxfId="463" priority="568">
      <formula>LEN(TRIM(X2257))&gt;0</formula>
    </cfRule>
  </conditionalFormatting>
  <conditionalFormatting sqref="I2257">
    <cfRule type="cellIs" dxfId="462" priority="567" operator="equal">
      <formula>"CAT_MENU"</formula>
    </cfRule>
  </conditionalFormatting>
  <conditionalFormatting sqref="J71:K71">
    <cfRule type="containsText" dxfId="461" priority="565" operator="containsText" text="DISABLED">
      <formula>NOT(ISERROR(SEARCH("DISABLED",J71)))</formula>
    </cfRule>
    <cfRule type="containsText" dxfId="460" priority="566" operator="containsText" text="ENABLED">
      <formula>NOT(ISERROR(SEARCH("ENABLED",J71)))</formula>
    </cfRule>
  </conditionalFormatting>
  <conditionalFormatting sqref="X71">
    <cfRule type="notContainsBlanks" dxfId="459" priority="564">
      <formula>LEN(TRIM(X71))&gt;0</formula>
    </cfRule>
  </conditionalFormatting>
  <conditionalFormatting sqref="I71">
    <cfRule type="cellIs" dxfId="458" priority="563" operator="equal">
      <formula>"CAT_MENU"</formula>
    </cfRule>
  </conditionalFormatting>
  <conditionalFormatting sqref="I2260 I2262:I2264">
    <cfRule type="cellIs" dxfId="457" priority="543" operator="equal">
      <formula>"CAT_MENU"</formula>
    </cfRule>
  </conditionalFormatting>
  <conditionalFormatting sqref="J2258:K2258">
    <cfRule type="containsText" dxfId="456" priority="561" operator="containsText" text="DISABLED">
      <formula>NOT(ISERROR(SEARCH("DISABLED",J2258)))</formula>
    </cfRule>
    <cfRule type="containsText" dxfId="455" priority="562" operator="containsText" text="ENABLED">
      <formula>NOT(ISERROR(SEARCH("ENABLED",J2258)))</formula>
    </cfRule>
  </conditionalFormatting>
  <conditionalFormatting sqref="X2258">
    <cfRule type="notContainsBlanks" dxfId="454" priority="560">
      <formula>LEN(TRIM(X2258))&gt;0</formula>
    </cfRule>
  </conditionalFormatting>
  <conditionalFormatting sqref="I2258">
    <cfRule type="cellIs" dxfId="453" priority="559" operator="equal">
      <formula>"CAT_MENU"</formula>
    </cfRule>
  </conditionalFormatting>
  <conditionalFormatting sqref="J75:K75">
    <cfRule type="containsText" dxfId="452" priority="557" operator="containsText" text="DISABLED">
      <formula>NOT(ISERROR(SEARCH("DISABLED",J75)))</formula>
    </cfRule>
    <cfRule type="containsText" dxfId="451" priority="558" operator="containsText" text="ENABLED">
      <formula>NOT(ISERROR(SEARCH("ENABLED",J75)))</formula>
    </cfRule>
  </conditionalFormatting>
  <conditionalFormatting sqref="X75">
    <cfRule type="notContainsBlanks" dxfId="450" priority="556">
      <formula>LEN(TRIM(X75))&gt;0</formula>
    </cfRule>
  </conditionalFormatting>
  <conditionalFormatting sqref="I75">
    <cfRule type="cellIs" dxfId="449" priority="555" operator="equal">
      <formula>"CAT_MENU"</formula>
    </cfRule>
  </conditionalFormatting>
  <conditionalFormatting sqref="J82:K82">
    <cfRule type="containsText" dxfId="448" priority="549" operator="containsText" text="DISABLED">
      <formula>NOT(ISERROR(SEARCH("DISABLED",J82)))</formula>
    </cfRule>
    <cfRule type="containsText" dxfId="447" priority="550" operator="containsText" text="ENABLED">
      <formula>NOT(ISERROR(SEARCH("ENABLED",J82)))</formula>
    </cfRule>
  </conditionalFormatting>
  <conditionalFormatting sqref="X82">
    <cfRule type="notContainsBlanks" dxfId="446" priority="548">
      <formula>LEN(TRIM(X82))&gt;0</formula>
    </cfRule>
  </conditionalFormatting>
  <conditionalFormatting sqref="I82">
    <cfRule type="cellIs" dxfId="445" priority="547" operator="equal">
      <formula>"CAT_MENU"</formula>
    </cfRule>
  </conditionalFormatting>
  <conditionalFormatting sqref="J2260:K2260 J2262:K2264">
    <cfRule type="containsText" dxfId="444" priority="545" operator="containsText" text="DISABLED">
      <formula>NOT(ISERROR(SEARCH("DISABLED",J2260)))</formula>
    </cfRule>
    <cfRule type="containsText" dxfId="443" priority="546" operator="containsText" text="ENABLED">
      <formula>NOT(ISERROR(SEARCH("ENABLED",J2260)))</formula>
    </cfRule>
  </conditionalFormatting>
  <conditionalFormatting sqref="X2260 X2262:X2264">
    <cfRule type="notContainsBlanks" dxfId="442" priority="544">
      <formula>LEN(TRIM(X2260))&gt;0</formula>
    </cfRule>
  </conditionalFormatting>
  <conditionalFormatting sqref="J106:K106">
    <cfRule type="containsText" dxfId="441" priority="541" operator="containsText" text="DISABLED">
      <formula>NOT(ISERROR(SEARCH("DISABLED",J106)))</formula>
    </cfRule>
    <cfRule type="containsText" dxfId="440" priority="542" operator="containsText" text="ENABLED">
      <formula>NOT(ISERROR(SEARCH("ENABLED",J106)))</formula>
    </cfRule>
  </conditionalFormatting>
  <conditionalFormatting sqref="X106">
    <cfRule type="notContainsBlanks" dxfId="439" priority="540">
      <formula>LEN(TRIM(X106))&gt;0</formula>
    </cfRule>
  </conditionalFormatting>
  <conditionalFormatting sqref="I106">
    <cfRule type="cellIs" dxfId="438" priority="539" operator="equal">
      <formula>"CAT_MENU"</formula>
    </cfRule>
  </conditionalFormatting>
  <conditionalFormatting sqref="J2261">
    <cfRule type="containsText" dxfId="437" priority="537" operator="containsText" text="DISABLED">
      <formula>NOT(ISERROR(SEARCH("DISABLED",J2261)))</formula>
    </cfRule>
    <cfRule type="containsText" dxfId="436" priority="538" operator="containsText" text="ENABLED">
      <formula>NOT(ISERROR(SEARCH("ENABLED",J2261)))</formula>
    </cfRule>
  </conditionalFormatting>
  <conditionalFormatting sqref="X2261">
    <cfRule type="notContainsBlanks" dxfId="435" priority="536">
      <formula>LEN(TRIM(X2261))&gt;0</formula>
    </cfRule>
  </conditionalFormatting>
  <conditionalFormatting sqref="I2261">
    <cfRule type="cellIs" dxfId="434" priority="535" operator="equal">
      <formula>"CAT_MENU"</formula>
    </cfRule>
  </conditionalFormatting>
  <conditionalFormatting sqref="K2261">
    <cfRule type="containsText" dxfId="433" priority="533" operator="containsText" text="DISABLED">
      <formula>NOT(ISERROR(SEARCH("DISABLED",K2261)))</formula>
    </cfRule>
    <cfRule type="containsText" dxfId="432" priority="534" operator="containsText" text="ENABLED">
      <formula>NOT(ISERROR(SEARCH("ENABLED",K2261)))</formula>
    </cfRule>
  </conditionalFormatting>
  <conditionalFormatting sqref="J118:K118">
    <cfRule type="containsText" dxfId="431" priority="531" operator="containsText" text="DISABLED">
      <formula>NOT(ISERROR(SEARCH("DISABLED",J118)))</formula>
    </cfRule>
    <cfRule type="containsText" dxfId="430" priority="532" operator="containsText" text="ENABLED">
      <formula>NOT(ISERROR(SEARCH("ENABLED",J118)))</formula>
    </cfRule>
  </conditionalFormatting>
  <conditionalFormatting sqref="X118">
    <cfRule type="notContainsBlanks" dxfId="429" priority="530">
      <formula>LEN(TRIM(X118))&gt;0</formula>
    </cfRule>
  </conditionalFormatting>
  <conditionalFormatting sqref="I118">
    <cfRule type="cellIs" dxfId="428" priority="529" operator="equal">
      <formula>"CAT_MENU"</formula>
    </cfRule>
  </conditionalFormatting>
  <conditionalFormatting sqref="J120:K122">
    <cfRule type="containsText" dxfId="427" priority="527" operator="containsText" text="DISABLED">
      <formula>NOT(ISERROR(SEARCH("DISABLED",J120)))</formula>
    </cfRule>
    <cfRule type="containsText" dxfId="426" priority="528" operator="containsText" text="ENABLED">
      <formula>NOT(ISERROR(SEARCH("ENABLED",J120)))</formula>
    </cfRule>
  </conditionalFormatting>
  <conditionalFormatting sqref="X120:X122">
    <cfRule type="notContainsBlanks" dxfId="425" priority="526">
      <formula>LEN(TRIM(X120))&gt;0</formula>
    </cfRule>
  </conditionalFormatting>
  <conditionalFormatting sqref="I120:I122">
    <cfRule type="cellIs" dxfId="424" priority="525" operator="equal">
      <formula>"CAT_MENU"</formula>
    </cfRule>
  </conditionalFormatting>
  <conditionalFormatting sqref="J123:K123">
    <cfRule type="containsText" dxfId="423" priority="523" operator="containsText" text="DISABLED">
      <formula>NOT(ISERROR(SEARCH("DISABLED",J123)))</formula>
    </cfRule>
    <cfRule type="containsText" dxfId="422" priority="524" operator="containsText" text="ENABLED">
      <formula>NOT(ISERROR(SEARCH("ENABLED",J123)))</formula>
    </cfRule>
  </conditionalFormatting>
  <conditionalFormatting sqref="X123">
    <cfRule type="notContainsBlanks" dxfId="421" priority="522">
      <formula>LEN(TRIM(X123))&gt;0</formula>
    </cfRule>
  </conditionalFormatting>
  <conditionalFormatting sqref="I123">
    <cfRule type="cellIs" dxfId="420" priority="521" operator="equal">
      <formula>"CAT_MENU"</formula>
    </cfRule>
  </conditionalFormatting>
  <conditionalFormatting sqref="J124:K124">
    <cfRule type="containsText" dxfId="419" priority="519" operator="containsText" text="DISABLED">
      <formula>NOT(ISERROR(SEARCH("DISABLED",J124)))</formula>
    </cfRule>
    <cfRule type="containsText" dxfId="418" priority="520" operator="containsText" text="ENABLED">
      <formula>NOT(ISERROR(SEARCH("ENABLED",J124)))</formula>
    </cfRule>
  </conditionalFormatting>
  <conditionalFormatting sqref="X124">
    <cfRule type="notContainsBlanks" dxfId="417" priority="518">
      <formula>LEN(TRIM(X124))&gt;0</formula>
    </cfRule>
  </conditionalFormatting>
  <conditionalFormatting sqref="I124">
    <cfRule type="cellIs" dxfId="416" priority="517" operator="equal">
      <formula>"CAT_MENU"</formula>
    </cfRule>
  </conditionalFormatting>
  <conditionalFormatting sqref="J125:K125">
    <cfRule type="containsText" dxfId="415" priority="515" operator="containsText" text="DISABLED">
      <formula>NOT(ISERROR(SEARCH("DISABLED",J125)))</formula>
    </cfRule>
    <cfRule type="containsText" dxfId="414" priority="516" operator="containsText" text="ENABLED">
      <formula>NOT(ISERROR(SEARCH("ENABLED",J125)))</formula>
    </cfRule>
  </conditionalFormatting>
  <conditionalFormatting sqref="X125">
    <cfRule type="notContainsBlanks" dxfId="413" priority="514">
      <formula>LEN(TRIM(X125))&gt;0</formula>
    </cfRule>
  </conditionalFormatting>
  <conditionalFormatting sqref="I125">
    <cfRule type="cellIs" dxfId="412" priority="513" operator="equal">
      <formula>"CAT_MENU"</formula>
    </cfRule>
  </conditionalFormatting>
  <conditionalFormatting sqref="J126:K126">
    <cfRule type="containsText" dxfId="411" priority="511" operator="containsText" text="DISABLED">
      <formula>NOT(ISERROR(SEARCH("DISABLED",J126)))</formula>
    </cfRule>
    <cfRule type="containsText" dxfId="410" priority="512" operator="containsText" text="ENABLED">
      <formula>NOT(ISERROR(SEARCH("ENABLED",J126)))</formula>
    </cfRule>
  </conditionalFormatting>
  <conditionalFormatting sqref="X126">
    <cfRule type="notContainsBlanks" dxfId="409" priority="510">
      <formula>LEN(TRIM(X126))&gt;0</formula>
    </cfRule>
  </conditionalFormatting>
  <conditionalFormatting sqref="I126">
    <cfRule type="cellIs" dxfId="408" priority="509" operator="equal">
      <formula>"CAT_MENU"</formula>
    </cfRule>
  </conditionalFormatting>
  <conditionalFormatting sqref="J127:K127">
    <cfRule type="containsText" dxfId="407" priority="507" operator="containsText" text="DISABLED">
      <formula>NOT(ISERROR(SEARCH("DISABLED",J127)))</formula>
    </cfRule>
    <cfRule type="containsText" dxfId="406" priority="508" operator="containsText" text="ENABLED">
      <formula>NOT(ISERROR(SEARCH("ENABLED",J127)))</formula>
    </cfRule>
  </conditionalFormatting>
  <conditionalFormatting sqref="X127">
    <cfRule type="notContainsBlanks" dxfId="405" priority="506">
      <formula>LEN(TRIM(X127))&gt;0</formula>
    </cfRule>
  </conditionalFormatting>
  <conditionalFormatting sqref="I127">
    <cfRule type="cellIs" dxfId="404" priority="505" operator="equal">
      <formula>"CAT_MENU"</formula>
    </cfRule>
  </conditionalFormatting>
  <conditionalFormatting sqref="J128:J131">
    <cfRule type="containsText" dxfId="403" priority="503" operator="containsText" text="DISABLED">
      <formula>NOT(ISERROR(SEARCH("DISABLED",J128)))</formula>
    </cfRule>
    <cfRule type="containsText" dxfId="402" priority="504" operator="containsText" text="ENABLED">
      <formula>NOT(ISERROR(SEARCH("ENABLED",J128)))</formula>
    </cfRule>
  </conditionalFormatting>
  <conditionalFormatting sqref="X128:X131">
    <cfRule type="notContainsBlanks" dxfId="401" priority="502">
      <formula>LEN(TRIM(X128))&gt;0</formula>
    </cfRule>
  </conditionalFormatting>
  <conditionalFormatting sqref="I128:I131">
    <cfRule type="cellIs" dxfId="400" priority="501" operator="equal">
      <formula>"CAT_MENU"</formula>
    </cfRule>
  </conditionalFormatting>
  <conditionalFormatting sqref="K128:K131">
    <cfRule type="containsText" dxfId="399" priority="499" operator="containsText" text="DISABLED">
      <formula>NOT(ISERROR(SEARCH("DISABLED",K128)))</formula>
    </cfRule>
    <cfRule type="containsText" dxfId="398" priority="500" operator="containsText" text="ENABLED">
      <formula>NOT(ISERROR(SEARCH("ENABLED",K128)))</formula>
    </cfRule>
  </conditionalFormatting>
  <conditionalFormatting sqref="J132:K132">
    <cfRule type="containsText" dxfId="397" priority="497" operator="containsText" text="DISABLED">
      <formula>NOT(ISERROR(SEARCH("DISABLED",J132)))</formula>
    </cfRule>
    <cfRule type="containsText" dxfId="396" priority="498" operator="containsText" text="ENABLED">
      <formula>NOT(ISERROR(SEARCH("ENABLED",J132)))</formula>
    </cfRule>
  </conditionalFormatting>
  <conditionalFormatting sqref="X132">
    <cfRule type="notContainsBlanks" dxfId="395" priority="496">
      <formula>LEN(TRIM(X132))&gt;0</formula>
    </cfRule>
  </conditionalFormatting>
  <conditionalFormatting sqref="I132">
    <cfRule type="cellIs" dxfId="394" priority="495" operator="equal">
      <formula>"CAT_MENU"</formula>
    </cfRule>
  </conditionalFormatting>
  <conditionalFormatting sqref="J417">
    <cfRule type="containsText" dxfId="393" priority="493" operator="containsText" text="DISABLED">
      <formula>NOT(ISERROR(SEARCH("DISABLED",J417)))</formula>
    </cfRule>
    <cfRule type="containsText" dxfId="392" priority="494" operator="containsText" text="ENABLED">
      <formula>NOT(ISERROR(SEARCH("ENABLED",J417)))</formula>
    </cfRule>
  </conditionalFormatting>
  <conditionalFormatting sqref="J440:J447">
    <cfRule type="containsText" dxfId="391" priority="485" operator="containsText" text="DISABLED">
      <formula>NOT(ISERROR(SEARCH("DISABLED",J440)))</formula>
    </cfRule>
    <cfRule type="containsText" dxfId="390" priority="486" operator="containsText" text="ENABLED">
      <formula>NOT(ISERROR(SEARCH("ENABLED",J440)))</formula>
    </cfRule>
  </conditionalFormatting>
  <conditionalFormatting sqref="X440:X447">
    <cfRule type="notContainsBlanks" dxfId="389" priority="484">
      <formula>LEN(TRIM(X440))&gt;0</formula>
    </cfRule>
  </conditionalFormatting>
  <conditionalFormatting sqref="I440:I447">
    <cfRule type="cellIs" dxfId="388" priority="483" operator="equal">
      <formula>"CAT_MENU"</formula>
    </cfRule>
  </conditionalFormatting>
  <conditionalFormatting sqref="K440:K447">
    <cfRule type="containsText" dxfId="387" priority="481" operator="containsText" text="DISABLED">
      <formula>NOT(ISERROR(SEARCH("DISABLED",K440)))</formula>
    </cfRule>
    <cfRule type="containsText" dxfId="386" priority="482" operator="containsText" text="ENABLED">
      <formula>NOT(ISERROR(SEARCH("ENABLED",K440)))</formula>
    </cfRule>
  </conditionalFormatting>
  <conditionalFormatting sqref="J969">
    <cfRule type="containsText" dxfId="385" priority="479" operator="containsText" text="DISABLED">
      <formula>NOT(ISERROR(SEARCH("DISABLED",J969)))</formula>
    </cfRule>
    <cfRule type="containsText" dxfId="384" priority="480" operator="containsText" text="ENABLED">
      <formula>NOT(ISERROR(SEARCH("ENABLED",J969)))</formula>
    </cfRule>
  </conditionalFormatting>
  <conditionalFormatting sqref="X969">
    <cfRule type="notContainsBlanks" dxfId="383" priority="478">
      <formula>LEN(TRIM(X969))&gt;0</formula>
    </cfRule>
  </conditionalFormatting>
  <conditionalFormatting sqref="I969">
    <cfRule type="cellIs" dxfId="382" priority="477" operator="equal">
      <formula>"CAT_MENU"</formula>
    </cfRule>
  </conditionalFormatting>
  <conditionalFormatting sqref="K969">
    <cfRule type="containsText" dxfId="381" priority="475" operator="containsText" text="DISABLED">
      <formula>NOT(ISERROR(SEARCH("DISABLED",K969)))</formula>
    </cfRule>
    <cfRule type="containsText" dxfId="380" priority="476" operator="containsText" text="ENABLED">
      <formula>NOT(ISERROR(SEARCH("ENABLED",K969)))</formula>
    </cfRule>
  </conditionalFormatting>
  <conditionalFormatting sqref="J1067">
    <cfRule type="containsText" dxfId="379" priority="473" operator="containsText" text="DISABLED">
      <formula>NOT(ISERROR(SEARCH("DISABLED",J1067)))</formula>
    </cfRule>
    <cfRule type="containsText" dxfId="378" priority="474" operator="containsText" text="ENABLED">
      <formula>NOT(ISERROR(SEARCH("ENABLED",J1067)))</formula>
    </cfRule>
  </conditionalFormatting>
  <conditionalFormatting sqref="X1067">
    <cfRule type="notContainsBlanks" dxfId="377" priority="472">
      <formula>LEN(TRIM(X1067))&gt;0</formula>
    </cfRule>
  </conditionalFormatting>
  <conditionalFormatting sqref="I1067">
    <cfRule type="cellIs" dxfId="376" priority="471" operator="equal">
      <formula>"CAT_MENU"</formula>
    </cfRule>
  </conditionalFormatting>
  <conditionalFormatting sqref="K1067">
    <cfRule type="containsText" dxfId="375" priority="469" operator="containsText" text="DISABLED">
      <formula>NOT(ISERROR(SEARCH("DISABLED",K1067)))</formula>
    </cfRule>
    <cfRule type="containsText" dxfId="374" priority="470" operator="containsText" text="ENABLED">
      <formula>NOT(ISERROR(SEARCH("ENABLED",K1067)))</formula>
    </cfRule>
  </conditionalFormatting>
  <conditionalFormatting sqref="J1070">
    <cfRule type="containsText" dxfId="373" priority="467" operator="containsText" text="DISABLED">
      <formula>NOT(ISERROR(SEARCH("DISABLED",J1070)))</formula>
    </cfRule>
    <cfRule type="containsText" dxfId="372" priority="468" operator="containsText" text="ENABLED">
      <formula>NOT(ISERROR(SEARCH("ENABLED",J1070)))</formula>
    </cfRule>
  </conditionalFormatting>
  <conditionalFormatting sqref="X1070">
    <cfRule type="notContainsBlanks" dxfId="371" priority="466">
      <formula>LEN(TRIM(X1070))&gt;0</formula>
    </cfRule>
  </conditionalFormatting>
  <conditionalFormatting sqref="I1070">
    <cfRule type="cellIs" dxfId="370" priority="465" operator="equal">
      <formula>"CAT_MENU"</formula>
    </cfRule>
  </conditionalFormatting>
  <conditionalFormatting sqref="K1070">
    <cfRule type="containsText" dxfId="369" priority="463" operator="containsText" text="DISABLED">
      <formula>NOT(ISERROR(SEARCH("DISABLED",K1070)))</formula>
    </cfRule>
    <cfRule type="containsText" dxfId="368" priority="464" operator="containsText" text="ENABLED">
      <formula>NOT(ISERROR(SEARCH("ENABLED",K1070)))</formula>
    </cfRule>
  </conditionalFormatting>
  <conditionalFormatting sqref="J1171:J1188">
    <cfRule type="containsText" dxfId="367" priority="461" operator="containsText" text="DISABLED">
      <formula>NOT(ISERROR(SEARCH("DISABLED",J1171)))</formula>
    </cfRule>
    <cfRule type="containsText" dxfId="366" priority="462" operator="containsText" text="ENABLED">
      <formula>NOT(ISERROR(SEARCH("ENABLED",J1171)))</formula>
    </cfRule>
  </conditionalFormatting>
  <conditionalFormatting sqref="X1171:X1188">
    <cfRule type="notContainsBlanks" dxfId="365" priority="460">
      <formula>LEN(TRIM(X1171))&gt;0</formula>
    </cfRule>
  </conditionalFormatting>
  <conditionalFormatting sqref="I1171:I1188">
    <cfRule type="cellIs" dxfId="364" priority="459" operator="equal">
      <formula>"CAT_MENU"</formula>
    </cfRule>
  </conditionalFormatting>
  <conditionalFormatting sqref="K1171:K1188">
    <cfRule type="containsText" dxfId="363" priority="457" operator="containsText" text="DISABLED">
      <formula>NOT(ISERROR(SEARCH("DISABLED",K1171)))</formula>
    </cfRule>
    <cfRule type="containsText" dxfId="362" priority="458" operator="containsText" text="ENABLED">
      <formula>NOT(ISERROR(SEARCH("ENABLED",K1171)))</formula>
    </cfRule>
  </conditionalFormatting>
  <conditionalFormatting sqref="J1468:K1468">
    <cfRule type="containsText" dxfId="361" priority="455" operator="containsText" text="DISABLED">
      <formula>NOT(ISERROR(SEARCH("DISABLED",J1468)))</formula>
    </cfRule>
    <cfRule type="containsText" dxfId="360" priority="456" operator="containsText" text="ENABLED">
      <formula>NOT(ISERROR(SEARCH("ENABLED",J1468)))</formula>
    </cfRule>
  </conditionalFormatting>
  <conditionalFormatting sqref="X1468">
    <cfRule type="notContainsBlanks" dxfId="359" priority="454">
      <formula>LEN(TRIM(X1468))&gt;0</formula>
    </cfRule>
  </conditionalFormatting>
  <conditionalFormatting sqref="I1468">
    <cfRule type="cellIs" dxfId="358" priority="453" operator="equal">
      <formula>"CAT_MENU"</formula>
    </cfRule>
  </conditionalFormatting>
  <conditionalFormatting sqref="K1470">
    <cfRule type="containsText" dxfId="357" priority="451" operator="containsText" text="DISABLED">
      <formula>NOT(ISERROR(SEARCH("DISABLED",K1470)))</formula>
    </cfRule>
    <cfRule type="containsText" dxfId="356" priority="452" operator="containsText" text="ENABLED">
      <formula>NOT(ISERROR(SEARCH("ENABLED",K1470)))</formula>
    </cfRule>
  </conditionalFormatting>
  <conditionalFormatting sqref="X1470">
    <cfRule type="notContainsBlanks" dxfId="355" priority="450">
      <formula>LEN(TRIM(X1470))&gt;0</formula>
    </cfRule>
  </conditionalFormatting>
  <conditionalFormatting sqref="I1470">
    <cfRule type="cellIs" dxfId="354" priority="449" operator="equal">
      <formula>"CAT_MENU"</formula>
    </cfRule>
  </conditionalFormatting>
  <conditionalFormatting sqref="J1493">
    <cfRule type="containsText" dxfId="353" priority="447" operator="containsText" text="DISABLED">
      <formula>NOT(ISERROR(SEARCH("DISABLED",J1493)))</formula>
    </cfRule>
    <cfRule type="containsText" dxfId="352" priority="448" operator="containsText" text="ENABLED">
      <formula>NOT(ISERROR(SEARCH("ENABLED",J1493)))</formula>
    </cfRule>
  </conditionalFormatting>
  <conditionalFormatting sqref="X1493">
    <cfRule type="notContainsBlanks" dxfId="351" priority="446">
      <formula>LEN(TRIM(X1493))&gt;0</formula>
    </cfRule>
  </conditionalFormatting>
  <conditionalFormatting sqref="I1493">
    <cfRule type="cellIs" dxfId="350" priority="445" operator="equal">
      <formula>"CAT_MENU"</formula>
    </cfRule>
  </conditionalFormatting>
  <conditionalFormatting sqref="K1493">
    <cfRule type="containsText" dxfId="349" priority="443" operator="containsText" text="DISABLED">
      <formula>NOT(ISERROR(SEARCH("DISABLED",K1493)))</formula>
    </cfRule>
    <cfRule type="containsText" dxfId="348" priority="444" operator="containsText" text="ENABLED">
      <formula>NOT(ISERROR(SEARCH("ENABLED",K1493)))</formula>
    </cfRule>
  </conditionalFormatting>
  <conditionalFormatting sqref="J1538:K1538">
    <cfRule type="containsText" dxfId="347" priority="437" operator="containsText" text="DISABLED">
      <formula>NOT(ISERROR(SEARCH("DISABLED",J1538)))</formula>
    </cfRule>
    <cfRule type="containsText" dxfId="346" priority="438" operator="containsText" text="ENABLED">
      <formula>NOT(ISERROR(SEARCH("ENABLED",J1538)))</formula>
    </cfRule>
  </conditionalFormatting>
  <conditionalFormatting sqref="X1538">
    <cfRule type="notContainsBlanks" dxfId="345" priority="436">
      <formula>LEN(TRIM(X1538))&gt;0</formula>
    </cfRule>
  </conditionalFormatting>
  <conditionalFormatting sqref="I1538">
    <cfRule type="cellIs" dxfId="344" priority="435" operator="equal">
      <formula>"CAT_MENU"</formula>
    </cfRule>
  </conditionalFormatting>
  <conditionalFormatting sqref="J1535:K1535">
    <cfRule type="containsText" dxfId="343" priority="433" operator="containsText" text="DISABLED">
      <formula>NOT(ISERROR(SEARCH("DISABLED",J1535)))</formula>
    </cfRule>
    <cfRule type="containsText" dxfId="342" priority="434" operator="containsText" text="ENABLED">
      <formula>NOT(ISERROR(SEARCH("ENABLED",J1535)))</formula>
    </cfRule>
  </conditionalFormatting>
  <conditionalFormatting sqref="X1535">
    <cfRule type="notContainsBlanks" dxfId="341" priority="432">
      <formula>LEN(TRIM(X1535))&gt;0</formula>
    </cfRule>
  </conditionalFormatting>
  <conditionalFormatting sqref="I1535">
    <cfRule type="cellIs" dxfId="340" priority="431" operator="equal">
      <formula>"CAT_MENU"</formula>
    </cfRule>
  </conditionalFormatting>
  <conditionalFormatting sqref="J1578">
    <cfRule type="containsText" dxfId="339" priority="429" operator="containsText" text="DISABLED">
      <formula>NOT(ISERROR(SEARCH("DISABLED",J1578)))</formula>
    </cfRule>
    <cfRule type="containsText" dxfId="338" priority="430" operator="containsText" text="ENABLED">
      <formula>NOT(ISERROR(SEARCH("ENABLED",J1578)))</formula>
    </cfRule>
  </conditionalFormatting>
  <conditionalFormatting sqref="X1578">
    <cfRule type="notContainsBlanks" dxfId="337" priority="428">
      <formula>LEN(TRIM(X1578))&gt;0</formula>
    </cfRule>
  </conditionalFormatting>
  <conditionalFormatting sqref="I1578">
    <cfRule type="cellIs" dxfId="336" priority="427" operator="equal">
      <formula>"CAT_MENU"</formula>
    </cfRule>
  </conditionalFormatting>
  <conditionalFormatting sqref="K1578">
    <cfRule type="containsText" dxfId="335" priority="425" operator="containsText" text="DISABLED">
      <formula>NOT(ISERROR(SEARCH("DISABLED",K1578)))</formula>
    </cfRule>
    <cfRule type="containsText" dxfId="334" priority="426" operator="containsText" text="ENABLED">
      <formula>NOT(ISERROR(SEARCH("ENABLED",K1578)))</formula>
    </cfRule>
  </conditionalFormatting>
  <conditionalFormatting sqref="K1583">
    <cfRule type="containsText" dxfId="333" priority="423" operator="containsText" text="DISABLED">
      <formula>NOT(ISERROR(SEARCH("DISABLED",K1583)))</formula>
    </cfRule>
    <cfRule type="containsText" dxfId="332" priority="424" operator="containsText" text="ENABLED">
      <formula>NOT(ISERROR(SEARCH("ENABLED",K1583)))</formula>
    </cfRule>
  </conditionalFormatting>
  <conditionalFormatting sqref="X1583">
    <cfRule type="notContainsBlanks" dxfId="331" priority="422">
      <formula>LEN(TRIM(X1583))&gt;0</formula>
    </cfRule>
  </conditionalFormatting>
  <conditionalFormatting sqref="I1583">
    <cfRule type="cellIs" dxfId="330" priority="421" operator="equal">
      <formula>"CAT_MENU"</formula>
    </cfRule>
  </conditionalFormatting>
  <conditionalFormatting sqref="J1611">
    <cfRule type="containsText" dxfId="329" priority="419" operator="containsText" text="DISABLED">
      <formula>NOT(ISERROR(SEARCH("DISABLED",J1611)))</formula>
    </cfRule>
    <cfRule type="containsText" dxfId="328" priority="420" operator="containsText" text="ENABLED">
      <formula>NOT(ISERROR(SEARCH("ENABLED",J1611)))</formula>
    </cfRule>
  </conditionalFormatting>
  <conditionalFormatting sqref="X1611">
    <cfRule type="notContainsBlanks" dxfId="327" priority="418">
      <formula>LEN(TRIM(X1611))&gt;0</formula>
    </cfRule>
  </conditionalFormatting>
  <conditionalFormatting sqref="I1611">
    <cfRule type="cellIs" dxfId="326" priority="417" operator="equal">
      <formula>"CAT_MENU"</formula>
    </cfRule>
  </conditionalFormatting>
  <conditionalFormatting sqref="J1613:K1613">
    <cfRule type="containsText" dxfId="325" priority="413" operator="containsText" text="DISABLED">
      <formula>NOT(ISERROR(SEARCH("DISABLED",J1613)))</formula>
    </cfRule>
    <cfRule type="containsText" dxfId="324" priority="414" operator="containsText" text="ENABLED">
      <formula>NOT(ISERROR(SEARCH("ENABLED",J1613)))</formula>
    </cfRule>
  </conditionalFormatting>
  <conditionalFormatting sqref="X1613">
    <cfRule type="notContainsBlanks" dxfId="323" priority="412">
      <formula>LEN(TRIM(X1613))&gt;0</formula>
    </cfRule>
  </conditionalFormatting>
  <conditionalFormatting sqref="I1613">
    <cfRule type="cellIs" dxfId="322" priority="411" operator="equal">
      <formula>"CAT_MENU"</formula>
    </cfRule>
  </conditionalFormatting>
  <conditionalFormatting sqref="J1622">
    <cfRule type="containsText" dxfId="321" priority="409" operator="containsText" text="DISABLED">
      <formula>NOT(ISERROR(SEARCH("DISABLED",J1622)))</formula>
    </cfRule>
    <cfRule type="containsText" dxfId="320" priority="410" operator="containsText" text="ENABLED">
      <formula>NOT(ISERROR(SEARCH("ENABLED",J1622)))</formula>
    </cfRule>
  </conditionalFormatting>
  <conditionalFormatting sqref="X1622">
    <cfRule type="notContainsBlanks" dxfId="319" priority="408">
      <formula>LEN(TRIM(X1622))&gt;0</formula>
    </cfRule>
  </conditionalFormatting>
  <conditionalFormatting sqref="I1622">
    <cfRule type="cellIs" dxfId="318" priority="407" operator="equal">
      <formula>"CAT_MENU"</formula>
    </cfRule>
  </conditionalFormatting>
  <conditionalFormatting sqref="J1652:K1652">
    <cfRule type="containsText" dxfId="317" priority="403" operator="containsText" text="DISABLED">
      <formula>NOT(ISERROR(SEARCH("DISABLED",J1652)))</formula>
    </cfRule>
    <cfRule type="containsText" dxfId="316" priority="404" operator="containsText" text="ENABLED">
      <formula>NOT(ISERROR(SEARCH("ENABLED",J1652)))</formula>
    </cfRule>
  </conditionalFormatting>
  <conditionalFormatting sqref="X1652">
    <cfRule type="notContainsBlanks" dxfId="315" priority="402">
      <formula>LEN(TRIM(X1652))&gt;0</formula>
    </cfRule>
  </conditionalFormatting>
  <conditionalFormatting sqref="I1652">
    <cfRule type="cellIs" dxfId="314" priority="401" operator="equal">
      <formula>"CAT_MENU"</formula>
    </cfRule>
  </conditionalFormatting>
  <conditionalFormatting sqref="I1670">
    <cfRule type="cellIs" dxfId="313" priority="397" operator="equal">
      <formula>"CAT_MENU"</formula>
    </cfRule>
  </conditionalFormatting>
  <conditionalFormatting sqref="J1670:K1670">
    <cfRule type="containsText" dxfId="312" priority="399" operator="containsText" text="DISABLED">
      <formula>NOT(ISERROR(SEARCH("DISABLED",J1670)))</formula>
    </cfRule>
    <cfRule type="containsText" dxfId="311" priority="400" operator="containsText" text="ENABLED">
      <formula>NOT(ISERROR(SEARCH("ENABLED",J1670)))</formula>
    </cfRule>
  </conditionalFormatting>
  <conditionalFormatting sqref="X1670">
    <cfRule type="notContainsBlanks" dxfId="310" priority="398">
      <formula>LEN(TRIM(X1670))&gt;0</formula>
    </cfRule>
  </conditionalFormatting>
  <conditionalFormatting sqref="J1684">
    <cfRule type="containsText" dxfId="309" priority="395" operator="containsText" text="DISABLED">
      <formula>NOT(ISERROR(SEARCH("DISABLED",J1684)))</formula>
    </cfRule>
    <cfRule type="containsText" dxfId="308" priority="396" operator="containsText" text="ENABLED">
      <formula>NOT(ISERROR(SEARCH("ENABLED",J1684)))</formula>
    </cfRule>
  </conditionalFormatting>
  <conditionalFormatting sqref="X1684">
    <cfRule type="notContainsBlanks" dxfId="307" priority="394">
      <formula>LEN(TRIM(X1684))&gt;0</formula>
    </cfRule>
  </conditionalFormatting>
  <conditionalFormatting sqref="I1684">
    <cfRule type="cellIs" dxfId="306" priority="393" operator="equal">
      <formula>"CAT_MENU"</formula>
    </cfRule>
  </conditionalFormatting>
  <conditionalFormatting sqref="J1720:J1722">
    <cfRule type="containsText" dxfId="305" priority="389" operator="containsText" text="DISABLED">
      <formula>NOT(ISERROR(SEARCH("DISABLED",J1720)))</formula>
    </cfRule>
    <cfRule type="containsText" dxfId="304" priority="390" operator="containsText" text="ENABLED">
      <formula>NOT(ISERROR(SEARCH("ENABLED",J1720)))</formula>
    </cfRule>
  </conditionalFormatting>
  <conditionalFormatting sqref="X1720:X1722">
    <cfRule type="notContainsBlanks" dxfId="303" priority="388">
      <formula>LEN(TRIM(X1720))&gt;0</formula>
    </cfRule>
  </conditionalFormatting>
  <conditionalFormatting sqref="I1720:I1722">
    <cfRule type="cellIs" dxfId="302" priority="387" operator="equal">
      <formula>"CAT_MENU"</formula>
    </cfRule>
  </conditionalFormatting>
  <conditionalFormatting sqref="J1726">
    <cfRule type="containsText" dxfId="301" priority="383" operator="containsText" text="DISABLED">
      <formula>NOT(ISERROR(SEARCH("DISABLED",J1726)))</formula>
    </cfRule>
    <cfRule type="containsText" dxfId="300" priority="384" operator="containsText" text="ENABLED">
      <formula>NOT(ISERROR(SEARCH("ENABLED",J1726)))</formula>
    </cfRule>
  </conditionalFormatting>
  <conditionalFormatting sqref="X1726">
    <cfRule type="notContainsBlanks" dxfId="299" priority="382">
      <formula>LEN(TRIM(X1726))&gt;0</formula>
    </cfRule>
  </conditionalFormatting>
  <conditionalFormatting sqref="I1726">
    <cfRule type="cellIs" dxfId="298" priority="381" operator="equal">
      <formula>"CAT_MENU"</formula>
    </cfRule>
  </conditionalFormatting>
  <conditionalFormatting sqref="J1728">
    <cfRule type="containsText" dxfId="297" priority="377" operator="containsText" text="DISABLED">
      <formula>NOT(ISERROR(SEARCH("DISABLED",J1728)))</formula>
    </cfRule>
    <cfRule type="containsText" dxfId="296" priority="378" operator="containsText" text="ENABLED">
      <formula>NOT(ISERROR(SEARCH("ENABLED",J1728)))</formula>
    </cfRule>
  </conditionalFormatting>
  <conditionalFormatting sqref="X1728">
    <cfRule type="notContainsBlanks" dxfId="295" priority="376">
      <formula>LEN(TRIM(X1728))&gt;0</formula>
    </cfRule>
  </conditionalFormatting>
  <conditionalFormatting sqref="I1728">
    <cfRule type="cellIs" dxfId="294" priority="375" operator="equal">
      <formula>"CAT_MENU"</formula>
    </cfRule>
  </conditionalFormatting>
  <conditionalFormatting sqref="J1766:J1768">
    <cfRule type="containsText" dxfId="293" priority="371" operator="containsText" text="DISABLED">
      <formula>NOT(ISERROR(SEARCH("DISABLED",J1766)))</formula>
    </cfRule>
    <cfRule type="containsText" dxfId="292" priority="372" operator="containsText" text="ENABLED">
      <formula>NOT(ISERROR(SEARCH("ENABLED",J1766)))</formula>
    </cfRule>
  </conditionalFormatting>
  <conditionalFormatting sqref="X1766:X1768">
    <cfRule type="notContainsBlanks" dxfId="291" priority="370">
      <formula>LEN(TRIM(X1766))&gt;0</formula>
    </cfRule>
  </conditionalFormatting>
  <conditionalFormatting sqref="I1766:I1768">
    <cfRule type="cellIs" dxfId="290" priority="369" operator="equal">
      <formula>"CAT_MENU"</formula>
    </cfRule>
  </conditionalFormatting>
  <conditionalFormatting sqref="K1766:K1768">
    <cfRule type="containsText" dxfId="289" priority="367" operator="containsText" text="DISABLED">
      <formula>NOT(ISERROR(SEARCH("DISABLED",K1766)))</formula>
    </cfRule>
    <cfRule type="containsText" dxfId="288" priority="368" operator="containsText" text="ENABLED">
      <formula>NOT(ISERROR(SEARCH("ENABLED",K1766)))</formula>
    </cfRule>
  </conditionalFormatting>
  <conditionalFormatting sqref="J1500:K1500">
    <cfRule type="containsText" dxfId="287" priority="365" operator="containsText" text="DISABLED">
      <formula>NOT(ISERROR(SEARCH("DISABLED",J1500)))</formula>
    </cfRule>
    <cfRule type="containsText" dxfId="286" priority="366" operator="containsText" text="ENABLED">
      <formula>NOT(ISERROR(SEARCH("ENABLED",J1500)))</formula>
    </cfRule>
  </conditionalFormatting>
  <conditionalFormatting sqref="X1500">
    <cfRule type="notContainsBlanks" dxfId="285" priority="364">
      <formula>LEN(TRIM(X1500))&gt;0</formula>
    </cfRule>
  </conditionalFormatting>
  <conditionalFormatting sqref="I1500">
    <cfRule type="cellIs" dxfId="284" priority="363" operator="equal">
      <formula>"CAT_MENU"</formula>
    </cfRule>
  </conditionalFormatting>
  <conditionalFormatting sqref="J1583">
    <cfRule type="containsText" dxfId="283" priority="361" operator="containsText" text="DISABLED">
      <formula>NOT(ISERROR(SEARCH("DISABLED",J1583)))</formula>
    </cfRule>
    <cfRule type="containsText" dxfId="282" priority="362" operator="containsText" text="ENABLED">
      <formula>NOT(ISERROR(SEARCH("ENABLED",J1583)))</formula>
    </cfRule>
  </conditionalFormatting>
  <conditionalFormatting sqref="K1611">
    <cfRule type="containsText" dxfId="281" priority="359" operator="containsText" text="DISABLED">
      <formula>NOT(ISERROR(SEARCH("DISABLED",K1611)))</formula>
    </cfRule>
    <cfRule type="containsText" dxfId="280" priority="360" operator="containsText" text="ENABLED">
      <formula>NOT(ISERROR(SEARCH("ENABLED",K1611)))</formula>
    </cfRule>
  </conditionalFormatting>
  <conditionalFormatting sqref="K1622">
    <cfRule type="containsText" dxfId="279" priority="357" operator="containsText" text="DISABLED">
      <formula>NOT(ISERROR(SEARCH("DISABLED",K1622)))</formula>
    </cfRule>
    <cfRule type="containsText" dxfId="278" priority="358" operator="containsText" text="ENABLED">
      <formula>NOT(ISERROR(SEARCH("ENABLED",K1622)))</formula>
    </cfRule>
  </conditionalFormatting>
  <conditionalFormatting sqref="K1684">
    <cfRule type="containsText" dxfId="277" priority="355" operator="containsText" text="DISABLED">
      <formula>NOT(ISERROR(SEARCH("DISABLED",K1684)))</formula>
    </cfRule>
    <cfRule type="containsText" dxfId="276" priority="356" operator="containsText" text="ENABLED">
      <formula>NOT(ISERROR(SEARCH("ENABLED",K1684)))</formula>
    </cfRule>
  </conditionalFormatting>
  <conditionalFormatting sqref="K1720:K1722">
    <cfRule type="containsText" dxfId="275" priority="353" operator="containsText" text="DISABLED">
      <formula>NOT(ISERROR(SEARCH("DISABLED",K1720)))</formula>
    </cfRule>
    <cfRule type="containsText" dxfId="274" priority="354" operator="containsText" text="ENABLED">
      <formula>NOT(ISERROR(SEARCH("ENABLED",K1720)))</formula>
    </cfRule>
  </conditionalFormatting>
  <conditionalFormatting sqref="K1726:K1728">
    <cfRule type="containsText" dxfId="273" priority="351" operator="containsText" text="DISABLED">
      <formula>NOT(ISERROR(SEARCH("DISABLED",K1726)))</formula>
    </cfRule>
    <cfRule type="containsText" dxfId="272" priority="352" operator="containsText" text="ENABLED">
      <formula>NOT(ISERROR(SEARCH("ENABLED",K1726)))</formula>
    </cfRule>
  </conditionalFormatting>
  <conditionalFormatting sqref="J1470">
    <cfRule type="containsText" dxfId="271" priority="349" operator="containsText" text="DISABLED">
      <formula>NOT(ISERROR(SEARCH("DISABLED",J1470)))</formula>
    </cfRule>
    <cfRule type="containsText" dxfId="270" priority="350" operator="containsText" text="ENABLED">
      <formula>NOT(ISERROR(SEARCH("ENABLED",J1470)))</formula>
    </cfRule>
  </conditionalFormatting>
  <conditionalFormatting sqref="J2252:K2252">
    <cfRule type="containsText" dxfId="269" priority="347" operator="containsText" text="DISABLED">
      <formula>NOT(ISERROR(SEARCH("DISABLED",J2252)))</formula>
    </cfRule>
    <cfRule type="containsText" dxfId="268" priority="348" operator="containsText" text="ENABLED">
      <formula>NOT(ISERROR(SEARCH("ENABLED",J2252)))</formula>
    </cfRule>
  </conditionalFormatting>
  <conditionalFormatting sqref="X2252">
    <cfRule type="notContainsBlanks" dxfId="267" priority="346">
      <formula>LEN(TRIM(X2252))&gt;0</formula>
    </cfRule>
  </conditionalFormatting>
  <conditionalFormatting sqref="I2252">
    <cfRule type="cellIs" dxfId="266" priority="345" operator="equal">
      <formula>"CAT_MENU"</formula>
    </cfRule>
  </conditionalFormatting>
  <conditionalFormatting sqref="J1909:J1915">
    <cfRule type="containsText" dxfId="265" priority="331" operator="containsText" text="DISABLED">
      <formula>NOT(ISERROR(SEARCH("DISABLED",J1909)))</formula>
    </cfRule>
    <cfRule type="containsText" dxfId="264" priority="332" operator="containsText" text="ENABLED">
      <formula>NOT(ISERROR(SEARCH("ENABLED",J1909)))</formula>
    </cfRule>
  </conditionalFormatting>
  <conditionalFormatting sqref="X1909:X1915">
    <cfRule type="notContainsBlanks" dxfId="263" priority="330">
      <formula>LEN(TRIM(X1909))&gt;0</formula>
    </cfRule>
  </conditionalFormatting>
  <conditionalFormatting sqref="I1909:I1915">
    <cfRule type="cellIs" dxfId="262" priority="329" operator="equal">
      <formula>"CAT_MENU"</formula>
    </cfRule>
  </conditionalFormatting>
  <conditionalFormatting sqref="K1909:K1915">
    <cfRule type="containsText" dxfId="261" priority="327" operator="containsText" text="DISABLED">
      <formula>NOT(ISERROR(SEARCH("DISABLED",K1909)))</formula>
    </cfRule>
    <cfRule type="containsText" dxfId="260" priority="328" operator="containsText" text="ENABLED">
      <formula>NOT(ISERROR(SEARCH("ENABLED",K1909)))</formula>
    </cfRule>
  </conditionalFormatting>
  <conditionalFormatting sqref="J564:J571">
    <cfRule type="containsText" dxfId="259" priority="325" operator="containsText" text="DISABLED">
      <formula>NOT(ISERROR(SEARCH("DISABLED",J564)))</formula>
    </cfRule>
    <cfRule type="containsText" dxfId="258" priority="326" operator="containsText" text="ENABLED">
      <formula>NOT(ISERROR(SEARCH("ENABLED",J564)))</formula>
    </cfRule>
  </conditionalFormatting>
  <conditionalFormatting sqref="X564:X571">
    <cfRule type="notContainsBlanks" dxfId="257" priority="324">
      <formula>LEN(TRIM(X564))&gt;0</formula>
    </cfRule>
  </conditionalFormatting>
  <conditionalFormatting sqref="I564:I571">
    <cfRule type="cellIs" dxfId="256" priority="323" operator="equal">
      <formula>"CAT_MENU"</formula>
    </cfRule>
  </conditionalFormatting>
  <conditionalFormatting sqref="K564:K571">
    <cfRule type="containsText" dxfId="255" priority="321" operator="containsText" text="DISABLED">
      <formula>NOT(ISERROR(SEARCH("DISABLED",K564)))</formula>
    </cfRule>
    <cfRule type="containsText" dxfId="254" priority="322" operator="containsText" text="ENABLED">
      <formula>NOT(ISERROR(SEARCH("ENABLED",K564)))</formula>
    </cfRule>
  </conditionalFormatting>
  <conditionalFormatting sqref="J1232:J1233">
    <cfRule type="containsText" dxfId="253" priority="319" operator="containsText" text="DISABLED">
      <formula>NOT(ISERROR(SEARCH("DISABLED",J1232)))</formula>
    </cfRule>
    <cfRule type="containsText" dxfId="252" priority="320" operator="containsText" text="ENABLED">
      <formula>NOT(ISERROR(SEARCH("ENABLED",J1232)))</formula>
    </cfRule>
  </conditionalFormatting>
  <conditionalFormatting sqref="X1232:X1233">
    <cfRule type="notContainsBlanks" dxfId="251" priority="318">
      <formula>LEN(TRIM(X1232))&gt;0</formula>
    </cfRule>
  </conditionalFormatting>
  <conditionalFormatting sqref="I1232:I1233">
    <cfRule type="cellIs" dxfId="250" priority="317" operator="equal">
      <formula>"CAT_MENU"</formula>
    </cfRule>
  </conditionalFormatting>
  <conditionalFormatting sqref="K1232:K1233">
    <cfRule type="containsText" dxfId="249" priority="315" operator="containsText" text="DISABLED">
      <formula>NOT(ISERROR(SEARCH("DISABLED",K1232)))</formula>
    </cfRule>
    <cfRule type="containsText" dxfId="248" priority="316" operator="containsText" text="ENABLED">
      <formula>NOT(ISERROR(SEARCH("ENABLED",K1232)))</formula>
    </cfRule>
  </conditionalFormatting>
  <conditionalFormatting sqref="J1556">
    <cfRule type="containsText" dxfId="247" priority="313" operator="containsText" text="DISABLED">
      <formula>NOT(ISERROR(SEARCH("DISABLED",J1556)))</formula>
    </cfRule>
    <cfRule type="containsText" dxfId="246" priority="314" operator="containsText" text="ENABLED">
      <formula>NOT(ISERROR(SEARCH("ENABLED",J1556)))</formula>
    </cfRule>
  </conditionalFormatting>
  <conditionalFormatting sqref="X1556">
    <cfRule type="notContainsBlanks" dxfId="245" priority="312">
      <formula>LEN(TRIM(X1556))&gt;0</formula>
    </cfRule>
  </conditionalFormatting>
  <conditionalFormatting sqref="I1556">
    <cfRule type="cellIs" dxfId="244" priority="311" operator="equal">
      <formula>"CAT_MENU"</formula>
    </cfRule>
  </conditionalFormatting>
  <conditionalFormatting sqref="J384:J399">
    <cfRule type="containsText" dxfId="243" priority="307" operator="containsText" text="DISABLED">
      <formula>NOT(ISERROR(SEARCH("DISABLED",J384)))</formula>
    </cfRule>
    <cfRule type="containsText" dxfId="242" priority="308" operator="containsText" text="ENABLED">
      <formula>NOT(ISERROR(SEARCH("ENABLED",J384)))</formula>
    </cfRule>
  </conditionalFormatting>
  <conditionalFormatting sqref="I384:I399">
    <cfRule type="cellIs" dxfId="241" priority="306" operator="equal">
      <formula>"CAT_MENU"</formula>
    </cfRule>
  </conditionalFormatting>
  <conditionalFormatting sqref="K384:K399">
    <cfRule type="containsText" dxfId="240" priority="304" operator="containsText" text="DISABLED">
      <formula>NOT(ISERROR(SEARCH("DISABLED",K384)))</formula>
    </cfRule>
    <cfRule type="containsText" dxfId="239" priority="305" operator="containsText" text="ENABLED">
      <formula>NOT(ISERROR(SEARCH("ENABLED",K384)))</formula>
    </cfRule>
  </conditionalFormatting>
  <conditionalFormatting sqref="X397">
    <cfRule type="notContainsBlanks" dxfId="238" priority="303">
      <formula>LEN(TRIM(X397))&gt;0</formula>
    </cfRule>
  </conditionalFormatting>
  <conditionalFormatting sqref="I400:I407">
    <cfRule type="cellIs" dxfId="237" priority="294" operator="equal">
      <formula>"CAT_MENU"</formula>
    </cfRule>
  </conditionalFormatting>
  <conditionalFormatting sqref="K400:K407">
    <cfRule type="containsText" dxfId="236" priority="292" operator="containsText" text="DISABLED">
      <formula>NOT(ISERROR(SEARCH("DISABLED",K400)))</formula>
    </cfRule>
    <cfRule type="containsText" dxfId="235" priority="293" operator="containsText" text="ENABLED">
      <formula>NOT(ISERROR(SEARCH("ENABLED",K400)))</formula>
    </cfRule>
  </conditionalFormatting>
  <conditionalFormatting sqref="J400:J407">
    <cfRule type="containsText" dxfId="234" priority="296" operator="containsText" text="DISABLED">
      <formula>NOT(ISERROR(SEARCH("DISABLED",J400)))</formula>
    </cfRule>
    <cfRule type="containsText" dxfId="233" priority="297" operator="containsText" text="ENABLED">
      <formula>NOT(ISERROR(SEARCH("ENABLED",J400)))</formula>
    </cfRule>
  </conditionalFormatting>
  <conditionalFormatting sqref="X398:X407">
    <cfRule type="notContainsBlanks" dxfId="232" priority="295">
      <formula>LEN(TRIM(X398))&gt;0</formula>
    </cfRule>
  </conditionalFormatting>
  <conditionalFormatting sqref="K1433:K1439">
    <cfRule type="containsText" dxfId="231" priority="94" operator="containsText" text="DISABLED">
      <formula>NOT(ISERROR(SEARCH("DISABLED",K1433)))</formula>
    </cfRule>
    <cfRule type="containsText" dxfId="230" priority="95" operator="containsText" text="ENABLED">
      <formula>NOT(ISERROR(SEARCH("ENABLED",K1433)))</formula>
    </cfRule>
  </conditionalFormatting>
  <conditionalFormatting sqref="X398">
    <cfRule type="notContainsBlanks" dxfId="229" priority="291">
      <formula>LEN(TRIM(X398))&gt;0</formula>
    </cfRule>
  </conditionalFormatting>
  <conditionalFormatting sqref="X396">
    <cfRule type="notContainsBlanks" dxfId="228" priority="283">
      <formula>LEN(TRIM(X396))&gt;0</formula>
    </cfRule>
  </conditionalFormatting>
  <conditionalFormatting sqref="X396 X398">
    <cfRule type="notContainsBlanks" dxfId="227" priority="279">
      <formula>LEN(TRIM(X396))&gt;0</formula>
    </cfRule>
  </conditionalFormatting>
  <conditionalFormatting sqref="X398">
    <cfRule type="notContainsBlanks" dxfId="226" priority="273">
      <formula>LEN(TRIM(X398))&gt;0</formula>
    </cfRule>
  </conditionalFormatting>
  <conditionalFormatting sqref="X399">
    <cfRule type="notContainsBlanks" dxfId="225" priority="267">
      <formula>LEN(TRIM(X399))&gt;0</formula>
    </cfRule>
  </conditionalFormatting>
  <conditionalFormatting sqref="X397">
    <cfRule type="notContainsBlanks" dxfId="224" priority="259">
      <formula>LEN(TRIM(X397))&gt;0</formula>
    </cfRule>
  </conditionalFormatting>
  <conditionalFormatting sqref="X395">
    <cfRule type="notContainsBlanks" dxfId="223" priority="255">
      <formula>LEN(TRIM(X395))&gt;0</formula>
    </cfRule>
  </conditionalFormatting>
  <conditionalFormatting sqref="X395">
    <cfRule type="notContainsBlanks" dxfId="222" priority="249">
      <formula>LEN(TRIM(X395))&gt;0</formula>
    </cfRule>
  </conditionalFormatting>
  <conditionalFormatting sqref="J525:J547">
    <cfRule type="containsText" dxfId="221" priority="236" operator="containsText" text="DISABLED">
      <formula>NOT(ISERROR(SEARCH("DISABLED",J525)))</formula>
    </cfRule>
    <cfRule type="containsText" dxfId="220" priority="237" operator="containsText" text="ENABLED">
      <formula>NOT(ISERROR(SEARCH("ENABLED",J525)))</formula>
    </cfRule>
  </conditionalFormatting>
  <conditionalFormatting sqref="X395">
    <cfRule type="notContainsBlanks" dxfId="219" priority="241">
      <formula>LEN(TRIM(X395))&gt;0</formula>
    </cfRule>
  </conditionalFormatting>
  <conditionalFormatting sqref="I525:I547">
    <cfRule type="cellIs" dxfId="218" priority="234" operator="equal">
      <formula>"CAT_MENU"</formula>
    </cfRule>
  </conditionalFormatting>
  <conditionalFormatting sqref="K525:K547">
    <cfRule type="containsText" dxfId="217" priority="232" operator="containsText" text="DISABLED">
      <formula>NOT(ISERROR(SEARCH("DISABLED",K525)))</formula>
    </cfRule>
    <cfRule type="containsText" dxfId="216" priority="233" operator="containsText" text="ENABLED">
      <formula>NOT(ISERROR(SEARCH("ENABLED",K525)))</formula>
    </cfRule>
  </conditionalFormatting>
  <conditionalFormatting sqref="X525:X547">
    <cfRule type="notContainsBlanks" dxfId="215" priority="235">
      <formula>LEN(TRIM(X525))&gt;0</formula>
    </cfRule>
  </conditionalFormatting>
  <conditionalFormatting sqref="J635">
    <cfRule type="containsText" dxfId="214" priority="230" operator="containsText" text="DISABLED">
      <formula>NOT(ISERROR(SEARCH("DISABLED",J635)))</formula>
    </cfRule>
    <cfRule type="containsText" dxfId="213" priority="231" operator="containsText" text="ENABLED">
      <formula>NOT(ISERROR(SEARCH("ENABLED",J635)))</formula>
    </cfRule>
  </conditionalFormatting>
  <conditionalFormatting sqref="X635">
    <cfRule type="notContainsBlanks" dxfId="212" priority="229">
      <formula>LEN(TRIM(X635))&gt;0</formula>
    </cfRule>
  </conditionalFormatting>
  <conditionalFormatting sqref="I635">
    <cfRule type="cellIs" dxfId="211" priority="228" operator="equal">
      <formula>"CAT_MENU"</formula>
    </cfRule>
  </conditionalFormatting>
  <conditionalFormatting sqref="K635">
    <cfRule type="containsText" dxfId="210" priority="226" operator="containsText" text="DISABLED">
      <formula>NOT(ISERROR(SEARCH("DISABLED",K635)))</formula>
    </cfRule>
    <cfRule type="containsText" dxfId="209" priority="227" operator="containsText" text="ENABLED">
      <formula>NOT(ISERROR(SEARCH("ENABLED",K635)))</formula>
    </cfRule>
  </conditionalFormatting>
  <conditionalFormatting sqref="J640">
    <cfRule type="containsText" dxfId="208" priority="224" operator="containsText" text="DISABLED">
      <formula>NOT(ISERROR(SEARCH("DISABLED",J640)))</formula>
    </cfRule>
    <cfRule type="containsText" dxfId="207" priority="225" operator="containsText" text="ENABLED">
      <formula>NOT(ISERROR(SEARCH("ENABLED",J640)))</formula>
    </cfRule>
  </conditionalFormatting>
  <conditionalFormatting sqref="X640">
    <cfRule type="notContainsBlanks" dxfId="206" priority="223">
      <formula>LEN(TRIM(X640))&gt;0</formula>
    </cfRule>
  </conditionalFormatting>
  <conditionalFormatting sqref="I640">
    <cfRule type="cellIs" dxfId="205" priority="222" operator="equal">
      <formula>"CAT_MENU"</formula>
    </cfRule>
  </conditionalFormatting>
  <conditionalFormatting sqref="K640">
    <cfRule type="containsText" dxfId="204" priority="220" operator="containsText" text="DISABLED">
      <formula>NOT(ISERROR(SEARCH("DISABLED",K640)))</formula>
    </cfRule>
    <cfRule type="containsText" dxfId="203" priority="221" operator="containsText" text="ENABLED">
      <formula>NOT(ISERROR(SEARCH("ENABLED",K640)))</formula>
    </cfRule>
  </conditionalFormatting>
  <conditionalFormatting sqref="J643">
    <cfRule type="containsText" dxfId="202" priority="218" operator="containsText" text="DISABLED">
      <formula>NOT(ISERROR(SEARCH("DISABLED",J643)))</formula>
    </cfRule>
    <cfRule type="containsText" dxfId="201" priority="219" operator="containsText" text="ENABLED">
      <formula>NOT(ISERROR(SEARCH("ENABLED",J643)))</formula>
    </cfRule>
  </conditionalFormatting>
  <conditionalFormatting sqref="X643">
    <cfRule type="notContainsBlanks" dxfId="200" priority="217">
      <formula>LEN(TRIM(X643))&gt;0</formula>
    </cfRule>
  </conditionalFormatting>
  <conditionalFormatting sqref="K643">
    <cfRule type="containsText" dxfId="199" priority="214" operator="containsText" text="DISABLED">
      <formula>NOT(ISERROR(SEARCH("DISABLED",K643)))</formula>
    </cfRule>
    <cfRule type="containsText" dxfId="198" priority="215" operator="containsText" text="ENABLED">
      <formula>NOT(ISERROR(SEARCH("ENABLED",K643)))</formula>
    </cfRule>
  </conditionalFormatting>
  <conditionalFormatting sqref="J646">
    <cfRule type="containsText" dxfId="197" priority="212" operator="containsText" text="DISABLED">
      <formula>NOT(ISERROR(SEARCH("DISABLED",J646)))</formula>
    </cfRule>
    <cfRule type="containsText" dxfId="196" priority="213" operator="containsText" text="ENABLED">
      <formula>NOT(ISERROR(SEARCH("ENABLED",J646)))</formula>
    </cfRule>
  </conditionalFormatting>
  <conditionalFormatting sqref="X646">
    <cfRule type="notContainsBlanks" dxfId="195" priority="211">
      <formula>LEN(TRIM(X646))&gt;0</formula>
    </cfRule>
  </conditionalFormatting>
  <conditionalFormatting sqref="I646">
    <cfRule type="cellIs" dxfId="194" priority="210" operator="equal">
      <formula>"CAT_MENU"</formula>
    </cfRule>
  </conditionalFormatting>
  <conditionalFormatting sqref="K646">
    <cfRule type="containsText" dxfId="193" priority="208" operator="containsText" text="DISABLED">
      <formula>NOT(ISERROR(SEARCH("DISABLED",K646)))</formula>
    </cfRule>
    <cfRule type="containsText" dxfId="192" priority="209" operator="containsText" text="ENABLED">
      <formula>NOT(ISERROR(SEARCH("ENABLED",K646)))</formula>
    </cfRule>
  </conditionalFormatting>
  <conditionalFormatting sqref="J647">
    <cfRule type="containsText" dxfId="191" priority="206" operator="containsText" text="DISABLED">
      <formula>NOT(ISERROR(SEARCH("DISABLED",J647)))</formula>
    </cfRule>
    <cfRule type="containsText" dxfId="190" priority="207" operator="containsText" text="ENABLED">
      <formula>NOT(ISERROR(SEARCH("ENABLED",J647)))</formula>
    </cfRule>
  </conditionalFormatting>
  <conditionalFormatting sqref="X647">
    <cfRule type="notContainsBlanks" dxfId="189" priority="205">
      <formula>LEN(TRIM(X647))&gt;0</formula>
    </cfRule>
  </conditionalFormatting>
  <conditionalFormatting sqref="I647">
    <cfRule type="cellIs" dxfId="188" priority="204" operator="equal">
      <formula>"CAT_MENU"</formula>
    </cfRule>
  </conditionalFormatting>
  <conditionalFormatting sqref="K647">
    <cfRule type="containsText" dxfId="187" priority="202" operator="containsText" text="DISABLED">
      <formula>NOT(ISERROR(SEARCH("DISABLED",K647)))</formula>
    </cfRule>
    <cfRule type="containsText" dxfId="186" priority="203" operator="containsText" text="ENABLED">
      <formula>NOT(ISERROR(SEARCH("ENABLED",K647)))</formula>
    </cfRule>
  </conditionalFormatting>
  <conditionalFormatting sqref="J655">
    <cfRule type="containsText" dxfId="185" priority="200" operator="containsText" text="DISABLED">
      <formula>NOT(ISERROR(SEARCH("DISABLED",J655)))</formula>
    </cfRule>
    <cfRule type="containsText" dxfId="184" priority="201" operator="containsText" text="ENABLED">
      <formula>NOT(ISERROR(SEARCH("ENABLED",J655)))</formula>
    </cfRule>
  </conditionalFormatting>
  <conditionalFormatting sqref="X655">
    <cfRule type="notContainsBlanks" dxfId="183" priority="199">
      <formula>LEN(TRIM(X655))&gt;0</formula>
    </cfRule>
  </conditionalFormatting>
  <conditionalFormatting sqref="I655">
    <cfRule type="cellIs" dxfId="182" priority="198" operator="equal">
      <formula>"CAT_MENU"</formula>
    </cfRule>
  </conditionalFormatting>
  <conditionalFormatting sqref="K655">
    <cfRule type="containsText" dxfId="181" priority="196" operator="containsText" text="DISABLED">
      <formula>NOT(ISERROR(SEARCH("DISABLED",K655)))</formula>
    </cfRule>
    <cfRule type="containsText" dxfId="180" priority="197" operator="containsText" text="ENABLED">
      <formula>NOT(ISERROR(SEARCH("ENABLED",K655)))</formula>
    </cfRule>
  </conditionalFormatting>
  <conditionalFormatting sqref="J659">
    <cfRule type="containsText" dxfId="179" priority="194" operator="containsText" text="DISABLED">
      <formula>NOT(ISERROR(SEARCH("DISABLED",J659)))</formula>
    </cfRule>
    <cfRule type="containsText" dxfId="178" priority="195" operator="containsText" text="ENABLED">
      <formula>NOT(ISERROR(SEARCH("ENABLED",J659)))</formula>
    </cfRule>
  </conditionalFormatting>
  <conditionalFormatting sqref="X659">
    <cfRule type="notContainsBlanks" dxfId="177" priority="193">
      <formula>LEN(TRIM(X659))&gt;0</formula>
    </cfRule>
  </conditionalFormatting>
  <conditionalFormatting sqref="I659">
    <cfRule type="cellIs" dxfId="176" priority="192" operator="equal">
      <formula>"CAT_MENU"</formula>
    </cfRule>
  </conditionalFormatting>
  <conditionalFormatting sqref="K659">
    <cfRule type="containsText" dxfId="175" priority="190" operator="containsText" text="DISABLED">
      <formula>NOT(ISERROR(SEARCH("DISABLED",K659)))</formula>
    </cfRule>
    <cfRule type="containsText" dxfId="174" priority="191" operator="containsText" text="ENABLED">
      <formula>NOT(ISERROR(SEARCH("ENABLED",K659)))</formula>
    </cfRule>
  </conditionalFormatting>
  <conditionalFormatting sqref="J662">
    <cfRule type="containsText" dxfId="173" priority="188" operator="containsText" text="DISABLED">
      <formula>NOT(ISERROR(SEARCH("DISABLED",J662)))</formula>
    </cfRule>
    <cfRule type="containsText" dxfId="172" priority="189" operator="containsText" text="ENABLED">
      <formula>NOT(ISERROR(SEARCH("ENABLED",J662)))</formula>
    </cfRule>
  </conditionalFormatting>
  <conditionalFormatting sqref="X662">
    <cfRule type="notContainsBlanks" dxfId="171" priority="187">
      <formula>LEN(TRIM(X662))&gt;0</formula>
    </cfRule>
  </conditionalFormatting>
  <conditionalFormatting sqref="I662">
    <cfRule type="cellIs" dxfId="170" priority="186" operator="equal">
      <formula>"CAT_MENU"</formula>
    </cfRule>
  </conditionalFormatting>
  <conditionalFormatting sqref="K662">
    <cfRule type="containsText" dxfId="169" priority="184" operator="containsText" text="DISABLED">
      <formula>NOT(ISERROR(SEARCH("DISABLED",K662)))</formula>
    </cfRule>
    <cfRule type="containsText" dxfId="168" priority="185" operator="containsText" text="ENABLED">
      <formula>NOT(ISERROR(SEARCH("ENABLED",K662)))</formula>
    </cfRule>
  </conditionalFormatting>
  <conditionalFormatting sqref="J664">
    <cfRule type="containsText" dxfId="167" priority="182" operator="containsText" text="DISABLED">
      <formula>NOT(ISERROR(SEARCH("DISABLED",J664)))</formula>
    </cfRule>
    <cfRule type="containsText" dxfId="166" priority="183" operator="containsText" text="ENABLED">
      <formula>NOT(ISERROR(SEARCH("ENABLED",J664)))</formula>
    </cfRule>
  </conditionalFormatting>
  <conditionalFormatting sqref="X664">
    <cfRule type="notContainsBlanks" dxfId="165" priority="181">
      <formula>LEN(TRIM(X664))&gt;0</formula>
    </cfRule>
  </conditionalFormatting>
  <conditionalFormatting sqref="I664">
    <cfRule type="cellIs" dxfId="164" priority="180" operator="equal">
      <formula>"CAT_MENU"</formula>
    </cfRule>
  </conditionalFormatting>
  <conditionalFormatting sqref="K664">
    <cfRule type="containsText" dxfId="163" priority="178" operator="containsText" text="DISABLED">
      <formula>NOT(ISERROR(SEARCH("DISABLED",K664)))</formula>
    </cfRule>
    <cfRule type="containsText" dxfId="162" priority="179" operator="containsText" text="ENABLED">
      <formula>NOT(ISERROR(SEARCH("ENABLED",K664)))</formula>
    </cfRule>
  </conditionalFormatting>
  <conditionalFormatting sqref="J669">
    <cfRule type="containsText" dxfId="161" priority="176" operator="containsText" text="DISABLED">
      <formula>NOT(ISERROR(SEARCH("DISABLED",J669)))</formula>
    </cfRule>
    <cfRule type="containsText" dxfId="160" priority="177" operator="containsText" text="ENABLED">
      <formula>NOT(ISERROR(SEARCH("ENABLED",J669)))</formula>
    </cfRule>
  </conditionalFormatting>
  <conditionalFormatting sqref="X669">
    <cfRule type="notContainsBlanks" dxfId="159" priority="175">
      <formula>LEN(TRIM(X669))&gt;0</formula>
    </cfRule>
  </conditionalFormatting>
  <conditionalFormatting sqref="I669">
    <cfRule type="cellIs" dxfId="158" priority="174" operator="equal">
      <formula>"CAT_MENU"</formula>
    </cfRule>
  </conditionalFormatting>
  <conditionalFormatting sqref="K669">
    <cfRule type="containsText" dxfId="157" priority="172" operator="containsText" text="DISABLED">
      <formula>NOT(ISERROR(SEARCH("DISABLED",K669)))</formula>
    </cfRule>
    <cfRule type="containsText" dxfId="156" priority="173" operator="containsText" text="ENABLED">
      <formula>NOT(ISERROR(SEARCH("ENABLED",K669)))</formula>
    </cfRule>
  </conditionalFormatting>
  <conditionalFormatting sqref="J706:J711">
    <cfRule type="containsText" dxfId="155" priority="170" operator="containsText" text="DISABLED">
      <formula>NOT(ISERROR(SEARCH("DISABLED",J706)))</formula>
    </cfRule>
    <cfRule type="containsText" dxfId="154" priority="171" operator="containsText" text="ENABLED">
      <formula>NOT(ISERROR(SEARCH("ENABLED",J706)))</formula>
    </cfRule>
  </conditionalFormatting>
  <conditionalFormatting sqref="X706:X711">
    <cfRule type="notContainsBlanks" dxfId="153" priority="169">
      <formula>LEN(TRIM(X706))&gt;0</formula>
    </cfRule>
  </conditionalFormatting>
  <conditionalFormatting sqref="I706:I711">
    <cfRule type="cellIs" dxfId="152" priority="168" operator="equal">
      <formula>"CAT_MENU"</formula>
    </cfRule>
  </conditionalFormatting>
  <conditionalFormatting sqref="K706:K711">
    <cfRule type="containsText" dxfId="151" priority="166" operator="containsText" text="DISABLED">
      <formula>NOT(ISERROR(SEARCH("DISABLED",K706)))</formula>
    </cfRule>
    <cfRule type="containsText" dxfId="150" priority="167" operator="containsText" text="ENABLED">
      <formula>NOT(ISERROR(SEARCH("ENABLED",K706)))</formula>
    </cfRule>
  </conditionalFormatting>
  <conditionalFormatting sqref="J735">
    <cfRule type="containsText" dxfId="149" priority="164" operator="containsText" text="DISABLED">
      <formula>NOT(ISERROR(SEARCH("DISABLED",J735)))</formula>
    </cfRule>
    <cfRule type="containsText" dxfId="148" priority="165" operator="containsText" text="ENABLED">
      <formula>NOT(ISERROR(SEARCH("ENABLED",J735)))</formula>
    </cfRule>
  </conditionalFormatting>
  <conditionalFormatting sqref="X735">
    <cfRule type="notContainsBlanks" dxfId="147" priority="163">
      <formula>LEN(TRIM(X735))&gt;0</formula>
    </cfRule>
  </conditionalFormatting>
  <conditionalFormatting sqref="I735">
    <cfRule type="cellIs" dxfId="146" priority="162" operator="equal">
      <formula>"CAT_MENU"</formula>
    </cfRule>
  </conditionalFormatting>
  <conditionalFormatting sqref="K735">
    <cfRule type="containsText" dxfId="145" priority="160" operator="containsText" text="DISABLED">
      <formula>NOT(ISERROR(SEARCH("DISABLED",K735)))</formula>
    </cfRule>
    <cfRule type="containsText" dxfId="144" priority="161" operator="containsText" text="ENABLED">
      <formula>NOT(ISERROR(SEARCH("ENABLED",K735)))</formula>
    </cfRule>
  </conditionalFormatting>
  <conditionalFormatting sqref="J760:J761">
    <cfRule type="containsText" dxfId="143" priority="158" operator="containsText" text="DISABLED">
      <formula>NOT(ISERROR(SEARCH("DISABLED",J760)))</formula>
    </cfRule>
    <cfRule type="containsText" dxfId="142" priority="159" operator="containsText" text="ENABLED">
      <formula>NOT(ISERROR(SEARCH("ENABLED",J760)))</formula>
    </cfRule>
  </conditionalFormatting>
  <conditionalFormatting sqref="X760:X761">
    <cfRule type="notContainsBlanks" dxfId="141" priority="157">
      <formula>LEN(TRIM(X760))&gt;0</formula>
    </cfRule>
  </conditionalFormatting>
  <conditionalFormatting sqref="I760:I761">
    <cfRule type="cellIs" dxfId="140" priority="156" operator="equal">
      <formula>"CAT_MENU"</formula>
    </cfRule>
  </conditionalFormatting>
  <conditionalFormatting sqref="K760:K761">
    <cfRule type="containsText" dxfId="139" priority="154" operator="containsText" text="DISABLED">
      <formula>NOT(ISERROR(SEARCH("DISABLED",K760)))</formula>
    </cfRule>
    <cfRule type="containsText" dxfId="138" priority="155" operator="containsText" text="ENABLED">
      <formula>NOT(ISERROR(SEARCH("ENABLED",K760)))</formula>
    </cfRule>
  </conditionalFormatting>
  <conditionalFormatting sqref="J777:J779">
    <cfRule type="containsText" dxfId="137" priority="152" operator="containsText" text="DISABLED">
      <formula>NOT(ISERROR(SEARCH("DISABLED",J777)))</formula>
    </cfRule>
    <cfRule type="containsText" dxfId="136" priority="153" operator="containsText" text="ENABLED">
      <formula>NOT(ISERROR(SEARCH("ENABLED",J777)))</formula>
    </cfRule>
  </conditionalFormatting>
  <conditionalFormatting sqref="X777:X779">
    <cfRule type="notContainsBlanks" dxfId="135" priority="151">
      <formula>LEN(TRIM(X777))&gt;0</formula>
    </cfRule>
  </conditionalFormatting>
  <conditionalFormatting sqref="I777:I779">
    <cfRule type="cellIs" dxfId="134" priority="150" operator="equal">
      <formula>"CAT_MENU"</formula>
    </cfRule>
  </conditionalFormatting>
  <conditionalFormatting sqref="K777:K779">
    <cfRule type="containsText" dxfId="133" priority="148" operator="containsText" text="DISABLED">
      <formula>NOT(ISERROR(SEARCH("DISABLED",K777)))</formula>
    </cfRule>
    <cfRule type="containsText" dxfId="132" priority="149" operator="containsText" text="ENABLED">
      <formula>NOT(ISERROR(SEARCH("ENABLED",K777)))</formula>
    </cfRule>
  </conditionalFormatting>
  <conditionalFormatting sqref="J786:J791">
    <cfRule type="containsText" dxfId="131" priority="146" operator="containsText" text="DISABLED">
      <formula>NOT(ISERROR(SEARCH("DISABLED",J786)))</formula>
    </cfRule>
    <cfRule type="containsText" dxfId="130" priority="147" operator="containsText" text="ENABLED">
      <formula>NOT(ISERROR(SEARCH("ENABLED",J786)))</formula>
    </cfRule>
  </conditionalFormatting>
  <conditionalFormatting sqref="X786:X791">
    <cfRule type="notContainsBlanks" dxfId="129" priority="145">
      <formula>LEN(TRIM(X786))&gt;0</formula>
    </cfRule>
  </conditionalFormatting>
  <conditionalFormatting sqref="I786:I791">
    <cfRule type="cellIs" dxfId="128" priority="144" operator="equal">
      <formula>"CAT_MENU"</formula>
    </cfRule>
  </conditionalFormatting>
  <conditionalFormatting sqref="K786:K791">
    <cfRule type="containsText" dxfId="127" priority="142" operator="containsText" text="DISABLED">
      <formula>NOT(ISERROR(SEARCH("DISABLED",K786)))</formula>
    </cfRule>
    <cfRule type="containsText" dxfId="126" priority="143" operator="containsText" text="ENABLED">
      <formula>NOT(ISERROR(SEARCH("ENABLED",K786)))</formula>
    </cfRule>
  </conditionalFormatting>
  <conditionalFormatting sqref="J866:J871">
    <cfRule type="containsText" dxfId="125" priority="140" operator="containsText" text="DISABLED">
      <formula>NOT(ISERROR(SEARCH("DISABLED",J866)))</formula>
    </cfRule>
    <cfRule type="containsText" dxfId="124" priority="141" operator="containsText" text="ENABLED">
      <formula>NOT(ISERROR(SEARCH("ENABLED",J866)))</formula>
    </cfRule>
  </conditionalFormatting>
  <conditionalFormatting sqref="X866:X871">
    <cfRule type="notContainsBlanks" dxfId="123" priority="139">
      <formula>LEN(TRIM(X866))&gt;0</formula>
    </cfRule>
  </conditionalFormatting>
  <conditionalFormatting sqref="I866:I871">
    <cfRule type="cellIs" dxfId="122" priority="138" operator="equal">
      <formula>"CAT_MENU"</formula>
    </cfRule>
  </conditionalFormatting>
  <conditionalFormatting sqref="K866:K871">
    <cfRule type="containsText" dxfId="121" priority="136" operator="containsText" text="DISABLED">
      <formula>NOT(ISERROR(SEARCH("DISABLED",K866)))</formula>
    </cfRule>
    <cfRule type="containsText" dxfId="120" priority="137" operator="containsText" text="ENABLED">
      <formula>NOT(ISERROR(SEARCH("ENABLED",K866)))</formula>
    </cfRule>
  </conditionalFormatting>
  <conditionalFormatting sqref="J988">
    <cfRule type="containsText" dxfId="119" priority="134" operator="containsText" text="DISABLED">
      <formula>NOT(ISERROR(SEARCH("DISABLED",J988)))</formula>
    </cfRule>
    <cfRule type="containsText" dxfId="118" priority="135" operator="containsText" text="ENABLED">
      <formula>NOT(ISERROR(SEARCH("ENABLED",J988)))</formula>
    </cfRule>
  </conditionalFormatting>
  <conditionalFormatting sqref="X988">
    <cfRule type="notContainsBlanks" dxfId="117" priority="133">
      <formula>LEN(TRIM(X988))&gt;0</formula>
    </cfRule>
  </conditionalFormatting>
  <conditionalFormatting sqref="I988">
    <cfRule type="cellIs" dxfId="116" priority="132" operator="equal">
      <formula>"CAT_MENU"</formula>
    </cfRule>
  </conditionalFormatting>
  <conditionalFormatting sqref="K988">
    <cfRule type="containsText" dxfId="115" priority="130" operator="containsText" text="DISABLED">
      <formula>NOT(ISERROR(SEARCH("DISABLED",K988)))</formula>
    </cfRule>
    <cfRule type="containsText" dxfId="114" priority="131" operator="containsText" text="ENABLED">
      <formula>NOT(ISERROR(SEARCH("ENABLED",K988)))</formula>
    </cfRule>
  </conditionalFormatting>
  <conditionalFormatting sqref="J1092:J1093">
    <cfRule type="containsText" dxfId="113" priority="128" operator="containsText" text="DISABLED">
      <formula>NOT(ISERROR(SEARCH("DISABLED",J1092)))</formula>
    </cfRule>
    <cfRule type="containsText" dxfId="112" priority="129" operator="containsText" text="ENABLED">
      <formula>NOT(ISERROR(SEARCH("ENABLED",J1092)))</formula>
    </cfRule>
  </conditionalFormatting>
  <conditionalFormatting sqref="X1092:X1093">
    <cfRule type="notContainsBlanks" dxfId="111" priority="127">
      <formula>LEN(TRIM(X1092))&gt;0</formula>
    </cfRule>
  </conditionalFormatting>
  <conditionalFormatting sqref="I1092:I1093">
    <cfRule type="cellIs" dxfId="110" priority="126" operator="equal">
      <formula>"CAT_MENU"</formula>
    </cfRule>
  </conditionalFormatting>
  <conditionalFormatting sqref="K1092:K1093">
    <cfRule type="containsText" dxfId="109" priority="124" operator="containsText" text="DISABLED">
      <formula>NOT(ISERROR(SEARCH("DISABLED",K1092)))</formula>
    </cfRule>
    <cfRule type="containsText" dxfId="108" priority="125" operator="containsText" text="ENABLED">
      <formula>NOT(ISERROR(SEARCH("ENABLED",K1092)))</formula>
    </cfRule>
  </conditionalFormatting>
  <conditionalFormatting sqref="J1095:J1096">
    <cfRule type="containsText" dxfId="107" priority="122" operator="containsText" text="DISABLED">
      <formula>NOT(ISERROR(SEARCH("DISABLED",J1095)))</formula>
    </cfRule>
    <cfRule type="containsText" dxfId="106" priority="123" operator="containsText" text="ENABLED">
      <formula>NOT(ISERROR(SEARCH("ENABLED",J1095)))</formula>
    </cfRule>
  </conditionalFormatting>
  <conditionalFormatting sqref="X1095:X1096">
    <cfRule type="notContainsBlanks" dxfId="105" priority="121">
      <formula>LEN(TRIM(X1095))&gt;0</formula>
    </cfRule>
  </conditionalFormatting>
  <conditionalFormatting sqref="I1095:I1096">
    <cfRule type="cellIs" dxfId="104" priority="120" operator="equal">
      <formula>"CAT_MENU"</formula>
    </cfRule>
  </conditionalFormatting>
  <conditionalFormatting sqref="K1095:K1096">
    <cfRule type="containsText" dxfId="103" priority="118" operator="containsText" text="DISABLED">
      <formula>NOT(ISERROR(SEARCH("DISABLED",K1095)))</formula>
    </cfRule>
    <cfRule type="containsText" dxfId="102" priority="119" operator="containsText" text="ENABLED">
      <formula>NOT(ISERROR(SEARCH("ENABLED",K1095)))</formula>
    </cfRule>
  </conditionalFormatting>
  <conditionalFormatting sqref="J1189:J1198">
    <cfRule type="containsText" dxfId="101" priority="116" operator="containsText" text="DISABLED">
      <formula>NOT(ISERROR(SEARCH("DISABLED",J1189)))</formula>
    </cfRule>
    <cfRule type="containsText" dxfId="100" priority="117" operator="containsText" text="ENABLED">
      <formula>NOT(ISERROR(SEARCH("ENABLED",J1189)))</formula>
    </cfRule>
  </conditionalFormatting>
  <conditionalFormatting sqref="X1189:X1198">
    <cfRule type="notContainsBlanks" dxfId="99" priority="115">
      <formula>LEN(TRIM(X1189))&gt;0</formula>
    </cfRule>
  </conditionalFormatting>
  <conditionalFormatting sqref="I1189:I1198">
    <cfRule type="cellIs" dxfId="98" priority="114" operator="equal">
      <formula>"CAT_MENU"</formula>
    </cfRule>
  </conditionalFormatting>
  <conditionalFormatting sqref="K1189:K1198">
    <cfRule type="containsText" dxfId="97" priority="112" operator="containsText" text="DISABLED">
      <formula>NOT(ISERROR(SEARCH("DISABLED",K1189)))</formula>
    </cfRule>
    <cfRule type="containsText" dxfId="96" priority="113" operator="containsText" text="ENABLED">
      <formula>NOT(ISERROR(SEARCH("ENABLED",K1189)))</formula>
    </cfRule>
  </conditionalFormatting>
  <conditionalFormatting sqref="J1307:J1326">
    <cfRule type="containsText" dxfId="95" priority="110" operator="containsText" text="DISABLED">
      <formula>NOT(ISERROR(SEARCH("DISABLED",J1307)))</formula>
    </cfRule>
    <cfRule type="containsText" dxfId="94" priority="111" operator="containsText" text="ENABLED">
      <formula>NOT(ISERROR(SEARCH("ENABLED",J1307)))</formula>
    </cfRule>
  </conditionalFormatting>
  <conditionalFormatting sqref="X1307:X1326">
    <cfRule type="notContainsBlanks" dxfId="93" priority="109">
      <formula>LEN(TRIM(X1307))&gt;0</formula>
    </cfRule>
  </conditionalFormatting>
  <conditionalFormatting sqref="I1307:I1326">
    <cfRule type="cellIs" dxfId="92" priority="108" operator="equal">
      <formula>"CAT_MENU"</formula>
    </cfRule>
  </conditionalFormatting>
  <conditionalFormatting sqref="K1307:K1326">
    <cfRule type="containsText" dxfId="91" priority="106" operator="containsText" text="DISABLED">
      <formula>NOT(ISERROR(SEARCH("DISABLED",K1307)))</formula>
    </cfRule>
    <cfRule type="containsText" dxfId="90" priority="107" operator="containsText" text="ENABLED">
      <formula>NOT(ISERROR(SEARCH("ENABLED",K1307)))</formula>
    </cfRule>
  </conditionalFormatting>
  <conditionalFormatting sqref="J1341:J1345">
    <cfRule type="containsText" dxfId="89" priority="104" operator="containsText" text="DISABLED">
      <formula>NOT(ISERROR(SEARCH("DISABLED",J1341)))</formula>
    </cfRule>
    <cfRule type="containsText" dxfId="88" priority="105" operator="containsText" text="ENABLED">
      <formula>NOT(ISERROR(SEARCH("ENABLED",J1341)))</formula>
    </cfRule>
  </conditionalFormatting>
  <conditionalFormatting sqref="X1341:X1345">
    <cfRule type="notContainsBlanks" dxfId="87" priority="103">
      <formula>LEN(TRIM(X1341))&gt;0</formula>
    </cfRule>
  </conditionalFormatting>
  <conditionalFormatting sqref="I1341:I1345">
    <cfRule type="cellIs" dxfId="86" priority="102" operator="equal">
      <formula>"CAT_MENU"</formula>
    </cfRule>
  </conditionalFormatting>
  <conditionalFormatting sqref="K1341:K1345">
    <cfRule type="containsText" dxfId="85" priority="100" operator="containsText" text="DISABLED">
      <formula>NOT(ISERROR(SEARCH("DISABLED",K1341)))</formula>
    </cfRule>
    <cfRule type="containsText" dxfId="84" priority="101" operator="containsText" text="ENABLED">
      <formula>NOT(ISERROR(SEARCH("ENABLED",K1341)))</formula>
    </cfRule>
  </conditionalFormatting>
  <conditionalFormatting sqref="J1433:J1439">
    <cfRule type="containsText" dxfId="83" priority="98" operator="containsText" text="DISABLED">
      <formula>NOT(ISERROR(SEARCH("DISABLED",J1433)))</formula>
    </cfRule>
    <cfRule type="containsText" dxfId="82" priority="99" operator="containsText" text="ENABLED">
      <formula>NOT(ISERROR(SEARCH("ENABLED",J1433)))</formula>
    </cfRule>
  </conditionalFormatting>
  <conditionalFormatting sqref="X1433:X1439">
    <cfRule type="notContainsBlanks" dxfId="81" priority="97">
      <formula>LEN(TRIM(X1433))&gt;0</formula>
    </cfRule>
  </conditionalFormatting>
  <conditionalFormatting sqref="I1433:I1439">
    <cfRule type="cellIs" dxfId="80" priority="96" operator="equal">
      <formula>"CAT_MENU"</formula>
    </cfRule>
  </conditionalFormatting>
  <conditionalFormatting sqref="J1918:J1919">
    <cfRule type="containsText" dxfId="79" priority="92" operator="containsText" text="DISABLED">
      <formula>NOT(ISERROR(SEARCH("DISABLED",J1918)))</formula>
    </cfRule>
    <cfRule type="containsText" dxfId="78" priority="93" operator="containsText" text="ENABLED">
      <formula>NOT(ISERROR(SEARCH("ENABLED",J1918)))</formula>
    </cfRule>
  </conditionalFormatting>
  <conditionalFormatting sqref="X1918:X1919">
    <cfRule type="notContainsBlanks" dxfId="77" priority="91">
      <formula>LEN(TRIM(X1918))&gt;0</formula>
    </cfRule>
  </conditionalFormatting>
  <conditionalFormatting sqref="I1918:I1919">
    <cfRule type="cellIs" dxfId="76" priority="90" operator="equal">
      <formula>"CAT_MENU"</formula>
    </cfRule>
  </conditionalFormatting>
  <conditionalFormatting sqref="K1918:K1919">
    <cfRule type="containsText" dxfId="75" priority="88" operator="containsText" text="DISABLED">
      <formula>NOT(ISERROR(SEARCH("DISABLED",K1918)))</formula>
    </cfRule>
    <cfRule type="containsText" dxfId="74" priority="89" operator="containsText" text="ENABLED">
      <formula>NOT(ISERROR(SEARCH("ENABLED",K1918)))</formula>
    </cfRule>
  </conditionalFormatting>
  <conditionalFormatting sqref="J476:J480">
    <cfRule type="containsText" dxfId="73" priority="86" operator="containsText" text="DISABLED">
      <formula>NOT(ISERROR(SEARCH("DISABLED",J476)))</formula>
    </cfRule>
    <cfRule type="containsText" dxfId="72" priority="87" operator="containsText" text="ENABLED">
      <formula>NOT(ISERROR(SEARCH("ENABLED",J476)))</formula>
    </cfRule>
  </conditionalFormatting>
  <conditionalFormatting sqref="X476:X480">
    <cfRule type="notContainsBlanks" dxfId="71" priority="85">
      <formula>LEN(TRIM(X476))&gt;0</formula>
    </cfRule>
  </conditionalFormatting>
  <conditionalFormatting sqref="I476:I480">
    <cfRule type="cellIs" dxfId="70" priority="84" operator="equal">
      <formula>"CAT_MENU"</formula>
    </cfRule>
  </conditionalFormatting>
  <conditionalFormatting sqref="K476:K480">
    <cfRule type="containsText" dxfId="69" priority="82" operator="containsText" text="DISABLED">
      <formula>NOT(ISERROR(SEARCH("DISABLED",K476)))</formula>
    </cfRule>
    <cfRule type="containsText" dxfId="68" priority="83" operator="containsText" text="ENABLED">
      <formula>NOT(ISERROR(SEARCH("ENABLED",K476)))</formula>
    </cfRule>
  </conditionalFormatting>
  <conditionalFormatting sqref="I643">
    <cfRule type="cellIs" dxfId="67" priority="81" operator="equal">
      <formula>"CAT_MENU"</formula>
    </cfRule>
  </conditionalFormatting>
  <conditionalFormatting sqref="K1556">
    <cfRule type="containsText" dxfId="66" priority="79" operator="containsText" text="DISABLED">
      <formula>NOT(ISERROR(SEARCH("DISABLED",K1556)))</formula>
    </cfRule>
    <cfRule type="containsText" dxfId="65" priority="80" operator="containsText" text="ENABLED">
      <formula>NOT(ISERROR(SEARCH("ENABLED",K1556)))</formula>
    </cfRule>
  </conditionalFormatting>
  <conditionalFormatting sqref="J1779">
    <cfRule type="containsText" dxfId="64" priority="77" operator="containsText" text="DISABLED">
      <formula>NOT(ISERROR(SEARCH("DISABLED",J1779)))</formula>
    </cfRule>
    <cfRule type="containsText" dxfId="63" priority="78" operator="containsText" text="ENABLED">
      <formula>NOT(ISERROR(SEARCH("ENABLED",J1779)))</formula>
    </cfRule>
  </conditionalFormatting>
  <conditionalFormatting sqref="X1779">
    <cfRule type="notContainsBlanks" dxfId="62" priority="76">
      <formula>LEN(TRIM(X1779))&gt;0</formula>
    </cfRule>
  </conditionalFormatting>
  <conditionalFormatting sqref="I1779">
    <cfRule type="cellIs" dxfId="61" priority="75" operator="equal">
      <formula>"CAT_MENU"</formula>
    </cfRule>
  </conditionalFormatting>
  <conditionalFormatting sqref="K1779">
    <cfRule type="containsText" dxfId="60" priority="71" operator="containsText" text="DISABLED">
      <formula>NOT(ISERROR(SEARCH("DISABLED",K1779)))</formula>
    </cfRule>
    <cfRule type="containsText" dxfId="59" priority="72" operator="containsText" text="ENABLED">
      <formula>NOT(ISERROR(SEARCH("ENABLED",K1779)))</formula>
    </cfRule>
  </conditionalFormatting>
  <conditionalFormatting sqref="X2235">
    <cfRule type="notContainsBlanks" dxfId="58" priority="57">
      <formula>LEN(TRIM(X2235))&gt;0</formula>
    </cfRule>
  </conditionalFormatting>
  <conditionalFormatting sqref="J2235">
    <cfRule type="containsText" dxfId="57" priority="55" operator="containsText" text="DISABLED">
      <formula>NOT(ISERROR(SEARCH("DISABLED",J2235)))</formula>
    </cfRule>
    <cfRule type="containsText" dxfId="56" priority="56" operator="containsText" text="ENABLED">
      <formula>NOT(ISERROR(SEARCH("ENABLED",J2235)))</formula>
    </cfRule>
  </conditionalFormatting>
  <conditionalFormatting sqref="X2235">
    <cfRule type="notContainsBlanks" dxfId="55" priority="54">
      <formula>LEN(TRIM(X2235))&gt;0</formula>
    </cfRule>
  </conditionalFormatting>
  <conditionalFormatting sqref="I2235">
    <cfRule type="cellIs" dxfId="54" priority="53" operator="equal">
      <formula>"CAT_MENU"</formula>
    </cfRule>
  </conditionalFormatting>
  <conditionalFormatting sqref="K2235">
    <cfRule type="containsText" dxfId="53" priority="51" operator="containsText" text="DISABLED">
      <formula>NOT(ISERROR(SEARCH("DISABLED",K2235)))</formula>
    </cfRule>
    <cfRule type="containsText" dxfId="52" priority="52" operator="containsText" text="ENABLED">
      <formula>NOT(ISERROR(SEARCH("ENABLED",K2235)))</formula>
    </cfRule>
  </conditionalFormatting>
  <conditionalFormatting sqref="J2235">
    <cfRule type="containsText" dxfId="51" priority="49" operator="containsText" text="DISABLED">
      <formula>NOT(ISERROR(SEARCH("DISABLED",J2235)))</formula>
    </cfRule>
    <cfRule type="containsText" dxfId="50" priority="50" operator="containsText" text="ENABLED">
      <formula>NOT(ISERROR(SEARCH("ENABLED",J2235)))</formula>
    </cfRule>
  </conditionalFormatting>
  <conditionalFormatting sqref="X2236">
    <cfRule type="notContainsBlanks" dxfId="49" priority="48">
      <formula>LEN(TRIM(X2236))&gt;0</formula>
    </cfRule>
  </conditionalFormatting>
  <conditionalFormatting sqref="J2236">
    <cfRule type="containsText" dxfId="48" priority="46" operator="containsText" text="DISABLED">
      <formula>NOT(ISERROR(SEARCH("DISABLED",J2236)))</formula>
    </cfRule>
    <cfRule type="containsText" dxfId="47" priority="47" operator="containsText" text="ENABLED">
      <formula>NOT(ISERROR(SEARCH("ENABLED",J2236)))</formula>
    </cfRule>
  </conditionalFormatting>
  <conditionalFormatting sqref="X2236">
    <cfRule type="notContainsBlanks" dxfId="46" priority="45">
      <formula>LEN(TRIM(X2236))&gt;0</formula>
    </cfRule>
  </conditionalFormatting>
  <conditionalFormatting sqref="I2236">
    <cfRule type="cellIs" dxfId="45" priority="44" operator="equal">
      <formula>"CAT_MENU"</formula>
    </cfRule>
  </conditionalFormatting>
  <conditionalFormatting sqref="K2236">
    <cfRule type="containsText" dxfId="44" priority="42" operator="containsText" text="DISABLED">
      <formula>NOT(ISERROR(SEARCH("DISABLED",K2236)))</formula>
    </cfRule>
    <cfRule type="containsText" dxfId="43" priority="43" operator="containsText" text="ENABLED">
      <formula>NOT(ISERROR(SEARCH("ENABLED",K2236)))</formula>
    </cfRule>
  </conditionalFormatting>
  <conditionalFormatting sqref="J2236">
    <cfRule type="containsText" dxfId="42" priority="40" operator="containsText" text="DISABLED">
      <formula>NOT(ISERROR(SEARCH("DISABLED",J2236)))</formula>
    </cfRule>
    <cfRule type="containsText" dxfId="41" priority="41" operator="containsText" text="ENABLED">
      <formula>NOT(ISERROR(SEARCH("ENABLED",J2236)))</formula>
    </cfRule>
  </conditionalFormatting>
  <conditionalFormatting sqref="J2253">
    <cfRule type="containsText" dxfId="40" priority="32" operator="containsText" text="DISABLED">
      <formula>NOT(ISERROR(SEARCH("DISABLED",J2253)))</formula>
    </cfRule>
    <cfRule type="containsText" dxfId="39" priority="33" operator="containsText" text="ENABLED">
      <formula>NOT(ISERROR(SEARCH("ENABLED",J2253)))</formula>
    </cfRule>
  </conditionalFormatting>
  <conditionalFormatting sqref="X2253">
    <cfRule type="notContainsBlanks" dxfId="38" priority="31">
      <formula>LEN(TRIM(X2253))&gt;0</formula>
    </cfRule>
  </conditionalFormatting>
  <conditionalFormatting sqref="I2253">
    <cfRule type="cellIs" dxfId="37" priority="30" operator="equal">
      <formula>"CAT_MENU"</formula>
    </cfRule>
  </conditionalFormatting>
  <conditionalFormatting sqref="K2253">
    <cfRule type="containsText" dxfId="36" priority="28" operator="containsText" text="DISABLED">
      <formula>NOT(ISERROR(SEARCH("DISABLED",K2253)))</formula>
    </cfRule>
    <cfRule type="containsText" dxfId="35" priority="29" operator="containsText" text="ENABLED">
      <formula>NOT(ISERROR(SEARCH("ENABLED",K2253)))</formula>
    </cfRule>
  </conditionalFormatting>
  <conditionalFormatting sqref="J2254">
    <cfRule type="containsText" dxfId="34" priority="26" operator="containsText" text="DISABLED">
      <formula>NOT(ISERROR(SEARCH("DISABLED",J2254)))</formula>
    </cfRule>
    <cfRule type="containsText" dxfId="33" priority="27" operator="containsText" text="ENABLED">
      <formula>NOT(ISERROR(SEARCH("ENABLED",J2254)))</formula>
    </cfRule>
  </conditionalFormatting>
  <conditionalFormatting sqref="X2254">
    <cfRule type="notContainsBlanks" dxfId="32" priority="25">
      <formula>LEN(TRIM(X2254))&gt;0</formula>
    </cfRule>
  </conditionalFormatting>
  <conditionalFormatting sqref="I2254">
    <cfRule type="cellIs" dxfId="31" priority="24" operator="equal">
      <formula>"CAT_MENU"</formula>
    </cfRule>
  </conditionalFormatting>
  <conditionalFormatting sqref="K2254">
    <cfRule type="containsText" dxfId="30" priority="22" operator="containsText" text="DISABLED">
      <formula>NOT(ISERROR(SEARCH("DISABLED",K2254)))</formula>
    </cfRule>
    <cfRule type="containsText" dxfId="29" priority="23" operator="containsText" text="ENABLED">
      <formula>NOT(ISERROR(SEARCH("ENABLED",K2254)))</formula>
    </cfRule>
  </conditionalFormatting>
  <conditionalFormatting sqref="J1967">
    <cfRule type="containsText" dxfId="28" priority="20" operator="containsText" text="DISABLED">
      <formula>NOT(ISERROR(SEARCH("DISABLED",J1967)))</formula>
    </cfRule>
    <cfRule type="containsText" dxfId="27" priority="21" operator="containsText" text="ENABLED">
      <formula>NOT(ISERROR(SEARCH("ENABLED",J1967)))</formula>
    </cfRule>
  </conditionalFormatting>
  <conditionalFormatting sqref="X1967">
    <cfRule type="notContainsBlanks" dxfId="26" priority="19">
      <formula>LEN(TRIM(X1967))&gt;0</formula>
    </cfRule>
  </conditionalFormatting>
  <conditionalFormatting sqref="I1967">
    <cfRule type="cellIs" dxfId="25" priority="18" operator="equal">
      <formula>"CAT_MENU"</formula>
    </cfRule>
  </conditionalFormatting>
  <conditionalFormatting sqref="K1967">
    <cfRule type="containsText" dxfId="24" priority="16" operator="containsText" text="DISABLED">
      <formula>NOT(ISERROR(SEARCH("DISABLED",K1967)))</formula>
    </cfRule>
    <cfRule type="containsText" dxfId="23" priority="17" operator="containsText" text="ENABLED">
      <formula>NOT(ISERROR(SEARCH("ENABLED",K1967)))</formula>
    </cfRule>
  </conditionalFormatting>
  <conditionalFormatting sqref="AA2265:AA1048576">
    <cfRule type="cellIs" dxfId="22" priority="14" operator="greaterThan">
      <formula>0</formula>
    </cfRule>
  </conditionalFormatting>
  <conditionalFormatting sqref="AA2">
    <cfRule type="cellIs" dxfId="21" priority="13" operator="greaterThan">
      <formula>0</formula>
    </cfRule>
  </conditionalFormatting>
  <conditionalFormatting sqref="AA1:AA1048576">
    <cfRule type="notContainsText" dxfId="20" priority="12" operator="notContains" text="//">
      <formula>ISERROR(SEARCH("//",AA1))</formula>
    </cfRule>
  </conditionalFormatting>
  <conditionalFormatting sqref="Q2265:Q1048576">
    <cfRule type="cellIs" dxfId="19" priority="11" operator="greaterThan">
      <formula>0</formula>
    </cfRule>
  </conditionalFormatting>
  <conditionalFormatting sqref="Q2">
    <cfRule type="cellIs" dxfId="18" priority="10" operator="greaterThan">
      <formula>0</formula>
    </cfRule>
  </conditionalFormatting>
  <conditionalFormatting sqref="I1724">
    <cfRule type="cellIs" dxfId="17" priority="7" operator="equal">
      <formula>"CAT_MENU"</formula>
    </cfRule>
  </conditionalFormatting>
  <conditionalFormatting sqref="J1534">
    <cfRule type="containsText" dxfId="9" priority="5" operator="containsText" text="DISABLED">
      <formula>NOT(ISERROR(SEARCH("DISABLED",J1534)))</formula>
    </cfRule>
    <cfRule type="containsText" dxfId="8" priority="6" operator="containsText" text="ENABLED">
      <formula>NOT(ISERROR(SEARCH("ENABLED",J1534)))</formula>
    </cfRule>
  </conditionalFormatting>
  <conditionalFormatting sqref="J1533">
    <cfRule type="containsText" dxfId="7" priority="3" operator="containsText" text="DISABLED">
      <formula>NOT(ISERROR(SEARCH("DISABLED",J1533)))</formula>
    </cfRule>
    <cfRule type="containsText" dxfId="6" priority="4" operator="containsText" text="ENABLED">
      <formula>NOT(ISERROR(SEARCH("ENABLED",J1533)))</formula>
    </cfRule>
  </conditionalFormatting>
  <conditionalFormatting sqref="J1671">
    <cfRule type="containsText" dxfId="3" priority="1" operator="containsText" text="DISABLED">
      <formula>NOT(ISERROR(SEARCH("DISABLED",J1671)))</formula>
    </cfRule>
    <cfRule type="containsText" dxfId="2" priority="2" operator="containsText" text="ENABLED">
      <formula>NOT(ISERROR(SEARCH("ENABLED",J1671)))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4823</v>
      </c>
      <c r="H1">
        <f>COUNTIF(H2:H2:H500,"=FALSE")</f>
        <v>5</v>
      </c>
      <c r="N1" s="163" t="s">
        <v>4669</v>
      </c>
      <c r="W1">
        <f>SUM(W5:W1000)</f>
        <v>58</v>
      </c>
      <c r="X1">
        <f>SUM(X5:X1000)</f>
        <v>299797208.01813853</v>
      </c>
    </row>
    <row r="2" spans="1:25">
      <c r="A2" t="s">
        <v>3008</v>
      </c>
      <c r="B2" t="s">
        <v>3008</v>
      </c>
      <c r="I2" s="31" t="s">
        <v>3012</v>
      </c>
      <c r="J2" s="32" t="s">
        <v>3011</v>
      </c>
      <c r="K2" s="33" t="s">
        <v>3013</v>
      </c>
      <c r="L2" s="38" t="s">
        <v>3066</v>
      </c>
      <c r="N2" s="22" t="str">
        <f>TEST!B2</f>
        <v>CLSUM CLSTK ERPN DEG ALL 00</v>
      </c>
      <c r="Q2" s="26" t="s">
        <v>3049</v>
      </c>
      <c r="U2" t="s">
        <v>4667</v>
      </c>
      <c r="V2" s="53" t="s">
        <v>4667</v>
      </c>
      <c r="W2" t="s">
        <v>4665</v>
      </c>
      <c r="X2" t="s">
        <v>4666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VLOOKUP(C3,SOURCE!$S$3:$Z$3000,8,0)</f>
        <v>ITM_CPX</v>
      </c>
      <c r="E3" s="26" t="str">
        <f>CHAR(34)&amp;VLOOKUP(C3,SOURCE!$S$3:$Z$3000,6,0)&amp;CHAR(34)</f>
        <v>"CPX?"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ITM_REAL</v>
      </c>
      <c r="E4" s="26" t="str">
        <f>CHAR(34)&amp;VLOOKUP(C4,SOURCE!$S$3:$Z$3000,6,0)&amp;CHAR(34)</f>
        <v>"REAL?"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0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ITM_PRIME</v>
      </c>
      <c r="E5" s="26" t="str">
        <f>CHAR(34)&amp;VLOOKUP(C5,SOURCE!$S$3:$Z$3000,6,0)&amp;CHAR(34)</f>
        <v>"PRIME?"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0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1">SUM(U4,W5)</f>
        <v>1</v>
      </c>
      <c r="V5" s="53">
        <f t="shared" ref="V5:V68" si="2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ITM_ENTER</v>
      </c>
      <c r="E6" s="26" t="str">
        <f>CHAR(34)&amp;VLOOKUP(C6,SOURCE!$S$3:$Z$3000,6,0)&amp;CHAR(34)</f>
        <v>"ENTER"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0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1"/>
        <v>2</v>
      </c>
      <c r="V6" s="53">
        <f t="shared" si="2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3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ITM_XexY</v>
      </c>
      <c r="E7" s="26" t="str">
        <f>CHAR(34)&amp;VLOOKUP(C7,SOURCE!$S$3:$Z$3000,6,0)&amp;CHAR(34)</f>
        <v>"X&lt;&gt;Y"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0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1"/>
        <v>3</v>
      </c>
      <c r="V7" s="53">
        <f t="shared" si="2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3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ITM_DROP</v>
      </c>
      <c r="E8" s="26" t="str">
        <f>CHAR(34)&amp;VLOOKUP(C8,SOURCE!$S$3:$Z$3000,6,0)&amp;CHAR(34)</f>
        <v>"DROP"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1"/>
        <v>4</v>
      </c>
      <c r="V8" s="53">
        <f t="shared" si="2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3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ITM_Rup</v>
      </c>
      <c r="E9" s="26" t="str">
        <f>CHAR(34)&amp;VLOOKUP(C9,SOURCE!$S$3:$Z$3000,6,0)&amp;CHAR(34)</f>
        <v>"R"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(strcompare(str,"R" )) { *com = ITM_Rup;} else</v>
      </c>
      <c r="H9" t="b">
        <f>ISNA(VLOOKUP(J9,J10:J$500,1,0))</f>
        <v>1</v>
      </c>
      <c r="I9" s="27">
        <f>VLOOKUP(C9,SOURCE!S$6:Y$10179,7,0)</f>
        <v>39</v>
      </c>
      <c r="J9" s="28" t="str">
        <f>VLOOKUP(C9,SOURCE!S$6:Y$10179,6,0)</f>
        <v>R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</v>
      </c>
      <c r="L9" s="39" t="str">
        <f>VLOOKUP(C9,SOURCE!S$6:Y$10179,2,0)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"R" STD_UP_ARROW</v>
      </c>
      <c r="U9">
        <f t="shared" si="1"/>
        <v>4</v>
      </c>
      <c r="V9" s="53">
        <f t="shared" si="2"/>
        <v>15.5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ITM_Rdown</v>
      </c>
      <c r="E10" s="26" t="str">
        <f>CHAR(34)&amp;VLOOKUP(C10,SOURCE!$S$3:$Z$3000,6,0)&amp;CHAR(34)</f>
        <v>"RDOWN_ARROW"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(strcompare(str,"RDOWN_ARROW" )) { *com = ITM_Rdown;} else</v>
      </c>
      <c r="H10" t="b">
        <f>ISNA(VLOOKUP(J10,J11:J$500,1,0))</f>
        <v>1</v>
      </c>
      <c r="I10" s="27">
        <f>VLOOKUP(C10,SOURCE!S$6:Y$10179,7,0)</f>
        <v>40</v>
      </c>
      <c r="J10" s="28" t="str">
        <f>VLOOKUP(C10,SOURCE!S$6:Y$10179,6,0)</f>
        <v>RDOWN_ARROW</v>
      </c>
      <c r="K10" s="29" t="str">
        <f t="shared" si="4"/>
        <v>R</v>
      </c>
      <c r="L10" s="39" t="str">
        <f>VLOOKUP(C10,SOURCE!S$6:Y$10179,2,0)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"R" STD_DOWN_ARROW</v>
      </c>
      <c r="U10">
        <f t="shared" si="1"/>
        <v>4</v>
      </c>
      <c r="V10" s="53">
        <f t="shared" si="2"/>
        <v>15.5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ITM_CLX</v>
      </c>
      <c r="E11" s="26" t="str">
        <f>CHAR(34)&amp;VLOOKUP(C11,SOURCE!$S$3:$Z$3000,6,0)&amp;CHAR(34)</f>
        <v>"CLX"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 xml:space="preserve">                      if (strcompare(str,"CLX" )) { *com = ITM_CLX;} else</v>
      </c>
      <c r="H11" t="b">
        <f>ISNA(VLOOKUP(J11,J12:J$500,1,0))</f>
        <v>1</v>
      </c>
      <c r="I11" s="27">
        <f>VLOOKUP(C11,SOURCE!S$6:Y$10179,7,0)</f>
        <v>41</v>
      </c>
      <c r="J11" s="28" t="str">
        <f>VLOOKUP(C11,SOURCE!S$6:Y$10179,6,0)</f>
        <v>CLX</v>
      </c>
      <c r="K11" s="29" t="str">
        <f t="shared" si="4"/>
        <v>CLX</v>
      </c>
      <c r="L11" s="39" t="str">
        <f>VLOOKUP(C11,SOURCE!S$6:Y$10179,2,0)</f>
        <v>Clear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ENTER 2 ENTER 3 ENTER CLX + + 3 GSB M2 //5</v>
      </c>
      <c r="O11" t="b">
        <f>ISNA(VLOOKUP(J11,J$3:J10,1,0))</f>
        <v>1</v>
      </c>
      <c r="Q11" s="26" t="str">
        <f>VLOOKUP(I11,SOURCE!B:M,5,0)</f>
        <v>"CLX"</v>
      </c>
      <c r="U11">
        <f t="shared" si="1"/>
        <v>5</v>
      </c>
      <c r="V11" s="53">
        <f t="shared" si="2"/>
        <v>18.5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3</v>
      </c>
      <c r="Y11" t="str">
        <f t="shared" si="3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ITM_FILL</v>
      </c>
      <c r="E12" s="26" t="str">
        <f>CHAR(34)&amp;VLOOKUP(C12,SOURCE!$S$3:$Z$3000,6,0)&amp;CHAR(34)</f>
        <v>"FILL"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 xml:space="preserve">                      if (strcompare(str,"FILL" )) { *com = ITM_FILL;} else</v>
      </c>
      <c r="H12" t="b">
        <f>ISNA(VLOOKUP(J12,J13:J$500,1,0))</f>
        <v>1</v>
      </c>
      <c r="I12" s="27">
        <f>VLOOKUP(C12,SOURCE!S$6:Y$10179,7,0)</f>
        <v>42</v>
      </c>
      <c r="J12" s="28" t="str">
        <f>VLOOKUP(C12,SOURCE!S$6:Y$10179,6,0)</f>
        <v>FILL</v>
      </c>
      <c r="K12" s="29" t="str">
        <f t="shared" si="4"/>
        <v>FILL</v>
      </c>
      <c r="L12" s="39" t="str">
        <f>VLOOKUP(C12,SOURCE!S$6:Y$10179,2,0)</f>
        <v>STACK</v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3 FILL + + + 12 GSB M2 //6</v>
      </c>
      <c r="O12" t="b">
        <f>ISNA(VLOOKUP(J12,J$3:J11,1,0))</f>
        <v>1</v>
      </c>
      <c r="Q12" s="26" t="str">
        <f>VLOOKUP(I12,SOURCE!B:M,5,0)</f>
        <v>"FILL"</v>
      </c>
      <c r="U12">
        <f t="shared" si="1"/>
        <v>6</v>
      </c>
      <c r="V12" s="53">
        <f t="shared" si="2"/>
        <v>30.5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</v>
      </c>
      <c r="Y12" t="str">
        <f t="shared" si="3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ITM_STO</v>
      </c>
      <c r="E13" s="26" t="str">
        <f>CHAR(34)&amp;VLOOKUP(C13,SOURCE!$S$3:$Z$3000,6,0)&amp;CHAR(34)</f>
        <v>"STO"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 xml:space="preserve">                      if (strcompare(str,"STO" )) { *com = ITM_STO;} else</v>
      </c>
      <c r="H13" t="b">
        <f>ISNA(VLOOKUP(J13,J14:J$500,1,0))</f>
        <v>1</v>
      </c>
      <c r="I13" s="27">
        <f>VLOOKUP(C13,SOURCE!S$6:Y$10179,7,0)</f>
        <v>44</v>
      </c>
      <c r="J13" s="28" t="str">
        <f>VLOOKUP(C13,SOURCE!S$6:Y$10179,6,0)</f>
        <v>STO</v>
      </c>
      <c r="K13" s="29" t="str">
        <f t="shared" si="4"/>
        <v>STO</v>
      </c>
      <c r="L13" s="39" t="str">
        <f>VLOOKUP(C13,SOURCE!S$6:Y$10179,2,0)</f>
        <v>STACK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1 CHS SQRT STO 01 CLSTK RCL 01 ENTER * CHS ABS ENTER 1 GSB M2 //7</v>
      </c>
      <c r="O13" t="b">
        <f>ISNA(VLOOKUP(J13,J$3:J12,1,0))</f>
        <v>1</v>
      </c>
      <c r="Q13" s="26" t="str">
        <f>VLOOKUP(I13,SOURCE!B:M,5,0)</f>
        <v>"STO"</v>
      </c>
      <c r="U13">
        <f t="shared" si="1"/>
        <v>7</v>
      </c>
      <c r="V13" s="53">
        <f t="shared" si="2"/>
        <v>31.5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1</v>
      </c>
      <c r="Y13" t="str">
        <f t="shared" si="3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ITM_COMB</v>
      </c>
      <c r="E14" s="26" t="str">
        <f>CHAR(34)&amp;VLOOKUP(C14,SOURCE!$S$3:$Z$3000,6,0)&amp;CHAR(34)</f>
        <v>"COMB"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 xml:space="preserve">                      if (strcompare(str,"COMB" )) { *com = ITM_COMB;} else</v>
      </c>
      <c r="H14" t="b">
        <f>ISNA(VLOOKUP(J14,J15:J$500,1,0))</f>
        <v>1</v>
      </c>
      <c r="I14" s="27">
        <f>VLOOKUP(C14,SOURCE!S$6:Y$10179,7,0)</f>
        <v>49</v>
      </c>
      <c r="J14" s="28" t="str">
        <f>VLOOKUP(C14,SOURCE!S$6:Y$10179,6,0)</f>
        <v>COMB</v>
      </c>
      <c r="K14" s="29" t="str">
        <f t="shared" si="4"/>
        <v>Cyx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10 ENTER 3 COMB 120 GSB M2 //8</v>
      </c>
      <c r="O14" t="b">
        <f>ISNA(VLOOKUP(J14,J$3:J13,1,0))</f>
        <v>1</v>
      </c>
      <c r="Q14" s="26" t="str">
        <f>VLOOKUP(I14,SOURCE!B:M,5,0)</f>
        <v>"C" STD_SUB_y STD_SUB_x</v>
      </c>
      <c r="U14">
        <f t="shared" si="1"/>
        <v>8</v>
      </c>
      <c r="V14" s="53">
        <f t="shared" si="2"/>
        <v>151.5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120</v>
      </c>
      <c r="Y14" t="str">
        <f t="shared" si="3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ITM_PERM</v>
      </c>
      <c r="E15" s="26" t="str">
        <f>CHAR(34)&amp;VLOOKUP(C15,SOURCE!$S$3:$Z$3000,6,0)&amp;CHAR(34)</f>
        <v>"PERM"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 xml:space="preserve">                      if (strcompare(str,"PERM" )) { *com = ITM_PERM;} else</v>
      </c>
      <c r="H15" t="b">
        <f>ISNA(VLOOKUP(J15,J16:J$500,1,0))</f>
        <v>1</v>
      </c>
      <c r="I15" s="27">
        <f>VLOOKUP(C15,SOURCE!S$6:Y$10179,7,0)</f>
        <v>50</v>
      </c>
      <c r="J15" s="28" t="str">
        <f>VLOOKUP(C15,SOURCE!S$6:Y$10179,6,0)</f>
        <v>PERM</v>
      </c>
      <c r="K15" s="29" t="str">
        <f t="shared" si="4"/>
        <v>Pyx</v>
      </c>
      <c r="L15" s="39" t="str">
        <f>VLOOKUP(C15,SOURCE!S$6:Y$10179,2,0)</f>
        <v>Math</v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>4 ENTER 3 PERM 24 GSB M2 //9</v>
      </c>
      <c r="O15" t="b">
        <f>ISNA(VLOOKUP(J15,J$3:J14,1,0))</f>
        <v>1</v>
      </c>
      <c r="Q15" s="26" t="str">
        <f>VLOOKUP(I15,SOURCE!B:M,5,0)</f>
        <v>"P" STD_SUB_y STD_SUB_x</v>
      </c>
      <c r="U15">
        <f>SUM(U14,W15)</f>
        <v>9</v>
      </c>
      <c r="V15" s="53">
        <f t="shared" si="2"/>
        <v>175.5</v>
      </c>
      <c r="W15">
        <f>IF(AND(O15,VLOOKUP(I15,SOURCE!B:M,2,0)&lt;&gt;"/  { itemToBeCoded"),IF(ISERROR(VLOOKUP(J15,TEST!A:F,5,0)),"",VLOOKUP(J15,TEST!A:F,5,0)),"")</f>
        <v>1</v>
      </c>
      <c r="X15">
        <f>IF(AND(O15,VLOOKUP(I15,SOURCE!B:M,2,0)&lt;&gt;"/  { itemToBeCoded"),IF(ISERROR(VLOOKUP(J15,TEST!A:F,6,0)),"",VLOOKUP(J15,TEST!A:F,6,0)),"")</f>
        <v>24</v>
      </c>
      <c r="Y15" t="str">
        <f t="shared" si="3"/>
        <v>both</v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ITM_RCL</v>
      </c>
      <c r="E16" s="26" t="str">
        <f>CHAR(34)&amp;VLOOKUP(C16,SOURCE!$S$3:$Z$3000,6,0)&amp;CHAR(34)</f>
        <v>"RCL"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 xml:space="preserve">                      if (strcompare(str,"RCL" )) { *com = ITM_RCL;} else</v>
      </c>
      <c r="H16" t="b">
        <f>ISNA(VLOOKUP(J16,J17:J$500,1,0))</f>
        <v>1</v>
      </c>
      <c r="I16" s="27">
        <f>VLOOKUP(C16,SOURCE!S$6:Y$10179,7,0)</f>
        <v>51</v>
      </c>
      <c r="J16" s="28" t="str">
        <f>VLOOKUP(C16,SOURCE!S$6:Y$10179,6,0)</f>
        <v>RCL</v>
      </c>
      <c r="K16" s="29" t="str">
        <f t="shared" si="4"/>
        <v>RCL</v>
      </c>
      <c r="L16" s="39" t="str">
        <f>VLOOKUP(C16,SOURCE!S$6:Y$10179,2,0)</f>
        <v>STACK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1 STO + 01 CLSTK RCL 01 X^2 ABS 2 GSB M2 //10</v>
      </c>
      <c r="O16" t="b">
        <f>ISNA(VLOOKUP(J16,J$3:J15,1,0))</f>
        <v>1</v>
      </c>
      <c r="Q16" s="26" t="str">
        <f>VLOOKUP(I16,SOURCE!B:M,5,0)</f>
        <v>"RCL"</v>
      </c>
      <c r="U16">
        <f t="shared" ref="U16:U79" si="5">SUM(U15,W16)</f>
        <v>10</v>
      </c>
      <c r="V16" s="53">
        <f t="shared" si="2"/>
        <v>177.5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3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ITM_ENTRY</v>
      </c>
      <c r="E17" s="26" t="str">
        <f>CHAR(34)&amp;VLOOKUP(C17,SOURCE!$S$3:$Z$3000,6,0)&amp;CHAR(34)</f>
        <v>"ENTRY?"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(strcompare(str,"ENTRY?" )) { *com = ITM_ENTRY;} else</v>
      </c>
      <c r="H17" t="b">
        <f>ISNA(VLOOKUP(J17,J18:J$500,1,0))</f>
        <v>1</v>
      </c>
      <c r="I17" s="27">
        <f>VLOOKUP(C17,SOURCE!S$6:Y$10179,7,0)</f>
        <v>57</v>
      </c>
      <c r="J17" s="28" t="str">
        <f>VLOOKUP(C17,SOURCE!S$6:Y$10179,6,0)</f>
        <v>ENTRY?</v>
      </c>
      <c r="K17" s="29" t="str">
        <f t="shared" si="4"/>
        <v>ENTRY?</v>
      </c>
      <c r="L17" s="39" t="str">
        <f>VLOOKUP(C17,SOURCE!S$6:Y$10179,2,0)</f>
        <v>INFO</v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"ENTRY?"</v>
      </c>
      <c r="U17">
        <f t="shared" si="5"/>
        <v>10</v>
      </c>
      <c r="V17" s="53">
        <f t="shared" si="2"/>
        <v>177.5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VLOOKUP(C18,SOURCE!$S$3:$Z$3000,8,0)</f>
        <v>ITM_SQUARE</v>
      </c>
      <c r="E18" s="26" t="str">
        <f>CHAR(34)&amp;VLOOKUP(C18,SOURCE!$S$3:$Z$3000,6,0)&amp;CHAR(34)</f>
        <v>"X^2"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 xml:space="preserve">                      if (strcompare(str,"X^2" )) { *com = ITM_SQUARE;} else</v>
      </c>
      <c r="H18" t="b">
        <f>ISNA(VLOOKUP(J18,J19:J$500,1,0))</f>
        <v>1</v>
      </c>
      <c r="I18" s="27">
        <f>VLOOKUP(C18,SOURCE!S$6:Y$10179,7,0)</f>
        <v>58</v>
      </c>
      <c r="J18" s="28" t="str">
        <f>VLOOKUP(C18,SOURCE!S$6:Y$10179,6,0)</f>
        <v>X^2</v>
      </c>
      <c r="K18" s="29" t="str">
        <f t="shared" si="4"/>
        <v>x^2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X^2 STO 02 ABS 2 GSB M2 //11</v>
      </c>
      <c r="O18" t="b">
        <f>ISNA(VLOOKUP(J18,J$3:J17,1,0))</f>
        <v>1</v>
      </c>
      <c r="Q18" s="26" t="str">
        <f>VLOOKUP(I18,SOURCE!B:M,5,0)</f>
        <v>"x" STD_SUP_2</v>
      </c>
      <c r="U18">
        <f t="shared" si="5"/>
        <v>11</v>
      </c>
      <c r="V18" s="53">
        <f t="shared" si="2"/>
        <v>179.5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</v>
      </c>
      <c r="Y18" t="str">
        <f t="shared" si="3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ITM_CUBE</v>
      </c>
      <c r="E19" s="26" t="str">
        <f>CHAR(34)&amp;VLOOKUP(C19,SOURCE!$S$3:$Z$3000,6,0)&amp;CHAR(34)</f>
        <v>"X^3"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 xml:space="preserve">                      if (strcompare(str,"X^3" )) { *com = ITM_CUBE;} else</v>
      </c>
      <c r="H19" t="b">
        <f>ISNA(VLOOKUP(J19,J20:J$500,1,0))</f>
        <v>1</v>
      </c>
      <c r="I19" s="27">
        <f>VLOOKUP(C19,SOURCE!S$6:Y$10179,7,0)</f>
        <v>59</v>
      </c>
      <c r="J19" s="28" t="str">
        <f>VLOOKUP(C19,SOURCE!S$6:Y$10179,6,0)</f>
        <v>X^3</v>
      </c>
      <c r="K19" s="29" t="str">
        <f t="shared" si="4"/>
        <v>x^3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01 X^3 STO 03 ABS 2.82842712474619 GSB M2 //12</v>
      </c>
      <c r="O19" t="b">
        <f>ISNA(VLOOKUP(J19,J$3:J18,1,0))</f>
        <v>1</v>
      </c>
      <c r="Q19" s="26" t="str">
        <f>VLOOKUP(I19,SOURCE!B:M,5,0)</f>
        <v>"x" STD_SUP_3</v>
      </c>
      <c r="U19">
        <f t="shared" si="5"/>
        <v>12</v>
      </c>
      <c r="V19" s="53">
        <f t="shared" si="2"/>
        <v>182.32842712474618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2.8284271247461907</v>
      </c>
      <c r="Y19" t="str">
        <f t="shared" si="3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ITM_YX</v>
      </c>
      <c r="E20" s="26" t="str">
        <f>CHAR(34)&amp;VLOOKUP(C20,SOURCE!$S$3:$Z$3000,6,0)&amp;CHAR(34)</f>
        <v>"Y^X"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 xml:space="preserve">                      if (strcompare(str,"Y^X" )) { *com = ITM_YX;} else</v>
      </c>
      <c r="H20" t="b">
        <f>ISNA(VLOOKUP(J20,J21:J$500,1,0))</f>
        <v>1</v>
      </c>
      <c r="I20" s="27">
        <f>VLOOKUP(C20,SOURCE!S$6:Y$10179,7,0)</f>
        <v>60</v>
      </c>
      <c r="J20" s="28" t="str">
        <f>VLOOKUP(C20,SOURCE!S$6:Y$10179,6,0)</f>
        <v>Y^X</v>
      </c>
      <c r="K20" s="29" t="str">
        <f t="shared" si="4"/>
        <v>y^x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01 23 Y^X STO 04 ABS 2896.3093757401 GSB M2 //13</v>
      </c>
      <c r="O20" t="b">
        <f>ISNA(VLOOKUP(J20,J$3:J19,1,0))</f>
        <v>1</v>
      </c>
      <c r="Q20" s="26" t="str">
        <f>VLOOKUP(I20,SOURCE!B:M,5,0)</f>
        <v>"y" STD_SUP_x</v>
      </c>
      <c r="U20">
        <f t="shared" si="5"/>
        <v>13</v>
      </c>
      <c r="V20" s="53">
        <f t="shared" si="2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2896.3093757401002</v>
      </c>
      <c r="Y20" t="str">
        <f t="shared" si="3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ITM_SQUAREROOTX</v>
      </c>
      <c r="E21" s="26" t="str">
        <f>CHAR(34)&amp;VLOOKUP(C21,SOURCE!$S$3:$Z$3000,6,0)&amp;CHAR(34)</f>
        <v>"SQRT"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 xml:space="preserve">                      if (strcompare(str,"SQRT" )) { *com = ITM_SQUAREROOTX;} else</v>
      </c>
      <c r="H21" t="b">
        <f>ISNA(VLOOKUP(J21,J22:J$500,1,0))</f>
        <v>1</v>
      </c>
      <c r="I21" s="27">
        <f>VLOOKUP(C21,SOURCE!S$6:Y$10179,7,0)</f>
        <v>61</v>
      </c>
      <c r="J21" s="28" t="str">
        <f>VLOOKUP(C21,SOURCE!S$6:Y$10179,6,0)</f>
        <v>SQRT</v>
      </c>
      <c r="K21" s="29" t="str">
        <f t="shared" si="4"/>
        <v>SQUARE_ROOTx_UNDER_ROOT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RCL 02 SQRT RCL 01 - ABS 0 GSB M2 //14</v>
      </c>
      <c r="O21" t="b">
        <f>ISNA(VLOOKUP(J21,J$3:J20,1,0))</f>
        <v>1</v>
      </c>
      <c r="Q21" s="26" t="str">
        <f>VLOOKUP(I21,SOURCE!B:M,5,0)</f>
        <v>STD_SQUARE_ROOT STD_x_UNDER_ROOT</v>
      </c>
      <c r="U21">
        <f t="shared" si="5"/>
        <v>14</v>
      </c>
      <c r="V21" s="53">
        <f t="shared" si="2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3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ITM_CUBEROOT</v>
      </c>
      <c r="E22" s="26" t="str">
        <f>CHAR(34)&amp;VLOOKUP(C22,SOURCE!$S$3:$Z$3000,6,0)&amp;CHAR(34)</f>
        <v>"CUBRT"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(strcompare(str,"CUBRT" )) { *com = ITM_CUBEROOT;} else</v>
      </c>
      <c r="H22" t="b">
        <f>ISNA(VLOOKUP(J22,J23:J$500,1,0))</f>
        <v>1</v>
      </c>
      <c r="I22" s="27">
        <f>VLOOKUP(C22,SOURCE!S$6:Y$10179,7,0)</f>
        <v>62</v>
      </c>
      <c r="J22" s="28" t="str">
        <f>VLOOKUP(C22,SOURCE!S$6:Y$10179,6,0)</f>
        <v>CUBRT</v>
      </c>
      <c r="K22" s="29" t="str">
        <f t="shared" si="4"/>
        <v>CUBEx_UNDER_ROOT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RCL 03 CUBRT RCL 01 - ABS 0 GSB M2 //15</v>
      </c>
      <c r="O22" t="b">
        <f>ISNA(VLOOKUP(J22,J$3:J21,1,0))</f>
        <v>1</v>
      </c>
      <c r="Q22" s="26" t="str">
        <f>VLOOKUP(I22,SOURCE!B:M,5,0)</f>
        <v>STD_CUBE_ROOT STD_x_UNDER_ROOT</v>
      </c>
      <c r="T22" s="155"/>
      <c r="U22">
        <f t="shared" si="5"/>
        <v>15</v>
      </c>
      <c r="V22" s="53">
        <f t="shared" si="2"/>
        <v>3078.6378028648464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0</v>
      </c>
      <c r="Y22" t="str">
        <f t="shared" si="3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ITM_XTHROOT</v>
      </c>
      <c r="E23" s="26" t="str">
        <f>CHAR(34)&amp;VLOOKUP(C23,SOURCE!$S$3:$Z$3000,6,0)&amp;CHAR(34)</f>
        <v>"XRTY"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(strcompare(str,"XRTY" )) { *com = ITM_XTHROOT;} else</v>
      </c>
      <c r="H23" t="b">
        <f>ISNA(VLOOKUP(J23,J24:J$500,1,0))</f>
        <v>1</v>
      </c>
      <c r="I23" s="27">
        <f>VLOOKUP(C23,SOURCE!S$6:Y$10179,7,0)</f>
        <v>63</v>
      </c>
      <c r="J23" s="28" t="str">
        <f>VLOOKUP(C23,SOURCE!S$6:Y$10179,6,0)</f>
        <v>XRTY</v>
      </c>
      <c r="K23" s="29" t="str">
        <f t="shared" si="4"/>
        <v>xTH_ROOTy_UNDER_ROOT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1 EXIT 0.1 COMPLEX STO 06 23 Y^X 23 XRTY RCL 06 - ABS 0 GSB M2 //16</v>
      </c>
      <c r="O23" t="b">
        <f>ISNA(VLOOKUP(J23,J$3:J22,1,0))</f>
        <v>1</v>
      </c>
      <c r="Q23" s="26" t="str">
        <f>VLOOKUP(I23,SOURCE!B:M,5,0)</f>
        <v>STD_xTH_ROOT STD_y_UNDER_ROOT</v>
      </c>
      <c r="T23" s="155"/>
      <c r="U23">
        <f t="shared" si="5"/>
        <v>16</v>
      </c>
      <c r="V23" s="53">
        <f t="shared" si="2"/>
        <v>3078.6378028648464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0</v>
      </c>
      <c r="Y23" t="str">
        <f t="shared" si="3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ITM_2X</v>
      </c>
      <c r="E24" s="26" t="str">
        <f>CHAR(34)&amp;VLOOKUP(C24,SOURCE!$S$3:$Z$3000,6,0)&amp;CHAR(34)</f>
        <v>"2^X"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 xml:space="preserve">                      if (strcompare(str,"2^X" )) { *com = ITM_2X;} else</v>
      </c>
      <c r="H24" t="b">
        <f>ISNA(VLOOKUP(J24,J25:J$500,1,0))</f>
        <v>1</v>
      </c>
      <c r="I24" s="27">
        <f>VLOOKUP(C24,SOURCE!S$6:Y$10179,7,0)</f>
        <v>64</v>
      </c>
      <c r="J24" s="28" t="str">
        <f>VLOOKUP(C24,SOURCE!S$6:Y$10179,6,0)</f>
        <v>2^X</v>
      </c>
      <c r="K24" s="29" t="str">
        <f t="shared" si="4"/>
        <v>2^x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2^X 1.14869835499704 GSB M2 //17</v>
      </c>
      <c r="O24" t="b">
        <f>ISNA(VLOOKUP(J24,J$3:J23,1,0))</f>
        <v>1</v>
      </c>
      <c r="Q24" s="26" t="str">
        <f>VLOOKUP(I24,SOURCE!B:M,5,0)</f>
        <v>"2" STD_SUP_x</v>
      </c>
      <c r="T24" s="155"/>
      <c r="U24">
        <f t="shared" si="5"/>
        <v>17</v>
      </c>
      <c r="V24" s="53">
        <f t="shared" si="2"/>
        <v>3079.7865012198436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1.1486983549970351</v>
      </c>
      <c r="Y24" t="str">
        <f t="shared" si="3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ITM_EXP</v>
      </c>
      <c r="E25" s="26" t="str">
        <f>CHAR(34)&amp;VLOOKUP(C25,SOURCE!$S$3:$Z$3000,6,0)&amp;CHAR(34)</f>
        <v>"E^X"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 xml:space="preserve">                      if (strcompare(str,"E^X" )) { *com = ITM_EXP;} else</v>
      </c>
      <c r="H25" t="b">
        <f>ISNA(VLOOKUP(J25,J26:J$500,1,0))</f>
        <v>1</v>
      </c>
      <c r="I25" s="27">
        <f>VLOOKUP(C25,SOURCE!S$6:Y$10179,7,0)</f>
        <v>65</v>
      </c>
      <c r="J25" s="28" t="str">
        <f>VLOOKUP(C25,SOURCE!S$6:Y$10179,6,0)</f>
        <v>E^X</v>
      </c>
      <c r="K25" s="29" t="str">
        <f t="shared" si="4"/>
        <v>e^x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E^X 1.22140275816017 GSB M2 //18</v>
      </c>
      <c r="O25" t="b">
        <f>ISNA(VLOOKUP(J25,J$3:J24,1,0))</f>
        <v>1</v>
      </c>
      <c r="Q25" s="26" t="str">
        <f>VLOOKUP(I25,SOURCE!B:M,5,0)</f>
        <v>"e" STD_SUP_x</v>
      </c>
      <c r="T25" s="155"/>
      <c r="U25">
        <f t="shared" si="5"/>
        <v>18</v>
      </c>
      <c r="V25" s="53">
        <f t="shared" si="2"/>
        <v>3081.0079039780039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1.2214027581601699</v>
      </c>
      <c r="Y25" t="str">
        <f t="shared" si="3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ITM_10x</v>
      </c>
      <c r="E26" s="26" t="str">
        <f>CHAR(34)&amp;VLOOKUP(C26,SOURCE!$S$3:$Z$3000,6,0)&amp;CHAR(34)</f>
        <v>"10^X"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 xml:space="preserve">                      if (strcompare(str,"10^X" )) { *com = ITM_10x;} else</v>
      </c>
      <c r="H26" t="b">
        <f>ISNA(VLOOKUP(J26,J27:J$500,1,0))</f>
        <v>1</v>
      </c>
      <c r="I26" s="27">
        <f>VLOOKUP(C26,SOURCE!S$6:Y$10179,7,0)</f>
        <v>67</v>
      </c>
      <c r="J26" s="28" t="str">
        <f>VLOOKUP(C26,SOURCE!S$6:Y$10179,6,0)</f>
        <v>10^X</v>
      </c>
      <c r="K26" s="29" t="str">
        <f t="shared" si="4"/>
        <v>10^x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10^X 1.58489319246111 GSB M2 //19</v>
      </c>
      <c r="O26" t="b">
        <f>ISNA(VLOOKUP(J26,J$3:J25,1,0))</f>
        <v>1</v>
      </c>
      <c r="Q26" s="26" t="str">
        <f>VLOOKUP(I26,SOURCE!B:M,5,0)</f>
        <v>"10" STD_SUP_x</v>
      </c>
      <c r="T26" s="155"/>
      <c r="U26">
        <f t="shared" si="5"/>
        <v>19</v>
      </c>
      <c r="V26" s="53">
        <f t="shared" si="2"/>
        <v>3082.592797170465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1.5848931924611136</v>
      </c>
      <c r="Y26" t="str">
        <f t="shared" si="3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ITM_LOG2</v>
      </c>
      <c r="E27" s="26" t="str">
        <f>CHAR(34)&amp;VLOOKUP(C27,SOURCE!$S$3:$Z$3000,6,0)&amp;CHAR(34)</f>
        <v>"LOG2"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 xml:space="preserve">                      if (strcompare(str,"LOG2" )) { *com = ITM_LOG2;} else</v>
      </c>
      <c r="H27" t="b">
        <f>ISNA(VLOOKUP(J27,J28:J$500,1,0))</f>
        <v>1</v>
      </c>
      <c r="I27" s="27">
        <f>VLOOKUP(C27,SOURCE!S$6:Y$10179,7,0)</f>
        <v>68</v>
      </c>
      <c r="J27" s="28" t="str">
        <f>VLOOKUP(C27,SOURCE!S$6:Y$10179,6,0)</f>
        <v>LOG2</v>
      </c>
      <c r="K27" s="29" t="str">
        <f t="shared" si="4"/>
        <v>lbx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LOG2 2.32192809488736 CHS  GSB M2 //20</v>
      </c>
      <c r="O27" t="b">
        <f>ISNA(VLOOKUP(J27,J$3:J26,1,0))</f>
        <v>1</v>
      </c>
      <c r="Q27" s="26" t="str">
        <f>VLOOKUP(I27,SOURCE!B:M,5,0)</f>
        <v>"lb x"</v>
      </c>
      <c r="T27" s="156"/>
      <c r="U27">
        <f t="shared" si="5"/>
        <v>20</v>
      </c>
      <c r="V27" s="53">
        <f t="shared" si="2"/>
        <v>3080.2708690755776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-2.3219280948873622</v>
      </c>
      <c r="Y27" t="str">
        <f t="shared" si="3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ITM_LN</v>
      </c>
      <c r="E28" s="26" t="str">
        <f>CHAR(34)&amp;VLOOKUP(C28,SOURCE!$S$3:$Z$3000,6,0)&amp;CHAR(34)</f>
        <v>"LN"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 xml:space="preserve">                      if (strcompare(str,"LN" )) { *com = ITM_LN;} else</v>
      </c>
      <c r="H28" t="b">
        <f>ISNA(VLOOKUP(J28,J29:J$500,1,0))</f>
        <v>1</v>
      </c>
      <c r="I28" s="27">
        <f>VLOOKUP(C28,SOURCE!S$6:Y$10179,7,0)</f>
        <v>69</v>
      </c>
      <c r="J28" s="28" t="str">
        <f>VLOOKUP(C28,SOURCE!S$6:Y$10179,6,0)</f>
        <v>LN</v>
      </c>
      <c r="K28" s="29" t="str">
        <f t="shared" si="4"/>
        <v>LN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LN 1.6094379124341 CHS  GSB M2 //21</v>
      </c>
      <c r="O28" t="b">
        <f>ISNA(VLOOKUP(J28,J$3:J27,1,0))</f>
        <v>1</v>
      </c>
      <c r="Q28" s="26" t="str">
        <f>VLOOKUP(I28,SOURCE!B:M,5,0)</f>
        <v>"LN"</v>
      </c>
      <c r="T28" s="155"/>
      <c r="U28">
        <f t="shared" si="5"/>
        <v>21</v>
      </c>
      <c r="V28" s="53">
        <f t="shared" si="2"/>
        <v>3078.6614311631433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-1.6094379124341003</v>
      </c>
      <c r="Y28" t="str">
        <f t="shared" si="3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ITM_LOG10</v>
      </c>
      <c r="E29" s="26" t="str">
        <f>CHAR(34)&amp;VLOOKUP(C29,SOURCE!$S$3:$Z$3000,6,0)&amp;CHAR(34)</f>
        <v>"LOG10"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(strcompare(str,"LOG10" )) { *com = ITM_LOG10;} else</v>
      </c>
      <c r="H29" t="b">
        <f>ISNA(VLOOKUP(J29,J30:J$500,1,0))</f>
        <v>1</v>
      </c>
      <c r="I29" s="27">
        <f>VLOOKUP(C29,SOURCE!S$6:Y$10179,7,0)</f>
        <v>71</v>
      </c>
      <c r="J29" s="28" t="str">
        <f>VLOOKUP(C29,SOURCE!S$6:Y$10179,6,0)</f>
        <v>LOG10</v>
      </c>
      <c r="K29" s="29" t="str">
        <f t="shared" si="4"/>
        <v>LOG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LOG10 0.698970004336019 CHS  GSB M2 //22</v>
      </c>
      <c r="O29" t="b">
        <f>ISNA(VLOOKUP(J29,J$3:J28,1,0))</f>
        <v>1</v>
      </c>
      <c r="Q29" s="26" t="str">
        <f>VLOOKUP(I29,SOURCE!B:M,5,0)</f>
        <v>"LOG"</v>
      </c>
      <c r="T29" s="156"/>
      <c r="U29">
        <f t="shared" si="5"/>
        <v>22</v>
      </c>
      <c r="V29" s="53">
        <f t="shared" si="2"/>
        <v>3077.9624611588074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-0.69897000433601875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VLOOKUP(C30,SOURCE!$S$3:$Z$3000,8,0)</f>
        <v>ITM_LOGXY</v>
      </c>
      <c r="E30" s="26" t="str">
        <f>CHAR(34)&amp;VLOOKUP(C30,SOURCE!$S$3:$Z$3000,6,0)&amp;CHAR(34)</f>
        <v>"LOGXY"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 xml:space="preserve">                      if (strcompare(str,"LOGXY" )) { *com = ITM_LOGXY;} else</v>
      </c>
      <c r="H30" t="b">
        <f>ISNA(VLOOKUP(J30,J31:J$500,1,0))</f>
        <v>1</v>
      </c>
      <c r="I30" s="27">
        <f>VLOOKUP(C30,SOURCE!S$6:Y$10179,7,0)</f>
        <v>72</v>
      </c>
      <c r="J30" s="28" t="str">
        <f>VLOOKUP(C30,SOURCE!S$6:Y$10179,6,0)</f>
        <v>LOGXY</v>
      </c>
      <c r="K30" s="29" t="str">
        <f t="shared" si="4"/>
        <v>logxy</v>
      </c>
      <c r="L30" s="39" t="str">
        <f>VLOOKUP(C30,SOURCE!S$6:Y$10179,2,0)</f>
        <v>Math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0.2 EXIT 3 LOGXY 1.46497352071793 CHS  GSB M2 //23</v>
      </c>
      <c r="O30" t="b">
        <f>ISNA(VLOOKUP(J30,J$3:J29,1,0))</f>
        <v>1</v>
      </c>
      <c r="Q30" s="26" t="str">
        <f>VLOOKUP(I30,SOURCE!B:M,5,0)</f>
        <v>"log" STD_SUB_x "y"</v>
      </c>
      <c r="T30" s="155"/>
      <c r="U30">
        <f t="shared" si="5"/>
        <v>23</v>
      </c>
      <c r="V30" s="53">
        <f t="shared" si="2"/>
        <v>3076.4974876380893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-1.4649735207179271</v>
      </c>
      <c r="Y30" t="str">
        <f t="shared" si="3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ITM_1ONX</v>
      </c>
      <c r="E31" s="26" t="str">
        <f>CHAR(34)&amp;VLOOKUP(C31,SOURCE!$S$3:$Z$3000,6,0)&amp;CHAR(34)</f>
        <v>"1/X"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(strcompare(str,"1/X" )) { *com = ITM_1ONX;} else</v>
      </c>
      <c r="H31" t="b">
        <f>ISNA(VLOOKUP(J31,J32:J$500,1,0))</f>
        <v>1</v>
      </c>
      <c r="I31" s="27">
        <f>VLOOKUP(C31,SOURCE!S$6:Y$10179,7,0)</f>
        <v>73</v>
      </c>
      <c r="J31" s="28" t="str">
        <f>VLOOKUP(C31,SOURCE!S$6:Y$10179,6,0)</f>
        <v>1/X</v>
      </c>
      <c r="K31" s="29" t="str">
        <f t="shared" si="4"/>
        <v>1/x</v>
      </c>
      <c r="L31" s="39" t="str">
        <f>VLOOKUP(C31,SOURCE!S$6:Y$10179,2,0)</f>
        <v>Math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0.2 ENTER 1/X 5 GSB M2 //24</v>
      </c>
      <c r="O31" t="b">
        <f>ISNA(VLOOKUP(J31,J$3:J30,1,0))</f>
        <v>1</v>
      </c>
      <c r="Q31" s="26" t="str">
        <f>VLOOKUP(I31,SOURCE!B:M,5,0)</f>
        <v>"1/x"</v>
      </c>
      <c r="T31" s="155"/>
      <c r="U31">
        <f t="shared" si="5"/>
        <v>24</v>
      </c>
      <c r="V31" s="53">
        <f t="shared" si="2"/>
        <v>3081.4974876380893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5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ITM_cos</v>
      </c>
      <c r="E32" s="26" t="str">
        <f>CHAR(34)&amp;VLOOKUP(C32,SOURCE!$S$3:$Z$3000,6,0)&amp;CHAR(34)</f>
        <v>"COS"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(strcompare(str,"COS" )) { *com = ITM_cos;} else</v>
      </c>
      <c r="H32" t="b">
        <f>ISNA(VLOOKUP(J32,J33:J$500,1,0))</f>
        <v>1</v>
      </c>
      <c r="I32" s="27">
        <f>VLOOKUP(C32,SOURCE!S$6:Y$10179,7,0)</f>
        <v>74</v>
      </c>
      <c r="J32" s="28" t="str">
        <f>VLOOKUP(C32,SOURCE!S$6:Y$10179,6,0)</f>
        <v>COS</v>
      </c>
      <c r="K32" s="29" t="str">
        <f t="shared" si="4"/>
        <v>COS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COS ARCCOS STO 10 16.8 GSB M2 //25</v>
      </c>
      <c r="O32" t="b">
        <f>ISNA(VLOOKUP(J32,J$3:J31,1,0))</f>
        <v>1</v>
      </c>
      <c r="Q32" s="26" t="str">
        <f>VLOOKUP(I32,SOURCE!B:M,5,0)</f>
        <v>"COS"</v>
      </c>
      <c r="T32" s="155"/>
      <c r="U32">
        <f t="shared" si="5"/>
        <v>25</v>
      </c>
      <c r="V32" s="53">
        <f t="shared" si="2"/>
        <v>3098.2974876380895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ITM_cosh</v>
      </c>
      <c r="E33" s="26" t="str">
        <f>CHAR(34)&amp;VLOOKUP(C33,SOURCE!$S$3:$Z$3000,6,0)&amp;CHAR(34)</f>
        <v>"COSH"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(strcompare(str,"COSH" )) { *com = ITM_cosh;} else</v>
      </c>
      <c r="H33" t="b">
        <f>ISNA(VLOOKUP(J33,J34:J$500,1,0))</f>
        <v>1</v>
      </c>
      <c r="I33" s="27">
        <f>VLOOKUP(C33,SOURCE!S$6:Y$10179,7,0)</f>
        <v>75</v>
      </c>
      <c r="J33" s="28" t="str">
        <f>VLOOKUP(C33,SOURCE!S$6:Y$10179,6,0)</f>
        <v>COSH</v>
      </c>
      <c r="K33" s="29" t="str">
        <f t="shared" si="4"/>
        <v>cosh</v>
      </c>
      <c r="L33" s="39" t="str">
        <f>VLOOKUP(C33,SOURCE!S$6:Y$10179,2,0)</f>
        <v>Trig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COSH ARCCOSH STO 11 16.8 GSB M2 //26</v>
      </c>
      <c r="O33" t="b">
        <f>ISNA(VLOOKUP(J33,J$3:J32,1,0))</f>
        <v>1</v>
      </c>
      <c r="Q33" s="26" t="str">
        <f>VLOOKUP(I33,SOURCE!B:M,5,0)</f>
        <v>"cosh"</v>
      </c>
      <c r="T33" s="155"/>
      <c r="U33">
        <f t="shared" si="5"/>
        <v>26</v>
      </c>
      <c r="V33" s="53">
        <f t="shared" si="2"/>
        <v>3115.0974876380897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ITM_sin</v>
      </c>
      <c r="E34" s="26" t="str">
        <f>CHAR(34)&amp;VLOOKUP(C34,SOURCE!$S$3:$Z$3000,6,0)&amp;CHAR(34)</f>
        <v>"SIN"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 xml:space="preserve">                      if (strcompare(str,"SIN" )) { *com = ITM_sin;} else</v>
      </c>
      <c r="H34" t="b">
        <f>ISNA(VLOOKUP(J34,J35:J$500,1,0))</f>
        <v>1</v>
      </c>
      <c r="I34" s="27">
        <f>VLOOKUP(C34,SOURCE!S$6:Y$10179,7,0)</f>
        <v>76</v>
      </c>
      <c r="J34" s="28" t="str">
        <f>VLOOKUP(C34,SOURCE!S$6:Y$10179,6,0)</f>
        <v>SIN</v>
      </c>
      <c r="K34" s="29" t="str">
        <f t="shared" si="4"/>
        <v>SIN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SIN ARCSIN STO 12 16.8 GSB M2 //27</v>
      </c>
      <c r="O34" t="b">
        <f>ISNA(VLOOKUP(J34,J$3:J33,1,0))</f>
        <v>1</v>
      </c>
      <c r="Q34" s="26" t="str">
        <f>VLOOKUP(I34,SOURCE!B:M,5,0)</f>
        <v>"SIN"</v>
      </c>
      <c r="T34" s="155"/>
      <c r="U34">
        <f t="shared" si="5"/>
        <v>27</v>
      </c>
      <c r="V34" s="53">
        <f t="shared" si="2"/>
        <v>3131.8974876380898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3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ITM_sinh</v>
      </c>
      <c r="E35" s="26" t="str">
        <f>CHAR(34)&amp;VLOOKUP(C35,SOURCE!$S$3:$Z$3000,6,0)&amp;CHAR(34)</f>
        <v>"SINH"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(strcompare(str,"SINH" )) { *com = ITM_sinh;} else</v>
      </c>
      <c r="H35" t="b">
        <f>ISNA(VLOOKUP(J35,J36:J$500,1,0))</f>
        <v>1</v>
      </c>
      <c r="I35" s="27">
        <f>VLOOKUP(C35,SOURCE!S$6:Y$10179,7,0)</f>
        <v>78</v>
      </c>
      <c r="J35" s="28" t="str">
        <f>VLOOKUP(C35,SOURCE!S$6:Y$10179,6,0)</f>
        <v>SINH</v>
      </c>
      <c r="K35" s="29" t="str">
        <f t="shared" si="4"/>
        <v>sinh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SINH ARCSINH STO 13 16.8 GSB M2 //28</v>
      </c>
      <c r="O35" t="b">
        <f>ISNA(VLOOKUP(J35,J$3:J34,1,0))</f>
        <v>1</v>
      </c>
      <c r="Q35" s="26" t="str">
        <f>VLOOKUP(I35,SOURCE!B:M,5,0)</f>
        <v>"sinh"</v>
      </c>
      <c r="T35" s="155"/>
      <c r="U35">
        <f t="shared" si="5"/>
        <v>28</v>
      </c>
      <c r="V35" s="53">
        <f t="shared" si="2"/>
        <v>3148.69748763809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ITM_tan</v>
      </c>
      <c r="E36" s="26" t="str">
        <f>CHAR(34)&amp;VLOOKUP(C36,SOURCE!$S$3:$Z$3000,6,0)&amp;CHAR(34)</f>
        <v>"TAN"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 xml:space="preserve">                      if (strcompare(str,"TAN" )) { *com = ITM_tan;} else</v>
      </c>
      <c r="H36" t="b">
        <f>ISNA(VLOOKUP(J36,J37:J$500,1,0))</f>
        <v>1</v>
      </c>
      <c r="I36" s="27">
        <f>VLOOKUP(C36,SOURCE!S$6:Y$10179,7,0)</f>
        <v>79</v>
      </c>
      <c r="J36" s="28" t="str">
        <f>VLOOKUP(C36,SOURCE!S$6:Y$10179,6,0)</f>
        <v>TAN</v>
      </c>
      <c r="K36" s="29" t="str">
        <f t="shared" si="4"/>
        <v>TAN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>16.8 TAN ARCTAN STO 14 16.8 GSB M2 //29</v>
      </c>
      <c r="O36" t="b">
        <f>ISNA(VLOOKUP(J36,J$3:J35,1,0))</f>
        <v>1</v>
      </c>
      <c r="Q36" s="26" t="str">
        <f>VLOOKUP(I36,SOURCE!B:M,5,0)</f>
        <v>"TAN"</v>
      </c>
      <c r="U36">
        <f t="shared" si="5"/>
        <v>29</v>
      </c>
      <c r="V36" s="53">
        <f t="shared" si="2"/>
        <v>3165.4974876380902</v>
      </c>
      <c r="W36">
        <f>IF(AND(O36,VLOOKUP(I36,SOURCE!B:M,2,0)&lt;&gt;"/  { itemToBeCoded"),IF(ISERROR(VLOOKUP(J36,TEST!A:F,5,0)),"",VLOOKUP(J36,TEST!A:F,5,0)),"")</f>
        <v>1</v>
      </c>
      <c r="X36">
        <f>IF(AND(O36,VLOOKUP(I36,SOURCE!B:M,2,0)&lt;&gt;"/  { itemToBeCoded"),IF(ISERROR(VLOOKUP(J36,TEST!A:F,6,0)),"",VLOOKUP(J36,TEST!A:F,6,0)),"")</f>
        <v>16.8</v>
      </c>
      <c r="Y36" t="str">
        <f t="shared" si="3"/>
        <v>both</v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ITM_tanh</v>
      </c>
      <c r="E37" s="26" t="str">
        <f>CHAR(34)&amp;VLOOKUP(C37,SOURCE!$S$3:$Z$3000,6,0)&amp;CHAR(34)</f>
        <v>"TANH"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(strcompare(str,"TANH" )) { *com = ITM_tanh;} else</v>
      </c>
      <c r="H37" t="b">
        <f>ISNA(VLOOKUP(J37,J38:J$500,1,0))</f>
        <v>1</v>
      </c>
      <c r="I37" s="27">
        <f>VLOOKUP(C37,SOURCE!S$6:Y$10179,7,0)</f>
        <v>80</v>
      </c>
      <c r="J37" s="28" t="str">
        <f>VLOOKUP(C37,SOURCE!S$6:Y$10179,6,0)</f>
        <v>TANH</v>
      </c>
      <c r="K37" s="29" t="str">
        <f t="shared" si="4"/>
        <v>tanh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16.8 TANH ARCTANH STO 15 16.8 GSB M2 //30</v>
      </c>
      <c r="O37" t="b">
        <f>ISNA(VLOOKUP(J37,J$3:J36,1,0))</f>
        <v>1</v>
      </c>
      <c r="Q37" s="26" t="str">
        <f>VLOOKUP(I37,SOURCE!B:M,5,0)</f>
        <v>"tanh"</v>
      </c>
      <c r="U37">
        <f t="shared" si="5"/>
        <v>30</v>
      </c>
      <c r="V37" s="53">
        <f t="shared" si="2"/>
        <v>3182.2974876380904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16.8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ITM_arccos</v>
      </c>
      <c r="E38" s="26" t="str">
        <f>CHAR(34)&amp;VLOOKUP(C38,SOURCE!$S$3:$Z$3000,6,0)&amp;CHAR(34)</f>
        <v>"ARCCOS"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(strcompare(str,"ARCCOS" )) { *com = ITM_arccos;} else</v>
      </c>
      <c r="H38" t="b">
        <f>ISNA(VLOOKUP(J38,J39:J$500,1,0))</f>
        <v>1</v>
      </c>
      <c r="I38" s="27">
        <f>VLOOKUP(C38,SOURCE!S$6:Y$10179,7,0)</f>
        <v>81</v>
      </c>
      <c r="J38" s="28" t="str">
        <f>VLOOKUP(C38,SOURCE!S$6:Y$10179,6,0)</f>
        <v>ARCCOS</v>
      </c>
      <c r="K38" s="29" t="str">
        <f t="shared" si="4"/>
        <v>ACOS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"ACOS"</v>
      </c>
      <c r="U38">
        <f t="shared" si="5"/>
        <v>30</v>
      </c>
      <c r="V38" s="53">
        <f t="shared" si="2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3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ITM_arcosh</v>
      </c>
      <c r="E39" s="26" t="str">
        <f>CHAR(34)&amp;VLOOKUP(C39,SOURCE!$S$3:$Z$3000,6,0)&amp;CHAR(34)</f>
        <v>"ARCCOSH"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(strcompare(str,"ARCCOSH" )) { *com = ITM_arcosh;} else</v>
      </c>
      <c r="H39" t="b">
        <f>ISNA(VLOOKUP(J39,J40:J$500,1,0))</f>
        <v>1</v>
      </c>
      <c r="I39" s="27">
        <f>VLOOKUP(C39,SOURCE!S$6:Y$10179,7,0)</f>
        <v>82</v>
      </c>
      <c r="J39" s="28" t="str">
        <f>VLOOKUP(C39,SOURCE!S$6:Y$10179,6,0)</f>
        <v>ARCCOSH</v>
      </c>
      <c r="K39" s="29" t="str">
        <f t="shared" si="4"/>
        <v>arcosh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"arcosh"</v>
      </c>
      <c r="U39">
        <f t="shared" si="5"/>
        <v>30</v>
      </c>
      <c r="V39" s="53">
        <f t="shared" si="2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ITM_arcsin</v>
      </c>
      <c r="E40" s="26" t="str">
        <f>CHAR(34)&amp;VLOOKUP(C40,SOURCE!$S$3:$Z$3000,6,0)&amp;CHAR(34)</f>
        <v>"ARCSIN"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(strcompare(str,"ARCSIN" )) { *com = ITM_arcsin;} else</v>
      </c>
      <c r="H40" t="b">
        <f>ISNA(VLOOKUP(J40,J41:J$500,1,0))</f>
        <v>1</v>
      </c>
      <c r="I40" s="27">
        <f>VLOOKUP(C40,SOURCE!S$6:Y$10179,7,0)</f>
        <v>83</v>
      </c>
      <c r="J40" s="28" t="str">
        <f>VLOOKUP(C40,SOURCE!S$6:Y$10179,6,0)</f>
        <v>ARCSIN</v>
      </c>
      <c r="K40" s="29" t="str">
        <f t="shared" si="4"/>
        <v>ASIN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"ASIN"</v>
      </c>
      <c r="U40">
        <f t="shared" si="5"/>
        <v>30</v>
      </c>
      <c r="V40" s="53">
        <f t="shared" si="2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ITM_arsinh</v>
      </c>
      <c r="E41" s="26" t="str">
        <f>CHAR(34)&amp;VLOOKUP(C41,SOURCE!$S$3:$Z$3000,6,0)&amp;CHAR(34)</f>
        <v>"ARCSINH"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(strcompare(str,"ARCSINH" )) { *com = ITM_arsinh;} else</v>
      </c>
      <c r="H41" t="b">
        <f>ISNA(VLOOKUP(J41,J42:J$500,1,0))</f>
        <v>1</v>
      </c>
      <c r="I41" s="27">
        <f>VLOOKUP(C41,SOURCE!S$6:Y$10179,7,0)</f>
        <v>84</v>
      </c>
      <c r="J41" s="28" t="str">
        <f>VLOOKUP(C41,SOURCE!S$6:Y$10179,6,0)</f>
        <v>ARCSINH</v>
      </c>
      <c r="K41" s="29" t="str">
        <f t="shared" si="4"/>
        <v>arsinh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"arsinh"</v>
      </c>
      <c r="U41">
        <f t="shared" si="5"/>
        <v>30</v>
      </c>
      <c r="V41" s="53">
        <f t="shared" si="2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ITM_arctan</v>
      </c>
      <c r="E42" s="26" t="str">
        <f>CHAR(34)&amp;VLOOKUP(C42,SOURCE!$S$3:$Z$3000,6,0)&amp;CHAR(34)</f>
        <v>"ARCTAN"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(strcompare(str,"ARCTAN" )) { *com = ITM_arctan;} else</v>
      </c>
      <c r="H42" t="b">
        <f>ISNA(VLOOKUP(J42,J43:J$500,1,0))</f>
        <v>1</v>
      </c>
      <c r="I42" s="27">
        <f>VLOOKUP(C42,SOURCE!S$6:Y$10179,7,0)</f>
        <v>85</v>
      </c>
      <c r="J42" s="28" t="str">
        <f>VLOOKUP(C42,SOURCE!S$6:Y$10179,6,0)</f>
        <v>ARCTAN</v>
      </c>
      <c r="K42" s="29" t="str">
        <f t="shared" si="4"/>
        <v>ATAN</v>
      </c>
      <c r="L42" s="39" t="str">
        <f>VLOOKUP(C42,SOURCE!S$6:Y$10179,2,0)</f>
        <v>Trig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"ATAN"</v>
      </c>
      <c r="U42">
        <f t="shared" si="5"/>
        <v>30</v>
      </c>
      <c r="V42" s="53">
        <f t="shared" si="2"/>
        <v>3182.2974876380904</v>
      </c>
      <c r="W42">
        <f>IF(AND(O42,VLOOKUP(I42,SOURCE!B:M,2,0)&lt;&gt;"/  { itemToBeCoded"),IF(ISERROR(VLOOKUP(J42,TEST!A:F,5,0)),"",VLOOKUP(J42,TEST!A:F,5,0)),"")</f>
        <v>0</v>
      </c>
      <c r="X42">
        <f>IF(AND(O42,VLOOKUP(I42,SOURCE!B:M,2,0)&lt;&gt;"/  { itemToBeCoded"),IF(ISERROR(VLOOKUP(J42,TEST!A:F,6,0)),"",VLOOKUP(J42,TEST!A:F,6,0)),"")</f>
        <v>0</v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ITM_artanh</v>
      </c>
      <c r="E43" s="26" t="str">
        <f>CHAR(34)&amp;VLOOKUP(C43,SOURCE!$S$3:$Z$3000,6,0)&amp;CHAR(34)</f>
        <v>"ARCTANH"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>//                      if (strcompare(str,"ARCTANH" )) { *com = ITM_artanh;} else</v>
      </c>
      <c r="H43" t="b">
        <f>ISNA(VLOOKUP(J43,J44:J$500,1,0))</f>
        <v>1</v>
      </c>
      <c r="I43" s="27">
        <f>VLOOKUP(C43,SOURCE!S$6:Y$10179,7,0)</f>
        <v>86</v>
      </c>
      <c r="J43" s="28" t="str">
        <f>VLOOKUP(C43,SOURCE!S$6:Y$10179,6,0)</f>
        <v>ARCTANH</v>
      </c>
      <c r="K43" s="29" t="str">
        <f t="shared" si="4"/>
        <v>artanh</v>
      </c>
      <c r="L43" s="39" t="str">
        <f>VLOOKUP(C43,SOURCE!S$6:Y$10179,2,0)</f>
        <v>Trig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/>
      </c>
      <c r="O43" t="b">
        <f>ISNA(VLOOKUP(J43,J$3:J42,1,0))</f>
        <v>1</v>
      </c>
      <c r="Q43" s="26" t="str">
        <f>VLOOKUP(I43,SOURCE!B:M,5,0)</f>
        <v>"artanh"</v>
      </c>
      <c r="U43">
        <f t="shared" si="5"/>
        <v>30</v>
      </c>
      <c r="V43" s="53">
        <f t="shared" si="2"/>
        <v>3182.2974876380904</v>
      </c>
      <c r="W43">
        <f>IF(AND(O43,VLOOKUP(I43,SOURCE!B:M,2,0)&lt;&gt;"/  { itemToBeCoded"),IF(ISERROR(VLOOKUP(J43,TEST!A:F,5,0)),"",VLOOKUP(J43,TEST!A:F,5,0)),"")</f>
        <v>0</v>
      </c>
      <c r="X43">
        <f>IF(AND(O43,VLOOKUP(I43,SOURCE!B:M,2,0)&lt;&gt;"/  { itemToBeCoded"),IF(ISERROR(VLOOKUP(J43,TEST!A:F,6,0)),"",VLOOKUP(J43,TEST!A:F,6,0)),"")</f>
        <v>0</v>
      </c>
      <c r="Y43" t="str">
        <f t="shared" si="3"/>
        <v/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ITM_CEIL</v>
      </c>
      <c r="E44" s="26" t="str">
        <f>CHAR(34)&amp;VLOOKUP(C44,SOURCE!$S$3:$Z$3000,6,0)&amp;CHAR(34)</f>
        <v>"CEIL"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(strcompare(str,"CEIL" )) { *com = ITM_CEIL;} else</v>
      </c>
      <c r="H44" t="b">
        <f>ISNA(VLOOKUP(J44,J45:J$500,1,0))</f>
        <v>1</v>
      </c>
      <c r="I44" s="27">
        <f>VLOOKUP(C44,SOURCE!S$6:Y$10179,7,0)</f>
        <v>87</v>
      </c>
      <c r="J44" s="28" t="str">
        <f>VLOOKUP(C44,SOURCE!S$6:Y$10179,6,0)</f>
        <v>CEIL</v>
      </c>
      <c r="K44" s="29" t="str">
        <f t="shared" si="4"/>
        <v>CEIL</v>
      </c>
      <c r="L44" s="39" t="str">
        <f>VLOOKUP(C44,SOURCE!S$6:Y$10179,2,0)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0.2 CEIL 0.9 CEIL + 2 GSB M2 //31</v>
      </c>
      <c r="O44" t="b">
        <f>ISNA(VLOOKUP(J44,J$3:J43,1,0))</f>
        <v>1</v>
      </c>
      <c r="Q44" s="26" t="str">
        <f>VLOOKUP(I44,SOURCE!B:M,5,0)</f>
        <v>"CEIL"</v>
      </c>
      <c r="U44">
        <f t="shared" si="5"/>
        <v>31</v>
      </c>
      <c r="V44" s="53">
        <f t="shared" si="2"/>
        <v>3184.2974876380904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ITM_FLOOR</v>
      </c>
      <c r="E45" s="26" t="str">
        <f>CHAR(34)&amp;VLOOKUP(C45,SOURCE!$S$3:$Z$3000,6,0)&amp;CHAR(34)</f>
        <v>"FLOOR"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(strcompare(str,"FLOOR" )) { *com = ITM_FLOOR;} else</v>
      </c>
      <c r="H45" t="b">
        <f>ISNA(VLOOKUP(J45,J46:J$500,1,0))</f>
        <v>1</v>
      </c>
      <c r="I45" s="27">
        <f>VLOOKUP(C45,SOURCE!S$6:Y$10179,7,0)</f>
        <v>88</v>
      </c>
      <c r="J45" s="28" t="str">
        <f>VLOOKUP(C45,SOURCE!S$6:Y$10179,6,0)</f>
        <v>FLOOR</v>
      </c>
      <c r="K45" s="29" t="str">
        <f t="shared" si="4"/>
        <v>FLOOR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1.2 FLOOR 1.9 FLOOR + 2 GSB M2 //32</v>
      </c>
      <c r="O45" t="b">
        <f>ISNA(VLOOKUP(J45,J$3:J44,1,0))</f>
        <v>1</v>
      </c>
      <c r="Q45" s="26" t="str">
        <f>VLOOKUP(I45,SOURCE!B:M,5,0)</f>
        <v>"FLOOR"</v>
      </c>
      <c r="U45">
        <f t="shared" si="5"/>
        <v>32</v>
      </c>
      <c r="V45" s="53">
        <f t="shared" si="2"/>
        <v>3186.2974876380904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</v>
      </c>
      <c r="Y45" t="str">
        <f t="shared" si="3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ITM_GCD</v>
      </c>
      <c r="E46" s="26" t="str">
        <f>CHAR(34)&amp;VLOOKUP(C46,SOURCE!$S$3:$Z$3000,6,0)&amp;CHAR(34)</f>
        <v>"GCD"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(strcompare(str,"GCD" )) { *com = ITM_GCD;} else</v>
      </c>
      <c r="H46" t="b">
        <f>ISNA(VLOOKUP(J46,J47:J$500,1,0))</f>
        <v>1</v>
      </c>
      <c r="I46" s="27">
        <f>VLOOKUP(C46,SOURCE!S$6:Y$10179,7,0)</f>
        <v>89</v>
      </c>
      <c r="J46" s="28" t="str">
        <f>VLOOKUP(C46,SOURCE!S$6:Y$10179,6,0)</f>
        <v>GCD</v>
      </c>
      <c r="K46" s="29" t="str">
        <f t="shared" si="4"/>
        <v>GCD</v>
      </c>
      <c r="L46" s="39" t="str">
        <f>VLOOKUP(C46,SOURCE!S$6:Y$10179,2,0)</f>
        <v/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54 EXIT 24 GCD STO 22 6 GSB M2 //33</v>
      </c>
      <c r="O46" t="b">
        <f>ISNA(VLOOKUP(J46,J$3:J45,1,0))</f>
        <v>1</v>
      </c>
      <c r="Q46" s="26" t="str">
        <f>VLOOKUP(I46,SOURCE!B:M,5,0)</f>
        <v>"GCD"</v>
      </c>
      <c r="U46">
        <f t="shared" si="5"/>
        <v>33</v>
      </c>
      <c r="V46" s="53">
        <f t="shared" si="2"/>
        <v>3192.2974876380904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6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ITM_LCM</v>
      </c>
      <c r="E47" s="26" t="str">
        <f>CHAR(34)&amp;VLOOKUP(C47,SOURCE!$S$3:$Z$3000,6,0)&amp;CHAR(34)</f>
        <v>"LCM"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(strcompare(str,"LCM" )) { *com = ITM_LCM;} else</v>
      </c>
      <c r="H47" t="b">
        <f>ISNA(VLOOKUP(J47,J48:J$500,1,0))</f>
        <v>1</v>
      </c>
      <c r="I47" s="27">
        <f>VLOOKUP(C47,SOURCE!S$6:Y$10179,7,0)</f>
        <v>90</v>
      </c>
      <c r="J47" s="28" t="str">
        <f>VLOOKUP(C47,SOURCE!S$6:Y$10179,6,0)</f>
        <v>LCM</v>
      </c>
      <c r="K47" s="29" t="str">
        <f t="shared" si="4"/>
        <v>LCM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4 EXIT 6 LCM 12 GSB M2 //34</v>
      </c>
      <c r="O47" t="b">
        <f>ISNA(VLOOKUP(J47,J$3:J46,1,0))</f>
        <v>1</v>
      </c>
      <c r="Q47" s="26" t="str">
        <f>VLOOKUP(I47,SOURCE!B:M,5,0)</f>
        <v>"LCM"</v>
      </c>
      <c r="U47">
        <f t="shared" si="5"/>
        <v>34</v>
      </c>
      <c r="V47" s="53">
        <f t="shared" si="2"/>
        <v>3204.2974876380904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ITM_DEC</v>
      </c>
      <c r="E48" s="26" t="str">
        <f>CHAR(34)&amp;VLOOKUP(C48,SOURCE!$S$3:$Z$3000,6,0)&amp;CHAR(34)</f>
        <v>"DEC"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(strcompare(str,"DEC" )) { *com = ITM_DEC;} else</v>
      </c>
      <c r="H48" t="b">
        <f>ISNA(VLOOKUP(J48,J49:J$500,1,0))</f>
        <v>1</v>
      </c>
      <c r="I48" s="27">
        <f>VLOOKUP(C48,SOURCE!S$6:Y$10179,7,0)</f>
        <v>91</v>
      </c>
      <c r="J48" s="28" t="str">
        <f>VLOOKUP(C48,SOURCE!S$6:Y$10179,6,0)</f>
        <v>DEC</v>
      </c>
      <c r="K48" s="29" t="str">
        <f t="shared" si="4"/>
        <v>DEC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20 STO 00 DEC 00 RCL 00 19 GSB M2 //35</v>
      </c>
      <c r="O48" t="b">
        <f>ISNA(VLOOKUP(J48,J$3:J47,1,0))</f>
        <v>1</v>
      </c>
      <c r="Q48" s="26" t="str">
        <f>VLOOKUP(I48,SOURCE!B:M,5,0)</f>
        <v>"DEC"</v>
      </c>
      <c r="U48">
        <f t="shared" si="5"/>
        <v>35</v>
      </c>
      <c r="V48" s="53">
        <f t="shared" si="2"/>
        <v>3223.2974876380904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19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ITM_INC</v>
      </c>
      <c r="E49" s="26" t="str">
        <f>CHAR(34)&amp;VLOOKUP(C49,SOURCE!$S$3:$Z$3000,6,0)&amp;CHAR(34)</f>
        <v>"INC"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(strcompare(str,"INC" )) { *com = ITM_INC;} else</v>
      </c>
      <c r="H49" t="b">
        <f>ISNA(VLOOKUP(J49,J50:J$500,1,0))</f>
        <v>1</v>
      </c>
      <c r="I49" s="27">
        <f>VLOOKUP(C49,SOURCE!S$6:Y$10179,7,0)</f>
        <v>92</v>
      </c>
      <c r="J49" s="28" t="str">
        <f>VLOOKUP(C49,SOURCE!S$6:Y$10179,6,0)</f>
        <v>INC</v>
      </c>
      <c r="K49" s="29" t="str">
        <f t="shared" si="4"/>
        <v>INC</v>
      </c>
      <c r="L49" s="39" t="str">
        <f>VLOOKUP(C49,SOURCE!S$6:Y$10179,2,0)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20 STO 00 INC 00 RCL 00 21 GSB M2 //36</v>
      </c>
      <c r="O49" t="b">
        <f>ISNA(VLOOKUP(J49,J$3:J48,1,0))</f>
        <v>1</v>
      </c>
      <c r="Q49" s="26" t="str">
        <f>VLOOKUP(I49,SOURCE!B:M,5,0)</f>
        <v>"INC"</v>
      </c>
      <c r="U49">
        <f t="shared" si="5"/>
        <v>36</v>
      </c>
      <c r="V49" s="53">
        <f t="shared" si="2"/>
        <v>3244.2974876380904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21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ITM_IP</v>
      </c>
      <c r="E50" s="26" t="str">
        <f>CHAR(34)&amp;VLOOKUP(C50,SOURCE!$S$3:$Z$3000,6,0)&amp;CHAR(34)</f>
        <v>"IP"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 xml:space="preserve">                      if (strcompare(str,"IP" )) { *com = ITM_IP;} else</v>
      </c>
      <c r="H50" t="b">
        <f>ISNA(VLOOKUP(J50,J51:J$500,1,0))</f>
        <v>1</v>
      </c>
      <c r="I50" s="27">
        <f>VLOOKUP(C50,SOURCE!S$6:Y$10179,7,0)</f>
        <v>93</v>
      </c>
      <c r="J50" s="28" t="str">
        <f>VLOOKUP(C50,SOURCE!S$6:Y$10179,6,0)</f>
        <v>IP</v>
      </c>
      <c r="K50" s="29" t="str">
        <f t="shared" si="4"/>
        <v>IP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3.14159265 IP 3 GSB M2 //37</v>
      </c>
      <c r="O50" t="b">
        <f>ISNA(VLOOKUP(J50,J$3:J49,1,0))</f>
        <v>1</v>
      </c>
      <c r="Q50" s="26" t="str">
        <f>VLOOKUP(I50,SOURCE!B:M,5,0)</f>
        <v>"IP"</v>
      </c>
      <c r="U50">
        <f t="shared" si="5"/>
        <v>37</v>
      </c>
      <c r="V50" s="53">
        <f t="shared" si="2"/>
        <v>3247.2974876380904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3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ITM_FP</v>
      </c>
      <c r="E51" s="26" t="str">
        <f>CHAR(34)&amp;VLOOKUP(C51,SOURCE!$S$3:$Z$3000,6,0)&amp;CHAR(34)</f>
        <v>"FP"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 xml:space="preserve">                      if (strcompare(str,"FP" )) { *com = ITM_FP;} else</v>
      </c>
      <c r="H51" t="b">
        <f>ISNA(VLOOKUP(J51,J52:J$500,1,0))</f>
        <v>1</v>
      </c>
      <c r="I51" s="27">
        <f>VLOOKUP(C51,SOURCE!S$6:Y$10179,7,0)</f>
        <v>94</v>
      </c>
      <c r="J51" s="28" t="str">
        <f>VLOOKUP(C51,SOURCE!S$6:Y$10179,6,0)</f>
        <v>FP</v>
      </c>
      <c r="K51" s="29" t="str">
        <f t="shared" si="4"/>
        <v>FP</v>
      </c>
      <c r="L51" s="39" t="str">
        <f>VLOOKUP(C51,SOURCE!S$6:Y$10179,2,0)</f>
        <v/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3.14159265 FP 0.14159265 GSB M2 //38</v>
      </c>
      <c r="O51" t="b">
        <f>ISNA(VLOOKUP(J51,J$3:J50,1,0))</f>
        <v>1</v>
      </c>
      <c r="Q51" s="26" t="str">
        <f>VLOOKUP(I51,SOURCE!B:M,5,0)</f>
        <v>"FP"</v>
      </c>
      <c r="U51">
        <f t="shared" si="5"/>
        <v>38</v>
      </c>
      <c r="V51" s="53">
        <f t="shared" si="2"/>
        <v>3247.4390802880903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0.14159264999999999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ITM_ADD</v>
      </c>
      <c r="E52" s="26" t="str">
        <f>CHAR(34)&amp;VLOOKUP(C52,SOURCE!$S$3:$Z$3000,6,0)&amp;CHAR(34)</f>
        <v>"+"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(strcompare(str,"+" )) { *com = ITM_ADD;} else</v>
      </c>
      <c r="H52" t="b">
        <f>ISNA(VLOOKUP(J52,J53:J$500,1,0))</f>
        <v>1</v>
      </c>
      <c r="I52" s="27">
        <f>VLOOKUP(C52,SOURCE!S$6:Y$10179,7,0)</f>
        <v>95</v>
      </c>
      <c r="J52" s="28" t="str">
        <f>VLOOKUP(C52,SOURCE!S$6:Y$10179,6,0)</f>
        <v>+</v>
      </c>
      <c r="K52" s="29" t="str">
        <f t="shared" si="4"/>
        <v>+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3 EXIT 4 + 5 EXIT + 12 GSB M2 //39</v>
      </c>
      <c r="O52" t="b">
        <f>ISNA(VLOOKUP(J52,J$3:J51,1,0))</f>
        <v>1</v>
      </c>
      <c r="Q52" s="26" t="str">
        <f>VLOOKUP(I52,SOURCE!B:M,5,0)</f>
        <v>"+"</v>
      </c>
      <c r="U52">
        <f t="shared" si="5"/>
        <v>39</v>
      </c>
      <c r="V52" s="53">
        <f t="shared" si="2"/>
        <v>3259.4390802880903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ITM_SUB</v>
      </c>
      <c r="E53" s="26" t="str">
        <f>CHAR(34)&amp;VLOOKUP(C53,SOURCE!$S$3:$Z$3000,6,0)&amp;CHAR(34)</f>
        <v>"-"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(strcompare(str,"-" )) { *com = ITM_SUB;} else</v>
      </c>
      <c r="H53" t="b">
        <f>ISNA(VLOOKUP(J53,J54:J$500,1,0))</f>
        <v>1</v>
      </c>
      <c r="I53" s="27">
        <f>VLOOKUP(C53,SOURCE!S$6:Y$10179,7,0)</f>
        <v>96</v>
      </c>
      <c r="J53" s="28" t="str">
        <f>VLOOKUP(C53,SOURCE!S$6:Y$10179,6,0)</f>
        <v>-</v>
      </c>
      <c r="K53" s="29" t="str">
        <f t="shared" si="4"/>
        <v>-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3 ENTER 4 - 5 EXIT - 6 CHS  GSB M2 //40</v>
      </c>
      <c r="O53" t="b">
        <f>ISNA(VLOOKUP(J53,J$3:J52,1,0))</f>
        <v>1</v>
      </c>
      <c r="Q53" s="26" t="str">
        <f>VLOOKUP(I53,SOURCE!B:M,5,0)</f>
        <v>"-"</v>
      </c>
      <c r="S53" s="157"/>
      <c r="T53" s="157"/>
      <c r="U53">
        <f t="shared" si="5"/>
        <v>40</v>
      </c>
      <c r="V53" s="53">
        <f t="shared" si="2"/>
        <v>3253.4390802880903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-6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ITM_CHS</v>
      </c>
      <c r="E54" s="26" t="str">
        <f>CHAR(34)&amp;VLOOKUP(C54,SOURCE!$S$3:$Z$3000,6,0)&amp;CHAR(34)</f>
        <v>"CHS"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(strcompare(str,"CHS" )) { *com = ITM_CHS;} else</v>
      </c>
      <c r="H54" t="b">
        <f>ISNA(VLOOKUP(J54,J55:J$500,1,0))</f>
        <v>1</v>
      </c>
      <c r="I54" s="27">
        <f>VLOOKUP(C54,SOURCE!S$6:Y$10179,7,0)</f>
        <v>97</v>
      </c>
      <c r="J54" s="28" t="str">
        <f>VLOOKUP(C54,SOURCE!S$6:Y$10179,6,0)</f>
        <v>CHS</v>
      </c>
      <c r="K54" s="29" t="str">
        <f t="shared" si="4"/>
        <v>CHS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"CHS"</v>
      </c>
      <c r="S54" s="157"/>
      <c r="T54" s="157"/>
      <c r="U54">
        <f t="shared" si="5"/>
        <v>40</v>
      </c>
      <c r="V54" s="53">
        <f t="shared" si="2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3"/>
        <v/>
      </c>
    </row>
    <row r="55" spans="1:25">
      <c r="A55" s="24" t="str">
        <f>IF(ISNA(VLOOKUP(D55,D56:D$9999,1,0)),"",1)</f>
        <v/>
      </c>
      <c r="B55" s="24">
        <f>IF(ISNA(VLOOKUP(E55,E56:E$9999,1,0)),"",1)</f>
        <v>1</v>
      </c>
      <c r="C55" s="2">
        <v>53</v>
      </c>
      <c r="D55" s="2" t="str">
        <f>VLOOKUP(C55,SOURCE!$S$3:$Z$3000,8,0)</f>
        <v>ITM_MULT</v>
      </c>
      <c r="E55" s="26" t="str">
        <f>CHAR(34)&amp;VLOOKUP(C55,SOURCE!$S$3:$Z$3000,6,0)&amp;CHAR(34)</f>
        <v>"*"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(strcompare(str,"*" )) { *com = ITM_MULT;} else</v>
      </c>
      <c r="H55" t="b">
        <f>ISNA(VLOOKUP(J55,J56:J$500,1,0))</f>
        <v>0</v>
      </c>
      <c r="I55" s="27">
        <f>VLOOKUP(C55,SOURCE!S$6:Y$10179,7,0)</f>
        <v>98</v>
      </c>
      <c r="J55" s="28" t="str">
        <f>VLOOKUP(C55,SOURCE!S$6:Y$10179,6,0)</f>
        <v>*</v>
      </c>
      <c r="K55" s="29" t="str">
        <f t="shared" si="4"/>
        <v>CROSS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/>
      </c>
      <c r="O55" t="b">
        <f>ISNA(VLOOKUP(J55,J$3:J54,1,0))</f>
        <v>0</v>
      </c>
      <c r="Q55" s="26" t="str">
        <f>VLOOKUP(I55,SOURCE!B:M,5,0)</f>
        <v>STD_CROSS</v>
      </c>
      <c r="T55" s="158"/>
      <c r="U55">
        <f t="shared" si="5"/>
        <v>40</v>
      </c>
      <c r="V55" s="53">
        <f t="shared" si="2"/>
        <v>3253.4390802880903</v>
      </c>
      <c r="W55" t="str">
        <f>IF(AND(O55,VLOOKUP(I55,SOURCE!B:M,2,0)&lt;&gt;"/  { itemToBeCoded"),IF(ISERROR(VLOOKUP(J55,TEST!A:F,5,0)),"",VLOOKUP(J55,TEST!A:F,5,0)),"")</f>
        <v/>
      </c>
      <c r="X55" t="str">
        <f>IF(AND(O55,VLOOKUP(I55,SOURCE!B:M,2,0)&lt;&gt;"/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ITM_DIV</v>
      </c>
      <c r="E56" s="26" t="str">
        <f>CHAR(34)&amp;VLOOKUP(C56,SOURCE!$S$3:$Z$3000,6,0)&amp;CHAR(34)</f>
        <v>"/"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(strcompare(str,"/" )) { *com = ITM_DIV;} else</v>
      </c>
      <c r="H56" t="b">
        <f>ISNA(VLOOKUP(J56,J57:J$500,1,0))</f>
        <v>1</v>
      </c>
      <c r="I56" s="27">
        <f>VLOOKUP(C56,SOURCE!S$6:Y$10179,7,0)</f>
        <v>99</v>
      </c>
      <c r="J56" s="28" t="str">
        <f>VLOOKUP(C56,SOURCE!S$6:Y$10179,6,0)</f>
        <v>/</v>
      </c>
      <c r="K56" s="29" t="str">
        <f t="shared" si="4"/>
        <v>/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/>
      </c>
      <c r="O56" t="b">
        <f>ISNA(VLOOKUP(J56,J$3:J55,1,0))</f>
        <v>1</v>
      </c>
      <c r="Q56" s="26" t="str">
        <f>VLOOKUP(I56,SOURCE!B:M,5,0)</f>
        <v>STD_DIVIDE</v>
      </c>
      <c r="T56" s="158"/>
      <c r="U56">
        <f t="shared" si="5"/>
        <v>40</v>
      </c>
      <c r="V56" s="53">
        <f t="shared" si="2"/>
        <v>3253.4390802880903</v>
      </c>
      <c r="W56">
        <f>IF(AND(O56,VLOOKUP(I56,SOURCE!B:M,2,0)&lt;&gt;"/  { itemToBeCoded"),IF(ISERROR(VLOOKUP(J56,TEST!A:F,5,0)),"",VLOOKUP(J56,TEST!A:F,5,0)),"")</f>
        <v>0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/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ITM_IDIV</v>
      </c>
      <c r="E57" s="26" t="str">
        <f>CHAR(34)&amp;VLOOKUP(C57,SOURCE!$S$3:$Z$3000,6,0)&amp;CHAR(34)</f>
        <v>"IDIV"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 xml:space="preserve">                      if (strcompare(str,"IDIV" )) { *com = ITM_IDIV;} else</v>
      </c>
      <c r="H57" t="b">
        <f>ISNA(VLOOKUP(J57,J58:J$500,1,0))</f>
        <v>1</v>
      </c>
      <c r="I57" s="27">
        <f>VLOOKUP(C57,SOURCE!S$6:Y$10179,7,0)</f>
        <v>100</v>
      </c>
      <c r="J57" s="28" t="str">
        <f>VLOOKUP(C57,SOURCE!S$6:Y$10179,6,0)</f>
        <v>IDIV</v>
      </c>
      <c r="K57" s="29" t="str">
        <f t="shared" si="4"/>
        <v>IDIV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IDIV 2 GSB M2 //41</v>
      </c>
      <c r="O57" t="b">
        <f>ISNA(VLOOKUP(J57,J$3:J56,1,0))</f>
        <v>1</v>
      </c>
      <c r="Q57" s="26" t="str">
        <f>VLOOKUP(I57,SOURCE!B:M,5,0)</f>
        <v>"IDIV"</v>
      </c>
      <c r="T57" s="158"/>
      <c r="U57">
        <f t="shared" si="5"/>
        <v>41</v>
      </c>
      <c r="V57" s="53">
        <f t="shared" si="2"/>
        <v>3255.4390802880903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2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ITM_MOD</v>
      </c>
      <c r="E58" s="26" t="str">
        <f>CHAR(34)&amp;VLOOKUP(C58,SOURCE!$S$3:$Z$3000,6,0)&amp;CHAR(34)</f>
        <v>"MOD"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>//                      if (strcompare(str,"MOD" )) { *com = ITM_MOD;} else</v>
      </c>
      <c r="H58" t="b">
        <f>ISNA(VLOOKUP(J58,J59:J$500,1,0))</f>
        <v>1</v>
      </c>
      <c r="I58" s="27">
        <f>VLOOKUP(C58,SOURCE!S$6:Y$10179,7,0)</f>
        <v>102</v>
      </c>
      <c r="J58" s="28" t="str">
        <f>VLOOKUP(C58,SOURCE!S$6:Y$10179,6,0)</f>
        <v>MOD</v>
      </c>
      <c r="K58" s="29" t="str">
        <f t="shared" si="4"/>
        <v>MOD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MOD 1 GSB M2 //42</v>
      </c>
      <c r="O58" t="b">
        <f>ISNA(VLOOKUP(J58,J$3:J57,1,0))</f>
        <v>1</v>
      </c>
      <c r="Q58" s="26" t="str">
        <f>VLOOKUP(I58,SOURCE!B:M,5,0)</f>
        <v>"MOD"</v>
      </c>
      <c r="T58" s="158"/>
      <c r="U58">
        <f t="shared" si="5"/>
        <v>42</v>
      </c>
      <c r="V58" s="53">
        <f t="shared" si="2"/>
        <v>3256.4390802880903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ITM_MAX</v>
      </c>
      <c r="E59" s="26" t="str">
        <f>CHAR(34)&amp;VLOOKUP(C59,SOURCE!$S$3:$Z$3000,6,0)&amp;CHAR(34)</f>
        <v>"MAX"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>//                      if (strcompare(str,"MAX" )) { *com = ITM_MAX;} else</v>
      </c>
      <c r="H59" t="b">
        <f>ISNA(VLOOKUP(J59,J60:J$500,1,0))</f>
        <v>1</v>
      </c>
      <c r="I59" s="27">
        <f>VLOOKUP(C59,SOURCE!S$6:Y$10179,7,0)</f>
        <v>103</v>
      </c>
      <c r="J59" s="28" t="str">
        <f>VLOOKUP(C59,SOURCE!S$6:Y$10179,6,0)</f>
        <v>MAX</v>
      </c>
      <c r="K59" s="29" t="str">
        <f t="shared" si="4"/>
        <v>max</v>
      </c>
      <c r="L59" s="39" t="str">
        <f>VLOOKUP(C59,SOURCE!S$6:Y$10179,2,0)</f>
        <v/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5 EXIT 2 MAX 5 GSB M2 //43</v>
      </c>
      <c r="O59" t="b">
        <f>ISNA(VLOOKUP(J59,J$3:J58,1,0))</f>
        <v>1</v>
      </c>
      <c r="Q59" s="26" t="str">
        <f>VLOOKUP(I59,SOURCE!B:M,5,0)</f>
        <v>"max"</v>
      </c>
      <c r="U59">
        <f t="shared" si="5"/>
        <v>43</v>
      </c>
      <c r="V59" s="53">
        <f t="shared" si="2"/>
        <v>3261.4390802880903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5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ITM_MIN</v>
      </c>
      <c r="E60" s="26" t="str">
        <f>CHAR(34)&amp;VLOOKUP(C60,SOURCE!$S$3:$Z$3000,6,0)&amp;CHAR(34)</f>
        <v>"MIN"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>//                      if (strcompare(str,"MIN" )) { *com = ITM_MIN;} else</v>
      </c>
      <c r="H60" t="b">
        <f>ISNA(VLOOKUP(J60,J61:J$500,1,0))</f>
        <v>1</v>
      </c>
      <c r="I60" s="27">
        <f>VLOOKUP(C60,SOURCE!S$6:Y$10179,7,0)</f>
        <v>104</v>
      </c>
      <c r="J60" s="28" t="str">
        <f>VLOOKUP(C60,SOURCE!S$6:Y$10179,6,0)</f>
        <v>MIN</v>
      </c>
      <c r="K60" s="29" t="str">
        <f t="shared" si="4"/>
        <v>min</v>
      </c>
      <c r="L60" s="39" t="str">
        <f>VLOOKUP(C60,SOURCE!S$6:Y$10179,2,0)</f>
        <v/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5 EXIT 2 MIN 2 GSB M2 //44</v>
      </c>
      <c r="O60" t="b">
        <f>ISNA(VLOOKUP(J60,J$3:J59,1,0))</f>
        <v>1</v>
      </c>
      <c r="Q60" s="26" t="str">
        <f>VLOOKUP(I60,SOURCE!B:M,5,0)</f>
        <v>"min"</v>
      </c>
      <c r="S60" s="157"/>
      <c r="T60" s="157"/>
      <c r="U60">
        <f t="shared" si="5"/>
        <v>44</v>
      </c>
      <c r="V60" s="53">
        <f t="shared" si="2"/>
        <v>3263.4390802880903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2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>
        <f>IF(ISNA(VLOOKUP(E61,E62:E$9999,1,0)),"",1)</f>
        <v>1</v>
      </c>
      <c r="C61" s="2">
        <v>59</v>
      </c>
      <c r="D61" s="2" t="str">
        <f>VLOOKUP(C61,SOURCE!$S$3:$Z$3000,8,0)</f>
        <v>ITM_MAGNITUDE</v>
      </c>
      <c r="E61" s="26" t="str">
        <f>CHAR(34)&amp;VLOOKUP(C61,SOURCE!$S$3:$Z$3000,6,0)&amp;CHAR(34)</f>
        <v>"ABS"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>//                      if (strcompare(str,"ABS" )) { *com = ITM_MAGNITUDE;} else</v>
      </c>
      <c r="H61" t="b">
        <f>ISNA(VLOOKUP(J61,J62:J$500,1,0))</f>
        <v>0</v>
      </c>
      <c r="I61" s="27">
        <f>VLOOKUP(C61,SOURCE!S$6:Y$10179,7,0)</f>
        <v>105</v>
      </c>
      <c r="J61" s="28" t="str">
        <f>VLOOKUP(C61,SOURCE!S$6:Y$10179,6,0)</f>
        <v>ABS</v>
      </c>
      <c r="K61" s="29" t="str">
        <f t="shared" si="4"/>
        <v>|x|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"|x|"</v>
      </c>
      <c r="T61" s="155"/>
      <c r="U61">
        <f t="shared" si="5"/>
        <v>44</v>
      </c>
      <c r="V61" s="53">
        <f t="shared" si="2"/>
        <v>3263.4390802880903</v>
      </c>
      <c r="W61">
        <f>IF(AND(O61,VLOOKUP(I61,SOURCE!B:M,2,0)&lt;&gt;"/  { itemToBeCoded"),IF(ISERROR(VLOOKUP(J61,TEST!A:F,5,0)),"",VLOOKUP(J61,TEST!A:F,5,0)),"")</f>
        <v>0</v>
      </c>
      <c r="X61">
        <f>IF(AND(O61,VLOOKUP(I61,SOURCE!B:M,2,0)&lt;&gt;"/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ITM_NEIGHB</v>
      </c>
      <c r="E62" s="26" t="str">
        <f>CHAR(34)&amp;VLOOKUP(C62,SOURCE!$S$3:$Z$3000,6,0)&amp;CHAR(34)</f>
        <v>"NEIGHB"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>//                      if (strcompare(str,"NEIGHB" )) { *com = ITM_NEIGHB;} else</v>
      </c>
      <c r="H62" t="b">
        <f>ISNA(VLOOKUP(J62,J63:J$500,1,0))</f>
        <v>1</v>
      </c>
      <c r="I62" s="27">
        <f>VLOOKUP(C62,SOURCE!S$6:Y$10179,7,0)</f>
        <v>106</v>
      </c>
      <c r="J62" s="28" t="str">
        <f>VLOOKUP(C62,SOURCE!S$6:Y$10179,6,0)</f>
        <v>NEIGHB</v>
      </c>
      <c r="K62" s="29" t="str">
        <f t="shared" si="4"/>
        <v>NEIGHB</v>
      </c>
      <c r="L62" s="39" t="str">
        <f>VLOOKUP(C62,SOURCE!S$6:Y$10179,2,0)</f>
        <v>INFO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VLOOKUP(I62,SOURCE!B:M,5,0)</f>
        <v>"NEIGHB"</v>
      </c>
      <c r="T62" s="155"/>
      <c r="U62">
        <f t="shared" si="5"/>
        <v>44</v>
      </c>
      <c r="V62" s="53">
        <f t="shared" si="2"/>
        <v>3263.4390802880903</v>
      </c>
      <c r="W62" t="str">
        <f>IF(AND(O62,VLOOKUP(I62,SOURCE!B:M,2,0)&lt;&gt;"/  { itemToBeCoded"),IF(ISERROR(VLOOKUP(J62,TEST!A:F,5,0)),"",VLOOKUP(J62,TEST!A:F,5,0)),"")</f>
        <v/>
      </c>
      <c r="X62" t="str">
        <f>IF(AND(O62,VLOOKUP(I62,SOURCE!B:M,2,0)&lt;&gt;"/  { itemToBeCoded"),IF(ISERROR(VLOOKUP(J62,TEST!A:F,6,0)),"",VLOOKUP(J62,TEST!A:F,6,0)),"")</f>
        <v/>
      </c>
      <c r="Y62" t="str">
        <f t="shared" si="3"/>
        <v/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ITM_NEXTP</v>
      </c>
      <c r="E63" s="26" t="str">
        <f>CHAR(34)&amp;VLOOKUP(C63,SOURCE!$S$3:$Z$3000,6,0)&amp;CHAR(34)</f>
        <v>"NEXTP"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(strcompare(str,"NEXTP" )) { *com = ITM_NEXTP;} else</v>
      </c>
      <c r="H63" t="b">
        <f>ISNA(VLOOKUP(J63,J64:J$500,1,0))</f>
        <v>1</v>
      </c>
      <c r="I63" s="27">
        <f>VLOOKUP(C63,SOURCE!S$6:Y$10179,7,0)</f>
        <v>107</v>
      </c>
      <c r="J63" s="28" t="str">
        <f>VLOOKUP(C63,SOURCE!S$6:Y$10179,6,0)</f>
        <v>NEXTP</v>
      </c>
      <c r="K63" s="29" t="str">
        <f t="shared" si="4"/>
        <v>NEXTP</v>
      </c>
      <c r="L63" s="39" t="str">
        <f>VLOOKUP(C63,SOURCE!S$6:Y$10179,2,0)</f>
        <v>Math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201 NEXTP 211 GSB M2 //45</v>
      </c>
      <c r="O63" t="b">
        <f>ISNA(VLOOKUP(J63,J$3:J62,1,0))</f>
        <v>1</v>
      </c>
      <c r="Q63" s="26" t="str">
        <f>VLOOKUP(I63,SOURCE!B:M,5,0)</f>
        <v>"NEXTP"</v>
      </c>
      <c r="U63">
        <f t="shared" si="5"/>
        <v>45</v>
      </c>
      <c r="V63" s="53">
        <f t="shared" si="2"/>
        <v>3474.4390802880903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211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ITM_XFACT</v>
      </c>
      <c r="E64" s="26" t="str">
        <f>CHAR(34)&amp;VLOOKUP(C64,SOURCE!$S$3:$Z$3000,6,0)&amp;CHAR(34)</f>
        <v>"X!"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(strcompare(str,"X!" )) { *com = ITM_XFACT;} else</v>
      </c>
      <c r="H64" t="b">
        <f>ISNA(VLOOKUP(J64,J65:J$500,1,0))</f>
        <v>1</v>
      </c>
      <c r="I64" s="27">
        <f>VLOOKUP(C64,SOURCE!S$6:Y$10179,7,0)</f>
        <v>108</v>
      </c>
      <c r="J64" s="28" t="str">
        <f>VLOOKUP(C64,SOURCE!S$6:Y$10179,6,0)</f>
        <v>X!</v>
      </c>
      <c r="K64" s="29" t="str">
        <f t="shared" si="4"/>
        <v>x!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5 X! 120 GSB M2 //46</v>
      </c>
      <c r="O64" t="b">
        <f>ISNA(VLOOKUP(J64,J$3:J63,1,0))</f>
        <v>1</v>
      </c>
      <c r="Q64" s="26" t="str">
        <f>VLOOKUP(I64,SOURCE!B:M,5,0)</f>
        <v>"x!"</v>
      </c>
      <c r="S64" s="157"/>
      <c r="T64" s="157"/>
      <c r="U64">
        <f t="shared" si="5"/>
        <v>46</v>
      </c>
      <c r="V64" s="53">
        <f t="shared" si="2"/>
        <v>3594.4390802880903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120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ITM_CONSTpi</v>
      </c>
      <c r="E65" s="26" t="str">
        <f>CHAR(34)&amp;VLOOKUP(C65,SOURCE!$S$3:$Z$3000,6,0)&amp;CHAR(34)</f>
        <v>"PI"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(strcompare(str,"PI" )) { *com = ITM_CONSTpi;} else</v>
      </c>
      <c r="H65" t="b">
        <f>ISNA(VLOOKUP(J65,J66:J$500,1,0))</f>
        <v>1</v>
      </c>
      <c r="I65" s="27">
        <f>VLOOKUP(C65,SOURCE!S$6:Y$10179,7,0)</f>
        <v>109</v>
      </c>
      <c r="J65" s="28" t="str">
        <f>VLOOKUP(C65,SOURCE!S$6:Y$10179,6,0)</f>
        <v>PI</v>
      </c>
      <c r="K65" s="29" t="str">
        <f t="shared" si="4"/>
        <v>pi</v>
      </c>
      <c r="L65" s="39" t="str">
        <f>VLOOKUP(C65,SOURCE!S$6:Y$10179,2,0)</f>
        <v>Constant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STD_pi</v>
      </c>
      <c r="T65" s="155"/>
      <c r="U65">
        <f t="shared" si="5"/>
        <v>46</v>
      </c>
      <c r="V65" s="53">
        <f t="shared" si="2"/>
        <v>3594.4390802880903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ITM_FF</v>
      </c>
      <c r="E66" s="26" t="str">
        <f>CHAR(34)&amp;VLOOKUP(C66,SOURCE!$S$3:$Z$3000,6,0)&amp;CHAR(34)</f>
        <v>"FF"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>//                      if (strcompare(str,"FF" )) { *com = ITM_FF;} else</v>
      </c>
      <c r="H66" t="b">
        <f>ISNA(VLOOKUP(J66,J67:J$500,1,0))</f>
        <v>1</v>
      </c>
      <c r="I66" s="27">
        <f>VLOOKUP(C66,SOURCE!S$6:Y$10179,7,0)</f>
        <v>112</v>
      </c>
      <c r="J66" s="28" t="str">
        <f>VLOOKUP(C66,SOURCE!S$6:Y$10179,6,0)</f>
        <v>FF</v>
      </c>
      <c r="K66" s="29" t="str">
        <f t="shared" si="4"/>
        <v>FF</v>
      </c>
      <c r="L66" s="39" t="str">
        <f>VLOOKUP(C66,SOURCE!S$6:Y$10179,2,0)</f>
        <v/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"FF"</v>
      </c>
      <c r="S66" s="157"/>
      <c r="T66" s="157"/>
      <c r="U66">
        <f t="shared" si="5"/>
        <v>46</v>
      </c>
      <c r="V66" s="53">
        <f t="shared" si="2"/>
        <v>3594.4390802880903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3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ITM_toDEG</v>
      </c>
      <c r="E67" s="26" t="str">
        <f>CHAR(34)&amp;VLOOKUP(C67,SOURCE!$S$3:$Z$3000,6,0)&amp;CHAR(34)</f>
        <v>"&gt;DEG"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>//                      if (strcompare(str,"&gt;DEG" )) { *com = ITM_toDEG;} else</v>
      </c>
      <c r="H67" t="b">
        <f>ISNA(VLOOKUP(J67,J68:J$500,1,0))</f>
        <v>1</v>
      </c>
      <c r="I67" s="27">
        <f>VLOOKUP(C67,SOURCE!S$6:Y$10179,7,0)</f>
        <v>115</v>
      </c>
      <c r="J67" s="28" t="str">
        <f>VLOOKUP(C67,SOURCE!S$6:Y$10179,6,0)</f>
        <v>&gt;DEG</v>
      </c>
      <c r="K67" s="29" t="str">
        <f t="shared" si="4"/>
        <v>&gt;DEG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RAD 0.2 &gt;DEG &gt;REAL 0.2 GSB M2 //47</v>
      </c>
      <c r="O67" t="b">
        <f>ISNA(VLOOKUP(J67,J$3:J66,1,0))</f>
        <v>1</v>
      </c>
      <c r="Q67" s="26" t="str">
        <f>VLOOKUP(I67,SOURCE!B:M,5,0)</f>
        <v>STD_RIGHT_ARROW "DEG"</v>
      </c>
      <c r="S67" s="157"/>
      <c r="T67" s="157"/>
      <c r="U67">
        <f t="shared" si="5"/>
        <v>47</v>
      </c>
      <c r="V67" s="53">
        <f t="shared" si="2"/>
        <v>3594.6390802880901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0.2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ITM_toDMS</v>
      </c>
      <c r="E68" s="26" t="str">
        <f>CHAR(34)&amp;VLOOKUP(C68,SOURCE!$S$3:$Z$3000,6,0)&amp;CHAR(34)</f>
        <v>"&gt;D.MS"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>//                      if (strcompare(str,"&gt;D.MS" )) { *com = ITM_toDMS;} else</v>
      </c>
      <c r="H68" t="b">
        <f>ISNA(VLOOKUP(J68,J69:J$500,1,0))</f>
        <v>1</v>
      </c>
      <c r="I68" s="27">
        <f>VLOOKUP(C68,SOURCE!S$6:Y$10179,7,0)</f>
        <v>116</v>
      </c>
      <c r="J68" s="28" t="str">
        <f>VLOOKUP(C68,SOURCE!S$6:Y$10179,6,0)</f>
        <v>&gt;D.MS</v>
      </c>
      <c r="K68" s="29" t="str">
        <f t="shared" si="4"/>
        <v>&gt;D.MS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"D.MS"</v>
      </c>
      <c r="S68" s="157"/>
      <c r="T68" s="157"/>
      <c r="U68">
        <f t="shared" si="5"/>
        <v>47</v>
      </c>
      <c r="V68" s="53">
        <f t="shared" si="2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ITM_toGRAD</v>
      </c>
      <c r="E69" s="26" t="str">
        <f>CHAR(34)&amp;VLOOKUP(C69,SOURCE!$S$3:$Z$3000,6,0)&amp;CHAR(34)</f>
        <v>"&gt;GRAD"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(strcompare(str,"&gt;GRAD" )) { *com = ITM_toGRAD;} else</v>
      </c>
      <c r="H69" t="b">
        <f>ISNA(VLOOKUP(J69,J70:J$500,1,0))</f>
        <v>1</v>
      </c>
      <c r="I69" s="27">
        <f>VLOOKUP(C69,SOURCE!S$6:Y$10179,7,0)</f>
        <v>117</v>
      </c>
      <c r="J69" s="28" t="str">
        <f>VLOOKUP(C69,SOURCE!S$6:Y$10179,6,0)</f>
        <v>&gt;GRAD</v>
      </c>
      <c r="K69" s="29" t="str">
        <f t="shared" si="4"/>
        <v>&gt;GRAD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STD_RIGHT_ARROW "GRAD"</v>
      </c>
      <c r="T69" s="155"/>
      <c r="U69">
        <f t="shared" si="5"/>
        <v>47</v>
      </c>
      <c r="V69" s="53">
        <f t="shared" ref="V69:V132" si="7">SUM(V68,IF($O69,X69,0))</f>
        <v>3594.6390802880901</v>
      </c>
      <c r="W69" t="str">
        <f>IF(AND(O69,VLOOKUP(I69,SOURCE!B:M,2,0)&lt;&gt;"/  { itemToBeCoded"),IF(ISERROR(VLOOKUP(J69,TEST!A:F,5,0)),"",VLOOKUP(J69,TEST!A:F,5,0)),"")</f>
        <v/>
      </c>
      <c r="X69" t="str">
        <f>IF(AND(O69,VLOOKUP(I69,SOURCE!B:M,2,0)&lt;&gt;"/  { itemToBeCoded"),IF(ISERROR(VLOOKUP(J69,TEST!A:F,6,0)),"",VLOOKUP(J69,TEST!A:F,6,0)),"")</f>
        <v/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ITM_toMULpi</v>
      </c>
      <c r="E70" s="26" t="str">
        <f>CHAR(34)&amp;VLOOKUP(C70,SOURCE!$S$3:$Z$3000,6,0)&amp;CHAR(34)</f>
        <v>"&gt;MULPI"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(strcompare(str,"&gt;MULPI" )) { *com = ITM_toMULpi;} else</v>
      </c>
      <c r="H70" t="b">
        <f>ISNA(VLOOKUP(J70,J71:J$500,1,0))</f>
        <v>1</v>
      </c>
      <c r="I70" s="27">
        <f>VLOOKUP(C70,SOURCE!S$6:Y$10179,7,0)</f>
        <v>118</v>
      </c>
      <c r="J70" s="28" t="str">
        <f>VLOOKUP(C70,SOURCE!S$6:Y$10179,6,0)</f>
        <v>&gt;MULPI</v>
      </c>
      <c r="K70" s="29" t="str">
        <f t="shared" si="4"/>
        <v>&gt;MULpi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STD_RIGHT_ARROW "MUL" STD_pi</v>
      </c>
      <c r="T70" s="155"/>
      <c r="U70">
        <f t="shared" si="5"/>
        <v>47</v>
      </c>
      <c r="V70" s="53">
        <f t="shared" si="7"/>
        <v>3594.6390802880901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ITM_toRAD</v>
      </c>
      <c r="E71" s="26" t="str">
        <f>CHAR(34)&amp;VLOOKUP(C71,SOURCE!$S$3:$Z$3000,6,0)&amp;CHAR(34)</f>
        <v>"&gt;RAD"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(strcompare(str,"&gt;RAD" )) { *com = ITM_toRAD;} else</v>
      </c>
      <c r="H71" t="b">
        <f>ISNA(VLOOKUP(J71,J72:J$500,1,0))</f>
        <v>1</v>
      </c>
      <c r="I71" s="27">
        <f>VLOOKUP(C71,SOURCE!S$6:Y$10179,7,0)</f>
        <v>119</v>
      </c>
      <c r="J71" s="28" t="str">
        <f>VLOOKUP(C71,SOURCE!S$6:Y$10179,6,0)</f>
        <v>&gt;RAD</v>
      </c>
      <c r="K71" s="29" t="str">
        <f t="shared" si="4"/>
        <v>&gt;RAD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DEG 20 &gt;RAD &gt;REAL 0.349065850398866 GSB M2 //48</v>
      </c>
      <c r="O71" t="b">
        <f>ISNA(VLOOKUP(J71,J$3:J70,1,0))</f>
        <v>1</v>
      </c>
      <c r="Q71" s="26" t="str">
        <f>VLOOKUP(I71,SOURCE!B:M,5,0)</f>
        <v>STD_RIGHT_ARROW "RAD"</v>
      </c>
      <c r="T71" s="155"/>
      <c r="U71">
        <f t="shared" si="5"/>
        <v>48</v>
      </c>
      <c r="V71" s="53">
        <f t="shared" si="7"/>
        <v>3594.9881461384889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0.3490658503988659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ITM_DtoR</v>
      </c>
      <c r="E72" s="26" t="str">
        <f>CHAR(34)&amp;VLOOKUP(C72,SOURCE!$S$3:$Z$3000,6,0)&amp;CHAR(34)</f>
        <v>"D&gt;R"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(strcompare(str,"D&gt;R" )) { *com = ITM_DtoR;} else</v>
      </c>
      <c r="H72" t="b">
        <f>ISNA(VLOOKUP(J72,J73:J$500,1,0))</f>
        <v>1</v>
      </c>
      <c r="I72" s="27">
        <f>VLOOKUP(C72,SOURCE!S$6:Y$10179,7,0)</f>
        <v>120</v>
      </c>
      <c r="J72" s="28" t="str">
        <f>VLOOKUP(C72,SOURCE!S$6:Y$10179,6,0)</f>
        <v>D&gt;R</v>
      </c>
      <c r="K72" s="29" t="str">
        <f t="shared" si="4"/>
        <v>D&gt;R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20 D&gt;R &gt;REAL 0.349065850398866 GSB M2 //49</v>
      </c>
      <c r="O72" t="b">
        <f>ISNA(VLOOKUP(J72,J$3:J71,1,0))</f>
        <v>1</v>
      </c>
      <c r="Q72" s="26" t="str">
        <f>VLOOKUP(I72,SOURCE!B:M,5,0)</f>
        <v>"D" STD_RIGHT_ARROW "R"</v>
      </c>
      <c r="S72" s="157"/>
      <c r="T72" s="157"/>
      <c r="U72">
        <f t="shared" si="5"/>
        <v>49</v>
      </c>
      <c r="V72" s="53">
        <f t="shared" si="7"/>
        <v>3595.3372119888877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0.3490658503988659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ITM_RtoD</v>
      </c>
      <c r="E73" s="26" t="str">
        <f>CHAR(34)&amp;VLOOKUP(C73,SOURCE!$S$3:$Z$3000,6,0)&amp;CHAR(34)</f>
        <v>"R&gt;D"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(strcompare(str,"R&gt;D" )) { *com = ITM_RtoD;} else</v>
      </c>
      <c r="H73" t="b">
        <f>ISNA(VLOOKUP(J73,J74:J$500,1,0))</f>
        <v>1</v>
      </c>
      <c r="I73" s="27">
        <f>VLOOKUP(C73,SOURCE!S$6:Y$10179,7,0)</f>
        <v>121</v>
      </c>
      <c r="J73" s="28" t="str">
        <f>VLOOKUP(C73,SOURCE!S$6:Y$10179,6,0)</f>
        <v>R&gt;D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R&gt;D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20 R&gt;D &gt;REAL 1145.91559026165 GSB M2 //50</v>
      </c>
      <c r="O73" t="b">
        <f>ISNA(VLOOKUP(J73,J$3:J72,1,0))</f>
        <v>1</v>
      </c>
      <c r="Q73" s="26" t="str">
        <f>VLOOKUP(I73,SOURCE!B:M,5,0)</f>
        <v>"R" STD_RIGHT_ARROW "D"</v>
      </c>
      <c r="S73" s="157"/>
      <c r="T73" s="157"/>
      <c r="U73">
        <f t="shared" si="5"/>
        <v>50</v>
      </c>
      <c r="V73" s="53">
        <f t="shared" si="7"/>
        <v>4741.2528022505339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1145.9155902616465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ITM_RMD</v>
      </c>
      <c r="E74" s="26" t="str">
        <f>CHAR(34)&amp;VLOOKUP(C74,SOURCE!$S$3:$Z$3000,6,0)&amp;CHAR(34)</f>
        <v>"RMD"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(strcompare(str,"RMD" )) { *com = ITM_RMD;} else</v>
      </c>
      <c r="H74" t="b">
        <f>ISNA(VLOOKUP(J74,J75:J$500,1,0))</f>
        <v>1</v>
      </c>
      <c r="I74" s="27">
        <f>VLOOKUP(C74,SOURCE!S$6:Y$10179,7,0)</f>
        <v>122</v>
      </c>
      <c r="J74" s="28" t="str">
        <f>VLOOKUP(C74,SOURCE!S$6:Y$10179,6,0)</f>
        <v>RMD</v>
      </c>
      <c r="K74" s="29" t="str">
        <f t="shared" si="9"/>
        <v>RMD</v>
      </c>
      <c r="L74" s="39" t="str">
        <f>VLOOKUP(C74,SOURCE!S$6:Y$10179,2,0)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"RMD"</v>
      </c>
      <c r="S74" s="157"/>
      <c r="T74" s="157"/>
      <c r="U74">
        <f t="shared" si="5"/>
        <v>50</v>
      </c>
      <c r="V74" s="53">
        <f t="shared" si="7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ITM_LOGICALNOT</v>
      </c>
      <c r="E75" s="26" t="str">
        <f>CHAR(34)&amp;VLOOKUP(C75,SOURCE!$S$3:$Z$3000,6,0)&amp;CHAR(34)</f>
        <v>"NOT"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(strcompare(str,"NOT" )) { *com = ITM_LOGICALNOT;} else</v>
      </c>
      <c r="H75" t="b">
        <f>ISNA(VLOOKUP(J75,J76:J$500,1,0))</f>
        <v>1</v>
      </c>
      <c r="I75" s="27">
        <f>VLOOKUP(C75,SOURCE!S$6:Y$10179,7,0)</f>
        <v>123</v>
      </c>
      <c r="J75" s="28" t="str">
        <f>VLOOKUP(C75,SOURCE!S$6:Y$10179,6,0)</f>
        <v>NOT</v>
      </c>
      <c r="K75" s="29" t="str">
        <f t="shared" si="9"/>
        <v>NOT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"NOT"</v>
      </c>
      <c r="S75" s="157"/>
      <c r="T75" s="157"/>
      <c r="U75">
        <f t="shared" si="5"/>
        <v>50</v>
      </c>
      <c r="V75" s="53">
        <f t="shared" si="7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ITM_LOGICALAND</v>
      </c>
      <c r="E76" s="26" t="str">
        <f>CHAR(34)&amp;VLOOKUP(C76,SOURCE!$S$3:$Z$3000,6,0)&amp;CHAR(34)</f>
        <v>"AND"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>//                      if (strcompare(str,"AND" )) { *com = ITM_LOGICALAND;} else</v>
      </c>
      <c r="H76" t="b">
        <f>ISNA(VLOOKUP(J76,J77:J$500,1,0))</f>
        <v>1</v>
      </c>
      <c r="I76" s="27">
        <f>VLOOKUP(C76,SOURCE!S$6:Y$10179,7,0)</f>
        <v>124</v>
      </c>
      <c r="J76" s="28" t="str">
        <f>VLOOKUP(C76,SOURCE!S$6:Y$10179,6,0)</f>
        <v>AND</v>
      </c>
      <c r="K76" s="29" t="str">
        <f t="shared" si="9"/>
        <v>AND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"AND"</v>
      </c>
      <c r="S76" s="157"/>
      <c r="T76" s="157"/>
      <c r="U76">
        <f t="shared" si="5"/>
        <v>50</v>
      </c>
      <c r="V76" s="53">
        <f t="shared" si="7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ITM_LOGICALOR</v>
      </c>
      <c r="E77" s="26" t="str">
        <f>CHAR(34)&amp;VLOOKUP(C77,SOURCE!$S$3:$Z$3000,6,0)&amp;CHAR(34)</f>
        <v>"OR"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(strcompare(str,"OR" )) { *com = ITM_LOGICALOR;} else</v>
      </c>
      <c r="H77" t="b">
        <f>ISNA(VLOOKUP(J77,J78:J$500,1,0))</f>
        <v>1</v>
      </c>
      <c r="I77" s="27">
        <f>VLOOKUP(C77,SOURCE!S$6:Y$10179,7,0)</f>
        <v>125</v>
      </c>
      <c r="J77" s="28" t="str">
        <f>VLOOKUP(C77,SOURCE!S$6:Y$10179,6,0)</f>
        <v>OR</v>
      </c>
      <c r="K77" s="29" t="str">
        <f t="shared" si="9"/>
        <v>OR</v>
      </c>
      <c r="L77" s="39" t="str">
        <f>VLOOKUP(C77,SOURCE!S$6:Y$10179,2,0)</f>
        <v>Logic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"OR"</v>
      </c>
      <c r="S77" s="157"/>
      <c r="T77" s="157"/>
      <c r="U77">
        <f t="shared" si="5"/>
        <v>50</v>
      </c>
      <c r="V77" s="53">
        <f t="shared" si="7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ITM_LOGICALXOR</v>
      </c>
      <c r="E78" s="26" t="str">
        <f>CHAR(34)&amp;VLOOKUP(C78,SOURCE!$S$3:$Z$3000,6,0)&amp;CHAR(34)</f>
        <v>"XOR"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>//                      if (strcompare(str,"XOR" )) { *com = ITM_LOGICALXOR;} else</v>
      </c>
      <c r="H78" t="b">
        <f>ISNA(VLOOKUP(J78,J79:J$500,1,0))</f>
        <v>1</v>
      </c>
      <c r="I78" s="27">
        <f>VLOOKUP(C78,SOURCE!S$6:Y$10179,7,0)</f>
        <v>126</v>
      </c>
      <c r="J78" s="28" t="str">
        <f>VLOOKUP(C78,SOURCE!S$6:Y$10179,6,0)</f>
        <v>XOR</v>
      </c>
      <c r="K78" s="29" t="str">
        <f t="shared" si="9"/>
        <v>XOR</v>
      </c>
      <c r="L78" s="39" t="str">
        <f>VLOOKUP(C78,SOURCE!S$6:Y$10179,2,0)</f>
        <v>Logic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"XOR"</v>
      </c>
      <c r="U78">
        <f t="shared" si="5"/>
        <v>50</v>
      </c>
      <c r="V78" s="53">
        <f t="shared" si="7"/>
        <v>4741.2528022505339</v>
      </c>
      <c r="W78" t="str">
        <f>IF(AND(O78,VLOOKUP(I78,SOURCE!B:M,2,0)&lt;&gt;"/  { itemToBeCoded"),IF(ISERROR(VLOOKUP(J78,TEST!A:F,5,0)),"",VLOOKUP(J78,TEST!A:F,5,0)),"")</f>
        <v/>
      </c>
      <c r="X78" t="str">
        <f>IF(AND(O78,VLOOKUP(I78,SOURCE!B:M,2,0)&lt;&gt;"/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ITM_Xex</v>
      </c>
      <c r="E79" s="26" t="str">
        <f>CHAR(34)&amp;VLOOKUP(C79,SOURCE!$S$3:$Z$3000,6,0)&amp;CHAR(34)</f>
        <v>"X&lt;&gt;"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(strcompare(str,"X&lt;&gt;" )) { *com = ITM_Xex;} else</v>
      </c>
      <c r="H79" t="b">
        <f>ISNA(VLOOKUP(J79,J80:J$500,1,0))</f>
        <v>1</v>
      </c>
      <c r="I79" s="27">
        <f>VLOOKUP(C79,SOURCE!S$6:Y$10179,7,0)</f>
        <v>127</v>
      </c>
      <c r="J79" s="28" t="str">
        <f>VLOOKUP(C79,SOURCE!S$6:Y$10179,6,0)</f>
        <v>X&lt;&gt;</v>
      </c>
      <c r="K79" s="29" t="str">
        <f t="shared" si="9"/>
        <v>x&lt;&gt;</v>
      </c>
      <c r="L79" s="39" t="str">
        <f>VLOOKUP(C79,SOURCE!S$6:Y$10179,2,0)</f>
        <v>STACK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"x" STD_LEFT_RIGHT_ARROWS</v>
      </c>
      <c r="S79" s="157"/>
      <c r="T79" s="157"/>
      <c r="U79">
        <f t="shared" si="5"/>
        <v>50</v>
      </c>
      <c r="V79" s="53">
        <f t="shared" si="7"/>
        <v>4741.2528022505339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8"/>
        <v/>
      </c>
    </row>
    <row r="80" spans="1:25">
      <c r="A80" s="24" t="str">
        <f>IF(ISNA(VLOOKUP(D80,D81:D$9999,1,0)),"",1)</f>
        <v/>
      </c>
      <c r="B80" s="24">
        <f>IF(ISNA(VLOOKUP(E80,E81:E$9999,1,0)),"",1)</f>
        <v>1</v>
      </c>
      <c r="C80" s="2">
        <v>78</v>
      </c>
      <c r="D80" s="2" t="str">
        <f>VLOOKUP(C80,SOURCE!$S$3:$Z$3000,8,0)</f>
        <v>CST_05</v>
      </c>
      <c r="E80" s="26" t="str">
        <f>CHAR(34)&amp;VLOOKUP(C80,SOURCE!$S$3:$Z$3000,6,0)&amp;CHAR(34)</f>
        <v>"c"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(strcompare(str,"c" )) { *com = CST_05;} else</v>
      </c>
      <c r="H80" t="b">
        <f>ISNA(VLOOKUP(J80,J81:J$500,1,0))</f>
        <v>0</v>
      </c>
      <c r="I80" s="27">
        <f>VLOOKUP(C80,SOURCE!S$6:Y$10179,7,0)</f>
        <v>132</v>
      </c>
      <c r="J80" s="28" t="str">
        <f>VLOOKUP(C80,SOURCE!S$6:Y$10179,6,0)</f>
        <v>c</v>
      </c>
      <c r="K80" s="29" t="str">
        <f t="shared" si="9"/>
        <v>c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c 299792458 GSB M2 //51</v>
      </c>
      <c r="O80" t="b">
        <f>ISNA(VLOOKUP(J80,J$3:J79,1,0))</f>
        <v>1</v>
      </c>
      <c r="Q80" s="26" t="str">
        <f>VLOOKUP(I80,SOURCE!B:M,5,0)</f>
        <v>"c"</v>
      </c>
      <c r="S80" s="157"/>
      <c r="T80" s="157"/>
      <c r="U80">
        <f t="shared" ref="U80:U143" si="10">SUM(U79,W80)</f>
        <v>51</v>
      </c>
      <c r="V80" s="53">
        <f t="shared" si="7"/>
        <v>299797199.25280225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299792458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CST_08</v>
      </c>
      <c r="E81" s="26" t="str">
        <f>CHAR(34)&amp;VLOOKUP(C81,SOURCE!$S$3:$Z$3000,6,0)&amp;CHAR(34)</f>
        <v>"e"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(strcompare(str,"e" )) { *com = CST_08;} else</v>
      </c>
      <c r="H81" t="b">
        <f>ISNA(VLOOKUP(J81,J82:J$500,1,0))</f>
        <v>1</v>
      </c>
      <c r="I81" s="27">
        <f>VLOOKUP(C81,SOURCE!S$6:Y$10179,7,0)</f>
        <v>135</v>
      </c>
      <c r="J81" s="28" t="str">
        <f>VLOOKUP(C81,SOURCE!S$6:Y$10179,6,0)</f>
        <v>e</v>
      </c>
      <c r="K81" s="29" t="str">
        <f t="shared" si="9"/>
        <v>e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"e"</v>
      </c>
      <c r="S81" s="157"/>
      <c r="T81" s="157"/>
      <c r="U81">
        <f t="shared" si="10"/>
        <v>51</v>
      </c>
      <c r="V81" s="53">
        <f t="shared" si="7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CST_16</v>
      </c>
      <c r="E82" s="26" t="str">
        <f>CHAR(34)&amp;VLOOKUP(C82,SOURCE!$S$3:$Z$3000,6,0)&amp;CHAR(34)</f>
        <v>"ge"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>//                      if (strcompare(str,"ge" )) { *com = CST_16;} else</v>
      </c>
      <c r="H82" t="b">
        <f>ISNA(VLOOKUP(J82,J83:J$500,1,0))</f>
        <v>1</v>
      </c>
      <c r="I82" s="27">
        <f>VLOOKUP(C82,SOURCE!S$6:Y$10179,7,0)</f>
        <v>143</v>
      </c>
      <c r="J82" s="28" t="str">
        <f>VLOOKUP(C82,SOURCE!S$6:Y$10179,6,0)</f>
        <v>ge</v>
      </c>
      <c r="K82" s="29" t="str">
        <f t="shared" si="9"/>
        <v>ge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"g" STD_SUB_e</v>
      </c>
      <c r="S82" s="157"/>
      <c r="T82" s="157"/>
      <c r="U82">
        <f t="shared" si="10"/>
        <v>51</v>
      </c>
      <c r="V82" s="53">
        <f t="shared" si="7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CST_18</v>
      </c>
      <c r="E83" s="26" t="str">
        <f>CHAR(34)&amp;VLOOKUP(C83,SOURCE!$S$3:$Z$3000,6,0)&amp;CHAR(34)</f>
        <v>"gEARTH"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>//                      if (strcompare(str,"gEARTH" )) { *com = CST_18;} else</v>
      </c>
      <c r="H83" t="b">
        <f>ISNA(VLOOKUP(J83,J84:J$500,1,0))</f>
        <v>1</v>
      </c>
      <c r="I83" s="27">
        <f>VLOOKUP(C83,SOURCE!S$6:Y$10179,7,0)</f>
        <v>145</v>
      </c>
      <c r="J83" s="28" t="str">
        <f>VLOOKUP(C83,SOURCE!S$6:Y$10179,6,0)</f>
        <v>gEARTH</v>
      </c>
      <c r="K83" s="29" t="str">
        <f t="shared" si="9"/>
        <v>gEARTH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"g" STD_SUB_EARTH</v>
      </c>
      <c r="S83" s="157"/>
      <c r="T83" s="157"/>
      <c r="U83">
        <f t="shared" si="10"/>
        <v>51</v>
      </c>
      <c r="V83" s="53">
        <f t="shared" si="7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8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CST_65</v>
      </c>
      <c r="E84" s="26" t="str">
        <f>CHAR(34)&amp;VLOOKUP(C84,SOURCE!$S$3:$Z$3000,6,0)&amp;CHAR(34)</f>
        <v>"mu0"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>//                      if (strcompare(str,"mu0" )) { *com = CST_65;} else</v>
      </c>
      <c r="H84" t="b">
        <f>ISNA(VLOOKUP(J84,J85:J$500,1,0))</f>
        <v>1</v>
      </c>
      <c r="I84" s="27">
        <f>VLOOKUP(C84,SOURCE!S$6:Y$10179,7,0)</f>
        <v>192</v>
      </c>
      <c r="J84" s="28" t="str">
        <f>VLOOKUP(C84,SOURCE!S$6:Y$10179,6,0)</f>
        <v>mu0</v>
      </c>
      <c r="K84" s="29" t="str">
        <f t="shared" si="9"/>
        <v>mu0</v>
      </c>
      <c r="L84" s="39" t="str">
        <f>VLOOKUP(C84,SOURCE!S$6:Y$10179,2,0)</f>
        <v>Constant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STD_mu STD_SUB_0</v>
      </c>
      <c r="S84" s="157"/>
      <c r="T84" s="157"/>
      <c r="U84">
        <f t="shared" si="10"/>
        <v>51</v>
      </c>
      <c r="V84" s="53">
        <f t="shared" si="7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8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CST_74</v>
      </c>
      <c r="E85" s="26" t="str">
        <f>CHAR(34)&amp;VLOOKUP(C85,SOURCE!$S$3:$Z$3000,6,0)&amp;CHAR(34)</f>
        <v>"PHI"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(strcompare(str,"PHI" )) { *com = CST_74;} else</v>
      </c>
      <c r="H85" t="b">
        <f>ISNA(VLOOKUP(J85,J86:J$500,1,0))</f>
        <v>1</v>
      </c>
      <c r="I85" s="27">
        <f>VLOOKUP(C85,SOURCE!S$6:Y$10179,7,0)</f>
        <v>201</v>
      </c>
      <c r="J85" s="28" t="str">
        <f>VLOOKUP(C85,SOURCE!S$6:Y$10179,6,0)</f>
        <v>PHI</v>
      </c>
      <c r="K85" s="29" t="str">
        <f t="shared" si="9"/>
        <v>PHI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STD_PHI</v>
      </c>
      <c r="S85" s="157"/>
      <c r="T85" s="157"/>
      <c r="U85">
        <f t="shared" si="10"/>
        <v>51</v>
      </c>
      <c r="V85" s="53">
        <f t="shared" si="7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CST_77</v>
      </c>
      <c r="E86" s="26" t="str">
        <f>CHAR(34)&amp;VLOOKUP(C86,SOURCE!$S$3:$Z$3000,6,0)&amp;CHAR(34)</f>
        <v>"-INF"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>//                      if (strcompare(str,"-INF" )) { *com = CST_77;} else</v>
      </c>
      <c r="H86" t="b">
        <f>ISNA(VLOOKUP(J86,J87:J$500,1,0))</f>
        <v>1</v>
      </c>
      <c r="I86" s="27">
        <f>VLOOKUP(C86,SOURCE!S$6:Y$10179,7,0)</f>
        <v>204</v>
      </c>
      <c r="J86" s="28" t="str">
        <f>VLOOKUP(C86,SOURCE!S$6:Y$10179,6,0)</f>
        <v>-INF</v>
      </c>
      <c r="K86" s="29" t="str">
        <f t="shared" si="9"/>
        <v>-INFINITY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"-" STD_INFINITY</v>
      </c>
      <c r="S86" s="157"/>
      <c r="T86" s="157"/>
      <c r="U86">
        <f t="shared" si="10"/>
        <v>51</v>
      </c>
      <c r="V86" s="53">
        <f t="shared" si="7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CST_78</v>
      </c>
      <c r="E87" s="26" t="str">
        <f>CHAR(34)&amp;VLOOKUP(C87,SOURCE!$S$3:$Z$3000,6,0)&amp;CHAR(34)</f>
        <v>"INF"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>//                      if (strcompare(str,"INF" )) { *com = CST_78;} else</v>
      </c>
      <c r="H87" t="b">
        <f>ISNA(VLOOKUP(J87,J88:J$500,1,0))</f>
        <v>1</v>
      </c>
      <c r="I87" s="27">
        <f>VLOOKUP(C87,SOURCE!S$6:Y$10179,7,0)</f>
        <v>205</v>
      </c>
      <c r="J87" s="28" t="str">
        <f>VLOOKUP(C87,SOURCE!S$6:Y$10179,6,0)</f>
        <v>INF</v>
      </c>
      <c r="K87" s="29" t="str">
        <f t="shared" si="9"/>
        <v>INFINITY</v>
      </c>
      <c r="L87" s="39" t="str">
        <f>VLOOKUP(C87,SOURCE!S$6:Y$10179,2,0)</f>
        <v>Constant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STD_INFINITY</v>
      </c>
      <c r="S87" s="157"/>
      <c r="T87" s="157"/>
      <c r="U87">
        <f t="shared" si="10"/>
        <v>51</v>
      </c>
      <c r="V87" s="53">
        <f t="shared" si="7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8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ITM_LOGICALNAND</v>
      </c>
      <c r="E88" s="26" t="str">
        <f>CHAR(34)&amp;VLOOKUP(C88,SOURCE!$S$3:$Z$3000,6,0)&amp;CHAR(34)</f>
        <v>"NAND"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(strcompare(str,"NAND" )) { *com = ITM_LOGICALNAND;} else</v>
      </c>
      <c r="H88" t="b">
        <f>ISNA(VLOOKUP(J88,J89:J$500,1,0))</f>
        <v>1</v>
      </c>
      <c r="I88" s="27">
        <f>VLOOKUP(C88,SOURCE!S$6:Y$10179,7,0)</f>
        <v>402</v>
      </c>
      <c r="J88" s="28" t="str">
        <f>VLOOKUP(C88,SOURCE!S$6:Y$10179,6,0)</f>
        <v>NAND</v>
      </c>
      <c r="K88" s="29" t="str">
        <f t="shared" si="9"/>
        <v>NAND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"NAND"</v>
      </c>
      <c r="S88" s="157"/>
      <c r="T88" s="157"/>
      <c r="U88">
        <f t="shared" si="10"/>
        <v>51</v>
      </c>
      <c r="V88" s="53">
        <f t="shared" si="7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ITM_LOGICALNOR</v>
      </c>
      <c r="E89" s="26" t="str">
        <f>CHAR(34)&amp;VLOOKUP(C89,SOURCE!$S$3:$Z$3000,6,0)&amp;CHAR(34)</f>
        <v>"NOR"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(strcompare(str,"NOR" )) { *com = ITM_LOGICALNOR;} else</v>
      </c>
      <c r="H89" t="b">
        <f>ISNA(VLOOKUP(J89,J90:J$500,1,0))</f>
        <v>1</v>
      </c>
      <c r="I89" s="27">
        <f>VLOOKUP(C89,SOURCE!S$6:Y$10179,7,0)</f>
        <v>403</v>
      </c>
      <c r="J89" s="28" t="str">
        <f>VLOOKUP(C89,SOURCE!S$6:Y$10179,6,0)</f>
        <v>NOR</v>
      </c>
      <c r="K89" s="29" t="str">
        <f t="shared" si="9"/>
        <v>NOR</v>
      </c>
      <c r="L89" s="39" t="str">
        <f>VLOOKUP(C89,SOURCE!S$6:Y$10179,2,0)</f>
        <v>Logic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"NOR"</v>
      </c>
      <c r="S89" s="157"/>
      <c r="T89" s="157"/>
      <c r="U89">
        <f t="shared" si="10"/>
        <v>51</v>
      </c>
      <c r="V89" s="53">
        <f t="shared" si="7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8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ITM_LOGICALXNOR</v>
      </c>
      <c r="E90" s="26" t="str">
        <f>CHAR(34)&amp;VLOOKUP(C90,SOURCE!$S$3:$Z$3000,6,0)&amp;CHAR(34)</f>
        <v>"XNOR"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(strcompare(str,"XNOR" )) { *com = ITM_LOGICALXNOR;} else</v>
      </c>
      <c r="H90" t="b">
        <f>ISNA(VLOOKUP(J90,J91:J$500,1,0))</f>
        <v>1</v>
      </c>
      <c r="I90" s="27">
        <f>VLOOKUP(C90,SOURCE!S$6:Y$10179,7,0)</f>
        <v>404</v>
      </c>
      <c r="J90" s="28" t="str">
        <f>VLOOKUP(C90,SOURCE!S$6:Y$10179,6,0)</f>
        <v>XNOR</v>
      </c>
      <c r="K90" s="29" t="str">
        <f t="shared" si="9"/>
        <v>XNOR</v>
      </c>
      <c r="L90" s="39" t="str">
        <f>VLOOKUP(C90,SOURCE!S$6:Y$10179,2,0)</f>
        <v>Logic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"XNOR"</v>
      </c>
      <c r="S90" s="157"/>
      <c r="T90" s="157"/>
      <c r="U90">
        <f t="shared" si="10"/>
        <v>51</v>
      </c>
      <c r="V90" s="53">
        <f t="shared" si="7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VLOOKUP(C91,SOURCE!$S$3:$Z$3000,8,0)</f>
        <v>ITM_BS</v>
      </c>
      <c r="E91" s="26" t="str">
        <f>CHAR(34)&amp;VLOOKUP(C91,SOURCE!$S$3:$Z$3000,6,0)&amp;CHAR(34)</f>
        <v>"BS?"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(strcompare(str,"BS?" )) { *com = ITM_BS;} else</v>
      </c>
      <c r="H91" t="b">
        <f>ISNA(VLOOKUP(J91,J92:J$500,1,0))</f>
        <v>1</v>
      </c>
      <c r="I91" s="27">
        <f>VLOOKUP(C91,SOURCE!S$6:Y$10179,7,0)</f>
        <v>405</v>
      </c>
      <c r="J91" s="28" t="str">
        <f>VLOOKUP(C91,SOURCE!S$6:Y$10179,6,0)</f>
        <v>BS?</v>
      </c>
      <c r="K91" s="29" t="str">
        <f t="shared" si="9"/>
        <v>BS?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"BS?"</v>
      </c>
      <c r="S91" s="157"/>
      <c r="T91" s="157"/>
      <c r="U91">
        <f t="shared" si="10"/>
        <v>51</v>
      </c>
      <c r="V91" s="53">
        <f t="shared" si="7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ITM_BC</v>
      </c>
      <c r="E92" s="26" t="str">
        <f>CHAR(34)&amp;VLOOKUP(C92,SOURCE!$S$3:$Z$3000,6,0)&amp;CHAR(34)</f>
        <v>"BC?"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(strcompare(str,"BC?" )) { *com = ITM_BC;} else</v>
      </c>
      <c r="H92" t="b">
        <f>ISNA(VLOOKUP(J92,J93:J$500,1,0))</f>
        <v>1</v>
      </c>
      <c r="I92" s="27">
        <f>VLOOKUP(C92,SOURCE!S$6:Y$10179,7,0)</f>
        <v>406</v>
      </c>
      <c r="J92" s="28" t="str">
        <f>VLOOKUP(C92,SOURCE!S$6:Y$10179,6,0)</f>
        <v>BC?</v>
      </c>
      <c r="K92" s="29" t="str">
        <f t="shared" si="9"/>
        <v>BC?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"BC?"</v>
      </c>
      <c r="S92" s="157"/>
      <c r="T92" s="157"/>
      <c r="U92">
        <f t="shared" si="10"/>
        <v>51</v>
      </c>
      <c r="V92" s="53">
        <f t="shared" si="7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ITM_CB</v>
      </c>
      <c r="E93" s="26" t="str">
        <f>CHAR(34)&amp;VLOOKUP(C93,SOURCE!$S$3:$Z$3000,6,0)&amp;CHAR(34)</f>
        <v>"CB"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(strcompare(str,"CB" )) { *com = ITM_CB;} else</v>
      </c>
      <c r="H93" t="b">
        <f>ISNA(VLOOKUP(J93,J94:J$500,1,0))</f>
        <v>1</v>
      </c>
      <c r="I93" s="27">
        <f>VLOOKUP(C93,SOURCE!S$6:Y$10179,7,0)</f>
        <v>407</v>
      </c>
      <c r="J93" s="28" t="str">
        <f>VLOOKUP(C93,SOURCE!S$6:Y$10179,6,0)</f>
        <v>CB</v>
      </c>
      <c r="K93" s="29" t="str">
        <f t="shared" si="9"/>
        <v>CB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"CB"</v>
      </c>
      <c r="S93" s="157"/>
      <c r="T93" s="157"/>
      <c r="U93">
        <f t="shared" si="10"/>
        <v>51</v>
      </c>
      <c r="V93" s="53">
        <f t="shared" si="7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ITM_SB</v>
      </c>
      <c r="E94" s="26" t="str">
        <f>CHAR(34)&amp;VLOOKUP(C94,SOURCE!$S$3:$Z$3000,6,0)&amp;CHAR(34)</f>
        <v>"SB"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(strcompare(str,"SB" )) { *com = ITM_SB;} else</v>
      </c>
      <c r="H94" t="b">
        <f>ISNA(VLOOKUP(J94,J95:J$500,1,0))</f>
        <v>1</v>
      </c>
      <c r="I94" s="27">
        <f>VLOOKUP(C94,SOURCE!S$6:Y$10179,7,0)</f>
        <v>408</v>
      </c>
      <c r="J94" s="28" t="str">
        <f>VLOOKUP(C94,SOURCE!S$6:Y$10179,6,0)</f>
        <v>SB</v>
      </c>
      <c r="K94" s="29" t="str">
        <f t="shared" si="9"/>
        <v>SB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"SB"</v>
      </c>
      <c r="S94" s="157"/>
      <c r="T94" s="157"/>
      <c r="U94">
        <f t="shared" si="10"/>
        <v>51</v>
      </c>
      <c r="V94" s="53">
        <f t="shared" si="7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ITM_FB</v>
      </c>
      <c r="E95" s="26" t="str">
        <f>CHAR(34)&amp;VLOOKUP(C95,SOURCE!$S$3:$Z$3000,6,0)&amp;CHAR(34)</f>
        <v>"FB"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(strcompare(str,"FB" )) { *com = ITM_FB;} else</v>
      </c>
      <c r="H95" t="b">
        <f>ISNA(VLOOKUP(J95,J96:J$500,1,0))</f>
        <v>1</v>
      </c>
      <c r="I95" s="27">
        <f>VLOOKUP(C95,SOURCE!S$6:Y$10179,7,0)</f>
        <v>409</v>
      </c>
      <c r="J95" s="28" t="str">
        <f>VLOOKUP(C95,SOURCE!S$6:Y$10179,6,0)</f>
        <v>FB</v>
      </c>
      <c r="K95" s="29" t="str">
        <f t="shared" si="9"/>
        <v>FB</v>
      </c>
      <c r="L95" s="39" t="str">
        <f>VLOOKUP(C95,SOURCE!S$6:Y$10179,2,0)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"FB"</v>
      </c>
      <c r="S95" s="157"/>
      <c r="T95" s="157"/>
      <c r="U95">
        <f t="shared" si="10"/>
        <v>51</v>
      </c>
      <c r="V95" s="53">
        <f t="shared" si="7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ITM_RL</v>
      </c>
      <c r="E96" s="26" t="str">
        <f>CHAR(34)&amp;VLOOKUP(C96,SOURCE!$S$3:$Z$3000,6,0)&amp;CHAR(34)</f>
        <v>"RL"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(strcompare(str,"RL" )) { *com = ITM_RL;} else</v>
      </c>
      <c r="H96" t="b">
        <f>ISNA(VLOOKUP(J96,J97:J$500,1,0))</f>
        <v>1</v>
      </c>
      <c r="I96" s="27">
        <f>VLOOKUP(C96,SOURCE!S$6:Y$10179,7,0)</f>
        <v>410</v>
      </c>
      <c r="J96" s="28" t="str">
        <f>VLOOKUP(C96,SOURCE!S$6:Y$10179,6,0)</f>
        <v>RL</v>
      </c>
      <c r="K96" s="29" t="str">
        <f t="shared" si="9"/>
        <v>RL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"RL"</v>
      </c>
      <c r="S96" s="157"/>
      <c r="T96" s="157"/>
      <c r="U96">
        <f t="shared" si="10"/>
        <v>51</v>
      </c>
      <c r="V96" s="53">
        <f t="shared" si="7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ITM_RLC</v>
      </c>
      <c r="E97" s="26" t="str">
        <f>CHAR(34)&amp;VLOOKUP(C97,SOURCE!$S$3:$Z$3000,6,0)&amp;CHAR(34)</f>
        <v>"RLC"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(strcompare(str,"RLC" )) { *com = ITM_RLC;} else</v>
      </c>
      <c r="H97" t="b">
        <f>ISNA(VLOOKUP(J97,J98:J$500,1,0))</f>
        <v>1</v>
      </c>
      <c r="I97" s="27">
        <f>VLOOKUP(C97,SOURCE!S$6:Y$10179,7,0)</f>
        <v>411</v>
      </c>
      <c r="J97" s="28" t="str">
        <f>VLOOKUP(C97,SOURCE!S$6:Y$10179,6,0)</f>
        <v>RLC</v>
      </c>
      <c r="K97" s="29" t="str">
        <f t="shared" si="9"/>
        <v>RLC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"RLC"</v>
      </c>
      <c r="S97" s="157"/>
      <c r="T97" s="157"/>
      <c r="U97">
        <f t="shared" si="10"/>
        <v>51</v>
      </c>
      <c r="V97" s="53">
        <f t="shared" si="7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VLOOKUP(C98,SOURCE!$S$3:$Z$3000,8,0)</f>
        <v>ITM_RR</v>
      </c>
      <c r="E98" s="26" t="str">
        <f>CHAR(34)&amp;VLOOKUP(C98,SOURCE!$S$3:$Z$3000,6,0)&amp;CHAR(34)</f>
        <v>"RR"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(strcompare(str,"RR" )) { *com = ITM_RR;} else</v>
      </c>
      <c r="H98" t="b">
        <f>ISNA(VLOOKUP(J98,J99:J$500,1,0))</f>
        <v>1</v>
      </c>
      <c r="I98" s="27">
        <f>VLOOKUP(C98,SOURCE!S$6:Y$10179,7,0)</f>
        <v>412</v>
      </c>
      <c r="J98" s="28" t="str">
        <f>VLOOKUP(C98,SOURCE!S$6:Y$10179,6,0)</f>
        <v>RR</v>
      </c>
      <c r="K98" s="29" t="str">
        <f t="shared" si="9"/>
        <v>RR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"RR"</v>
      </c>
      <c r="S98" s="157"/>
      <c r="T98" s="157"/>
      <c r="U98">
        <f t="shared" si="10"/>
        <v>51</v>
      </c>
      <c r="V98" s="53">
        <f t="shared" si="7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ITM_RRC</v>
      </c>
      <c r="E99" s="26" t="str">
        <f>CHAR(34)&amp;VLOOKUP(C99,SOURCE!$S$3:$Z$3000,6,0)&amp;CHAR(34)</f>
        <v>"RRC"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(strcompare(str,"RRC" )) { *com = ITM_RRC;} else</v>
      </c>
      <c r="H99" t="b">
        <f>ISNA(VLOOKUP(J99,J100:J$500,1,0))</f>
        <v>1</v>
      </c>
      <c r="I99" s="27">
        <f>VLOOKUP(C99,SOURCE!S$6:Y$10179,7,0)</f>
        <v>413</v>
      </c>
      <c r="J99" s="28" t="str">
        <f>VLOOKUP(C99,SOURCE!S$6:Y$10179,6,0)</f>
        <v>RRC</v>
      </c>
      <c r="K99" s="29" t="str">
        <f t="shared" si="9"/>
        <v>RRC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"RRC"</v>
      </c>
      <c r="S99" s="157"/>
      <c r="T99" s="157"/>
      <c r="U99">
        <f t="shared" si="10"/>
        <v>51</v>
      </c>
      <c r="V99" s="53">
        <f t="shared" si="7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ITM_SL</v>
      </c>
      <c r="E100" s="26" t="str">
        <f>CHAR(34)&amp;VLOOKUP(C100,SOURCE!$S$3:$Z$3000,6,0)&amp;CHAR(34)</f>
        <v>"SL"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(strcompare(str,"SL" )) { *com = ITM_SL;} else</v>
      </c>
      <c r="H100" t="b">
        <f>ISNA(VLOOKUP(J100,J101:J$500,1,0))</f>
        <v>1</v>
      </c>
      <c r="I100" s="27">
        <f>VLOOKUP(C100,SOURCE!S$6:Y$10179,7,0)</f>
        <v>414</v>
      </c>
      <c r="J100" s="28" t="str">
        <f>VLOOKUP(C100,SOURCE!S$6:Y$10179,6,0)</f>
        <v>SL</v>
      </c>
      <c r="K100" s="29" t="str">
        <f t="shared" si="9"/>
        <v>SL</v>
      </c>
      <c r="L100" s="39" t="str">
        <f>VLOOKUP(C100,SOURCE!S$6:Y$10179,2,0)</f>
        <v>Logic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"SL"</v>
      </c>
      <c r="S100" s="157"/>
      <c r="T100" s="157"/>
      <c r="U100">
        <f t="shared" si="10"/>
        <v>51</v>
      </c>
      <c r="V100" s="53">
        <f t="shared" si="7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ITM_SR</v>
      </c>
      <c r="E101" s="26" t="str">
        <f>CHAR(34)&amp;VLOOKUP(C101,SOURCE!$S$3:$Z$3000,6,0)&amp;CHAR(34)</f>
        <v>"SR"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(strcompare(str,"SR" )) { *com = ITM_SR;} else</v>
      </c>
      <c r="H101" t="b">
        <f>ISNA(VLOOKUP(J101,J102:J$500,1,0))</f>
        <v>1</v>
      </c>
      <c r="I101" s="27">
        <f>VLOOKUP(C101,SOURCE!S$6:Y$10179,7,0)</f>
        <v>415</v>
      </c>
      <c r="J101" s="28" t="str">
        <f>VLOOKUP(C101,SOURCE!S$6:Y$10179,6,0)</f>
        <v>SR</v>
      </c>
      <c r="K101" s="29" t="str">
        <f t="shared" si="9"/>
        <v>SR</v>
      </c>
      <c r="L101" s="39" t="str">
        <f>VLOOKUP(C101,SOURCE!S$6:Y$10179,2,0)</f>
        <v>Logic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"SR"</v>
      </c>
      <c r="S101" s="157"/>
      <c r="T101" s="157"/>
      <c r="U101">
        <f t="shared" si="10"/>
        <v>51</v>
      </c>
      <c r="V101" s="53">
        <f t="shared" si="7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ITM_ASR</v>
      </c>
      <c r="E102" s="26" t="str">
        <f>CHAR(34)&amp;VLOOKUP(C102,SOURCE!$S$3:$Z$3000,6,0)&amp;CHAR(34)</f>
        <v>"ASR"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(strcompare(str,"ASR" )) { *com = ITM_ASR;} else</v>
      </c>
      <c r="H102" t="b">
        <f>ISNA(VLOOKUP(J102,J103:J$500,1,0))</f>
        <v>1</v>
      </c>
      <c r="I102" s="27">
        <f>VLOOKUP(C102,SOURCE!S$6:Y$10179,7,0)</f>
        <v>416</v>
      </c>
      <c r="J102" s="28" t="str">
        <f>VLOOKUP(C102,SOURCE!S$6:Y$10179,6,0)</f>
        <v>ASR</v>
      </c>
      <c r="K102" s="29" t="str">
        <f t="shared" si="9"/>
        <v>ASR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"ASR"</v>
      </c>
      <c r="S102" s="157"/>
      <c r="T102" s="157"/>
      <c r="U102">
        <f t="shared" si="10"/>
        <v>51</v>
      </c>
      <c r="V102" s="53">
        <f t="shared" si="7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ITM_LJ</v>
      </c>
      <c r="E103" s="26" t="str">
        <f>CHAR(34)&amp;VLOOKUP(C103,SOURCE!$S$3:$Z$3000,6,0)&amp;CHAR(34)</f>
        <v>"LJ"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(strcompare(str,"LJ" )) { *com = ITM_LJ;} else</v>
      </c>
      <c r="H103" t="b">
        <f>ISNA(VLOOKUP(J103,J104:J$500,1,0))</f>
        <v>1</v>
      </c>
      <c r="I103" s="27">
        <f>VLOOKUP(C103,SOURCE!S$6:Y$10179,7,0)</f>
        <v>417</v>
      </c>
      <c r="J103" s="28" t="str">
        <f>VLOOKUP(C103,SOURCE!S$6:Y$10179,6,0)</f>
        <v>LJ</v>
      </c>
      <c r="K103" s="29" t="str">
        <f t="shared" si="9"/>
        <v>LJ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"LJ"</v>
      </c>
      <c r="S103" s="157"/>
      <c r="T103" s="157"/>
      <c r="U103">
        <f t="shared" si="10"/>
        <v>51</v>
      </c>
      <c r="V103" s="53">
        <f t="shared" si="7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ITM_RJ</v>
      </c>
      <c r="E104" s="26" t="str">
        <f>CHAR(34)&amp;VLOOKUP(C104,SOURCE!$S$3:$Z$3000,6,0)&amp;CHAR(34)</f>
        <v>"RJ"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(strcompare(str,"RJ" )) { *com = ITM_RJ;} else</v>
      </c>
      <c r="H104" t="b">
        <f>ISNA(VLOOKUP(J104,J105:J$500,1,0))</f>
        <v>1</v>
      </c>
      <c r="I104" s="27">
        <f>VLOOKUP(C104,SOURCE!S$6:Y$10179,7,0)</f>
        <v>418</v>
      </c>
      <c r="J104" s="28" t="str">
        <f>VLOOKUP(C104,SOURCE!S$6:Y$10179,6,0)</f>
        <v>RJ</v>
      </c>
      <c r="K104" s="29" t="str">
        <f t="shared" si="9"/>
        <v>RJ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"RJ"</v>
      </c>
      <c r="S104" s="157"/>
      <c r="T104" s="157"/>
      <c r="U104">
        <f t="shared" si="10"/>
        <v>51</v>
      </c>
      <c r="V104" s="53">
        <f t="shared" si="7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ITM_MASKL</v>
      </c>
      <c r="E105" s="26" t="str">
        <f>CHAR(34)&amp;VLOOKUP(C105,SOURCE!$S$3:$Z$3000,6,0)&amp;CHAR(34)</f>
        <v>"MASKL"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(strcompare(str,"MASKL" )) { *com = ITM_MASKL;} else</v>
      </c>
      <c r="H105" t="b">
        <f>ISNA(VLOOKUP(J105,J106:J$500,1,0))</f>
        <v>1</v>
      </c>
      <c r="I105" s="27">
        <f>VLOOKUP(C105,SOURCE!S$6:Y$10179,7,0)</f>
        <v>419</v>
      </c>
      <c r="J105" s="28" t="str">
        <f>VLOOKUP(C105,SOURCE!S$6:Y$10179,6,0)</f>
        <v>MASKL</v>
      </c>
      <c r="K105" s="29" t="str">
        <f t="shared" si="9"/>
        <v>MASKL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"MASKL"</v>
      </c>
      <c r="S105" s="157"/>
      <c r="T105" s="157"/>
      <c r="U105">
        <f t="shared" si="10"/>
        <v>51</v>
      </c>
      <c r="V105" s="53">
        <f t="shared" si="7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ITM_MASKR</v>
      </c>
      <c r="E106" s="26" t="str">
        <f>CHAR(34)&amp;VLOOKUP(C106,SOURCE!$S$3:$Z$3000,6,0)&amp;CHAR(34)</f>
        <v>"MASKR"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(strcompare(str,"MASKR" )) { *com = ITM_MASKR;} else</v>
      </c>
      <c r="H106" t="b">
        <f>ISNA(VLOOKUP(J106,J107:J$500,1,0))</f>
        <v>1</v>
      </c>
      <c r="I106" s="27">
        <f>VLOOKUP(C106,SOURCE!S$6:Y$10179,7,0)</f>
        <v>420</v>
      </c>
      <c r="J106" s="28" t="str">
        <f>VLOOKUP(C106,SOURCE!S$6:Y$10179,6,0)</f>
        <v>MASKR</v>
      </c>
      <c r="K106" s="29" t="str">
        <f t="shared" si="9"/>
        <v>MASKR</v>
      </c>
      <c r="L106" s="39" t="str">
        <f>VLOOKUP(C106,SOURCE!S$6:Y$10179,2,0)</f>
        <v/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"MASKR"</v>
      </c>
      <c r="U106">
        <f t="shared" si="10"/>
        <v>51</v>
      </c>
      <c r="V106" s="53">
        <f t="shared" si="7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ITM_MIRROR</v>
      </c>
      <c r="E107" s="26" t="str">
        <f>CHAR(34)&amp;VLOOKUP(C107,SOURCE!$S$3:$Z$3000,6,0)&amp;CHAR(34)</f>
        <v>"MIRROR"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(strcompare(str,"MIRROR" )) { *com = ITM_MIRROR;} else</v>
      </c>
      <c r="H107" t="b">
        <f>ISNA(VLOOKUP(J107,J108:J$500,1,0))</f>
        <v>1</v>
      </c>
      <c r="I107" s="27">
        <f>VLOOKUP(C107,SOURCE!S$6:Y$10179,7,0)</f>
        <v>421</v>
      </c>
      <c r="J107" s="28" t="str">
        <f>VLOOKUP(C107,SOURCE!S$6:Y$10179,6,0)</f>
        <v>MIRROR</v>
      </c>
      <c r="K107" s="29" t="str">
        <f t="shared" si="9"/>
        <v>MIRROR</v>
      </c>
      <c r="L107" s="39" t="str">
        <f>VLOOKUP(C107,SOURCE!S$6:Y$10179,2,0)</f>
        <v/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"MIRROR"</v>
      </c>
      <c r="U107">
        <f t="shared" si="10"/>
        <v>51</v>
      </c>
      <c r="V107" s="53">
        <f t="shared" si="7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ITM_NUMB</v>
      </c>
      <c r="E108" s="26" t="str">
        <f>CHAR(34)&amp;VLOOKUP(C108,SOURCE!$S$3:$Z$3000,6,0)&amp;CHAR(34)</f>
        <v>"#B"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(strcompare(str,"#B" )) { *com = ITM_NUMB;} else</v>
      </c>
      <c r="H108" t="b">
        <f>ISNA(VLOOKUP(J108,J109:J$500,1,0))</f>
        <v>1</v>
      </c>
      <c r="I108" s="27">
        <f>VLOOKUP(C108,SOURCE!S$6:Y$10179,7,0)</f>
        <v>422</v>
      </c>
      <c r="J108" s="28" t="str">
        <f>VLOOKUP(C108,SOURCE!S$6:Y$10179,6,0)</f>
        <v>#B</v>
      </c>
      <c r="K108" s="29" t="str">
        <f t="shared" si="9"/>
        <v>#B</v>
      </c>
      <c r="L108" s="39" t="str">
        <f>VLOOKUP(C108,SOURCE!S$6:Y$10179,2,0)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"#B"</v>
      </c>
      <c r="U108">
        <f t="shared" si="10"/>
        <v>51</v>
      </c>
      <c r="V108" s="53">
        <f t="shared" si="7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ITM_SDL</v>
      </c>
      <c r="E109" s="26" t="str">
        <f>CHAR(34)&amp;VLOOKUP(C109,SOURCE!$S$3:$Z$3000,6,0)&amp;CHAR(34)</f>
        <v>"SDL"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(strcompare(str,"SDL" )) { *com = ITM_SDL;} else</v>
      </c>
      <c r="H109" t="b">
        <f>ISNA(VLOOKUP(J109,J110:J$500,1,0))</f>
        <v>1</v>
      </c>
      <c r="I109" s="27">
        <f>VLOOKUP(C109,SOURCE!S$6:Y$10179,7,0)</f>
        <v>423</v>
      </c>
      <c r="J109" s="28" t="str">
        <f>VLOOKUP(C109,SOURCE!S$6:Y$10179,6,0)</f>
        <v>SDL</v>
      </c>
      <c r="K109" s="29" t="str">
        <f t="shared" si="9"/>
        <v>SDL</v>
      </c>
      <c r="L109" s="39" t="str">
        <f>VLOOKUP(C109,SOURCE!S$6:Y$10179,2,0)</f>
        <v>Math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"SDL"</v>
      </c>
      <c r="U109">
        <f t="shared" si="10"/>
        <v>51</v>
      </c>
      <c r="V109" s="53">
        <f t="shared" si="7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ITM_SDR</v>
      </c>
      <c r="E110" s="26" t="str">
        <f>CHAR(34)&amp;VLOOKUP(C110,SOURCE!$S$3:$Z$3000,6,0)&amp;CHAR(34)</f>
        <v>"SDR"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(strcompare(str,"SDR" )) { *com = ITM_SDR;} else</v>
      </c>
      <c r="H110" t="b">
        <f>ISNA(VLOOKUP(J110,J111:J$500,1,0))</f>
        <v>1</v>
      </c>
      <c r="I110" s="27">
        <f>VLOOKUP(C110,SOURCE!S$6:Y$10179,7,0)</f>
        <v>424</v>
      </c>
      <c r="J110" s="28" t="str">
        <f>VLOOKUP(C110,SOURCE!S$6:Y$10179,6,0)</f>
        <v>SDR</v>
      </c>
      <c r="K110" s="29" t="str">
        <f t="shared" si="9"/>
        <v>SDR</v>
      </c>
      <c r="L110" s="39" t="str">
        <f>VLOOKUP(C110,SOURCE!S$6:Y$10179,2,0)</f>
        <v>Math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"SDR"</v>
      </c>
      <c r="U110">
        <f t="shared" si="10"/>
        <v>51</v>
      </c>
      <c r="V110" s="53">
        <f t="shared" si="7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ITM_SIGMAPLUS</v>
      </c>
      <c r="E111" s="26" t="str">
        <f>CHAR(34)&amp;VLOOKUP(C111,SOURCE!$S$3:$Z$3000,6,0)&amp;CHAR(34)</f>
        <v>"SUM+"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 xml:space="preserve">                      if (strcompare(str,"SUM+" )) { *com = ITM_SIGMAPLUS;} else</v>
      </c>
      <c r="H111" t="b">
        <f>ISNA(VLOOKUP(J111,J112:J$500,1,0))</f>
        <v>1</v>
      </c>
      <c r="I111" s="27">
        <f>VLOOKUP(C111,SOURCE!S$6:Y$10179,7,0)</f>
        <v>433</v>
      </c>
      <c r="J111" s="28" t="str">
        <f>VLOOKUP(C111,SOURCE!S$6:Y$10179,6,0)</f>
        <v>SUM+</v>
      </c>
      <c r="K111" s="29" t="str">
        <f t="shared" si="9"/>
        <v>SUM+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"+"</v>
      </c>
      <c r="U111">
        <f t="shared" si="10"/>
        <v>51</v>
      </c>
      <c r="V111" s="53">
        <f t="shared" si="7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ITM_NSIGMA</v>
      </c>
      <c r="E112" s="26" t="str">
        <f>CHAR(34)&amp;VLOOKUP(C112,SOURCE!$S$3:$Z$3000,6,0)&amp;CHAR(34)</f>
        <v>"NSUM"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(strcompare(str,"NSUM" )) { *com = ITM_NSIGMA;} else</v>
      </c>
      <c r="H112" t="b">
        <f>ISNA(VLOOKUP(J112,J113:J$500,1,0))</f>
        <v>1</v>
      </c>
      <c r="I112" s="27">
        <f>VLOOKUP(C112,SOURCE!S$6:Y$10179,7,0)</f>
        <v>435</v>
      </c>
      <c r="J112" s="28" t="str">
        <f>VLOOKUP(C112,SOURCE!S$6:Y$10179,6,0)</f>
        <v>NSUM</v>
      </c>
      <c r="K112" s="29" t="str">
        <f t="shared" si="9"/>
        <v>n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"n"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ITM_SIGMAx</v>
      </c>
      <c r="E113" s="26" t="str">
        <f>CHAR(34)&amp;VLOOKUP(C113,SOURCE!$S$3:$Z$3000,6,0)&amp;CHAR(34)</f>
        <v>"SUMX"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(strcompare(str,"SUMX" )) { *com = ITM_SIGMAx;} else</v>
      </c>
      <c r="H113" t="b">
        <f>ISNA(VLOOKUP(J113,J114:J$500,1,0))</f>
        <v>1</v>
      </c>
      <c r="I113" s="27">
        <f>VLOOKUP(C113,SOURCE!S$6:Y$10179,7,0)</f>
        <v>436</v>
      </c>
      <c r="J113" s="28" t="str">
        <f>VLOOKUP(C113,SOURCE!S$6:Y$10179,6,0)</f>
        <v>SUMX</v>
      </c>
      <c r="K113" s="29" t="str">
        <f t="shared" si="9"/>
        <v>SUMx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ITM_SIGMAy</v>
      </c>
      <c r="E114" s="26" t="str">
        <f>CHAR(34)&amp;VLOOKUP(C114,SOURCE!$S$3:$Z$3000,6,0)&amp;CHAR(34)</f>
        <v>"SUMY"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(strcompare(str,"SUMY" )) { *com = ITM_SIGMAy;} else</v>
      </c>
      <c r="H114" t="b">
        <f>ISNA(VLOOKUP(J114,J115:J$500,1,0))</f>
        <v>1</v>
      </c>
      <c r="I114" s="27">
        <f>VLOOKUP(C114,SOURCE!S$6:Y$10179,7,0)</f>
        <v>437</v>
      </c>
      <c r="J114" s="28" t="str">
        <f>VLOOKUP(C114,SOURCE!S$6:Y$10179,6,0)</f>
        <v>SUMY</v>
      </c>
      <c r="K114" s="29" t="str">
        <f t="shared" si="9"/>
        <v>SUMy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"y"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ITM_SIGMAx2</v>
      </c>
      <c r="E115" s="26" t="str">
        <f>CHAR(34)&amp;VLOOKUP(C115,SOURCE!$S$3:$Z$3000,6,0)&amp;CHAR(34)</f>
        <v>"SMX^2"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(strcompare(str,"SMX^2" )) { *com = ITM_SIGMAx2;} else</v>
      </c>
      <c r="H115" t="b">
        <f>ISNA(VLOOKUP(J115,J116:J$500,1,0))</f>
        <v>1</v>
      </c>
      <c r="I115" s="27">
        <f>VLOOKUP(C115,SOURCE!S$6:Y$10179,7,0)</f>
        <v>438</v>
      </c>
      <c r="J115" s="28" t="str">
        <f>VLOOKUP(C115,SOURCE!S$6:Y$10179,6,0)</f>
        <v>SMX^2</v>
      </c>
      <c r="K115" s="29" t="str">
        <f t="shared" si="9"/>
        <v>SUMx^2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"x" STD_SUP_2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ITM_SIGMAx2y</v>
      </c>
      <c r="E116" s="26" t="str">
        <f>CHAR(34)&amp;VLOOKUP(C116,SOURCE!$S$3:$Z$3000,6,0)&amp;CHAR(34)</f>
        <v>"SMX^2Y"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(strcompare(str,"SMX^2Y" )) { *com = ITM_SIGMAx2y;} else</v>
      </c>
      <c r="H116" t="b">
        <f>ISNA(VLOOKUP(J116,J117:J$500,1,0))</f>
        <v>1</v>
      </c>
      <c r="I116" s="27">
        <f>VLOOKUP(C116,SOURCE!S$6:Y$10179,7,0)</f>
        <v>439</v>
      </c>
      <c r="J116" s="28" t="str">
        <f>VLOOKUP(C116,SOURCE!S$6:Y$10179,6,0)</f>
        <v>SMX^2Y</v>
      </c>
      <c r="K116" s="29" t="str">
        <f t="shared" si="9"/>
        <v>SUMx^2y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"x" STD_SUP_2 "y"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ITM_SIGMAy2</v>
      </c>
      <c r="E117" s="26" t="str">
        <f>CHAR(34)&amp;VLOOKUP(C117,SOURCE!$S$3:$Z$3000,6,0)&amp;CHAR(34)</f>
        <v>"SMY^2"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(strcompare(str,"SMY^2" )) { *com = ITM_SIGMAy2;} else</v>
      </c>
      <c r="H117" t="b">
        <f>ISNA(VLOOKUP(J117,J118:J$500,1,0))</f>
        <v>1</v>
      </c>
      <c r="I117" s="27">
        <f>VLOOKUP(C117,SOURCE!S$6:Y$10179,7,0)</f>
        <v>440</v>
      </c>
      <c r="J117" s="28" t="str">
        <f>VLOOKUP(C117,SOURCE!S$6:Y$10179,6,0)</f>
        <v>SMY^2</v>
      </c>
      <c r="K117" s="29" t="str">
        <f t="shared" si="9"/>
        <v>SUMy^2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"y" STD_SUP_2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ITM_SIGMAxy</v>
      </c>
      <c r="E118" s="26" t="str">
        <f>CHAR(34)&amp;VLOOKUP(C118,SOURCE!$S$3:$Z$3000,6,0)&amp;CHAR(34)</f>
        <v>"SMXY"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(strcompare(str,"SMXY" )) { *com = ITM_SIGMAxy;} else</v>
      </c>
      <c r="H118" t="b">
        <f>ISNA(VLOOKUP(J118,J119:J$500,1,0))</f>
        <v>1</v>
      </c>
      <c r="I118" s="27">
        <f>VLOOKUP(C118,SOURCE!S$6:Y$10179,7,0)</f>
        <v>441</v>
      </c>
      <c r="J118" s="28" t="str">
        <f>VLOOKUP(C118,SOURCE!S$6:Y$10179,6,0)</f>
        <v>SMXY</v>
      </c>
      <c r="K118" s="29" t="str">
        <f t="shared" si="9"/>
        <v>SUMxy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"xy"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ITM_SIGMAlnxy</v>
      </c>
      <c r="E119" s="26" t="str">
        <f>CHAR(34)&amp;VLOOKUP(C119,SOURCE!$S$3:$Z$3000,6,0)&amp;CHAR(34)</f>
        <v>"SMLNXY"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(strcompare(str,"SMLNXY" )) { *com = ITM_SIGMAlnxy;} else</v>
      </c>
      <c r="H119" t="b">
        <f>ISNA(VLOOKUP(J119,J120:J$500,1,0))</f>
        <v>1</v>
      </c>
      <c r="I119" s="27">
        <f>VLOOKUP(C119,SOURCE!S$6:Y$10179,7,0)</f>
        <v>442</v>
      </c>
      <c r="J119" s="28" t="str">
        <f>VLOOKUP(C119,SOURCE!S$6:Y$10179,6,0)</f>
        <v>SMLNXY</v>
      </c>
      <c r="K119" s="29" t="str">
        <f t="shared" si="9"/>
        <v>SUMlnxy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"lnxy"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VLOOKUP(C120,SOURCE!$S$3:$Z$3000,8,0)</f>
        <v>ITM_SIGMAlnx</v>
      </c>
      <c r="E120" s="26" t="str">
        <f>CHAR(34)&amp;VLOOKUP(C120,SOURCE!$S$3:$Z$3000,6,0)&amp;CHAR(34)</f>
        <v>"SMLNX"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(strcompare(str,"SMLNX" )) { *com = ITM_SIGMAlnx;} else</v>
      </c>
      <c r="H120" t="b">
        <f>ISNA(VLOOKUP(J120,J121:J$500,1,0))</f>
        <v>1</v>
      </c>
      <c r="I120" s="27">
        <f>VLOOKUP(C120,SOURCE!S$6:Y$10179,7,0)</f>
        <v>443</v>
      </c>
      <c r="J120" s="28" t="str">
        <f>VLOOKUP(C120,SOURCE!S$6:Y$10179,6,0)</f>
        <v>SMLNX</v>
      </c>
      <c r="K120" s="29" t="str">
        <f t="shared" si="9"/>
        <v>SUMlnx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"lnx"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ITM_SIGMAln2x</v>
      </c>
      <c r="E121" s="26" t="str">
        <f>CHAR(34)&amp;VLOOKUP(C121,SOURCE!$S$3:$Z$3000,6,0)&amp;CHAR(34)</f>
        <v>"SMLN^2X"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(strcompare(str,"SMLN^2X" )) { *com = ITM_SIGMAln2x;} else</v>
      </c>
      <c r="H121" t="b">
        <f>ISNA(VLOOKUP(J121,J122:J$500,1,0))</f>
        <v>1</v>
      </c>
      <c r="I121" s="27">
        <f>VLOOKUP(C121,SOURCE!S$6:Y$10179,7,0)</f>
        <v>444</v>
      </c>
      <c r="J121" s="28" t="str">
        <f>VLOOKUP(C121,SOURCE!S$6:Y$10179,6,0)</f>
        <v>SMLN^2X</v>
      </c>
      <c r="K121" s="29" t="str">
        <f t="shared" si="9"/>
        <v>SUMln^2x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"ln" STD_SUP_2 "x"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ITM_SIGMAylnx</v>
      </c>
      <c r="E122" s="26" t="str">
        <f>CHAR(34)&amp;VLOOKUP(C122,SOURCE!$S$3:$Z$3000,6,0)&amp;CHAR(34)</f>
        <v>"SMYLNX"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(strcompare(str,"SMYLNX" )) { *com = ITM_SIGMAylnx;} else</v>
      </c>
      <c r="H122" t="b">
        <f>ISNA(VLOOKUP(J122,J123:J$500,1,0))</f>
        <v>1</v>
      </c>
      <c r="I122" s="27">
        <f>VLOOKUP(C122,SOURCE!S$6:Y$10179,7,0)</f>
        <v>445</v>
      </c>
      <c r="J122" s="28" t="str">
        <f>VLOOKUP(C122,SOURCE!S$6:Y$10179,6,0)</f>
        <v>SMYLNX</v>
      </c>
      <c r="K122" s="29" t="str">
        <f t="shared" si="9"/>
        <v>SUMylnx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"ylnx"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ITM_SIGMAlny</v>
      </c>
      <c r="E123" s="26" t="str">
        <f>CHAR(34)&amp;VLOOKUP(C123,SOURCE!$S$3:$Z$3000,6,0)&amp;CHAR(34)</f>
        <v>"SMLNY"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(strcompare(str,"SMLNY" )) { *com = ITM_SIGMAlny;} else</v>
      </c>
      <c r="H123" t="b">
        <f>ISNA(VLOOKUP(J123,J124:J$500,1,0))</f>
        <v>1</v>
      </c>
      <c r="I123" s="27">
        <f>VLOOKUP(C123,SOURCE!S$6:Y$10179,7,0)</f>
        <v>446</v>
      </c>
      <c r="J123" s="28" t="str">
        <f>VLOOKUP(C123,SOURCE!S$6:Y$10179,6,0)</f>
        <v>SMLNY</v>
      </c>
      <c r="K123" s="29" t="str">
        <f t="shared" si="9"/>
        <v>SUMlny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"lny"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ITM_SIGMAln2y</v>
      </c>
      <c r="E124" s="26" t="str">
        <f>CHAR(34)&amp;VLOOKUP(C124,SOURCE!$S$3:$Z$3000,6,0)&amp;CHAR(34)</f>
        <v>"SMLN^2Y"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(strcompare(str,"SMLN^2Y" )) { *com = ITM_SIGMAln2y;} else</v>
      </c>
      <c r="H124" t="b">
        <f>ISNA(VLOOKUP(J124,J125:J$500,1,0))</f>
        <v>1</v>
      </c>
      <c r="I124" s="27">
        <f>VLOOKUP(C124,SOURCE!S$6:Y$10179,7,0)</f>
        <v>447</v>
      </c>
      <c r="J124" s="28" t="str">
        <f>VLOOKUP(C124,SOURCE!S$6:Y$10179,6,0)</f>
        <v>SMLN^2Y</v>
      </c>
      <c r="K124" s="29" t="str">
        <f t="shared" si="9"/>
        <v>SUMln^2y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"ln" STD_SUP_2 "y"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ITM_SIGMAxlny</v>
      </c>
      <c r="E125" s="26" t="str">
        <f>CHAR(34)&amp;VLOOKUP(C125,SOURCE!$S$3:$Z$3000,6,0)&amp;CHAR(34)</f>
        <v>"SMXLNY"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(strcompare(str,"SMXLNY" )) { *com = ITM_SIGMAxlny;} else</v>
      </c>
      <c r="H125" t="b">
        <f>ISNA(VLOOKUP(J125,J126:J$500,1,0))</f>
        <v>1</v>
      </c>
      <c r="I125" s="27">
        <f>VLOOKUP(C125,SOURCE!S$6:Y$10179,7,0)</f>
        <v>448</v>
      </c>
      <c r="J125" s="28" t="str">
        <f>VLOOKUP(C125,SOURCE!S$6:Y$10179,6,0)</f>
        <v>SMXLNY</v>
      </c>
      <c r="K125" s="29" t="str">
        <f t="shared" si="9"/>
        <v>SUMxlny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"xlny"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ITM_SIGMAlnyonx</v>
      </c>
      <c r="E126" s="26" t="str">
        <f>CHAR(34)&amp;VLOOKUP(C126,SOURCE!$S$3:$Z$3000,6,0)&amp;CHAR(34)</f>
        <v>"SMLNY/X"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(strcompare(str,"SMLNY/X" )) { *com = ITM_SIGMAlnyonx;} else</v>
      </c>
      <c r="H126" t="b">
        <f>ISNA(VLOOKUP(J126,J127:J$500,1,0))</f>
        <v>1</v>
      </c>
      <c r="I126" s="27">
        <f>VLOOKUP(C126,SOURCE!S$6:Y$10179,7,0)</f>
        <v>449</v>
      </c>
      <c r="J126" s="28" t="str">
        <f>VLOOKUP(C126,SOURCE!S$6:Y$10179,6,0)</f>
        <v>SMLNY/X</v>
      </c>
      <c r="K126" s="29" t="str">
        <f t="shared" si="9"/>
        <v>SUMlny/x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"lny/x"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ITM_SIGMAx2ony</v>
      </c>
      <c r="E127" s="26" t="str">
        <f>CHAR(34)&amp;VLOOKUP(C127,SOURCE!$S$3:$Z$3000,6,0)&amp;CHAR(34)</f>
        <v>"SMX^2/Y"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(strcompare(str,"SMX^2/Y" )) { *com = ITM_SIGMAx2ony;} else</v>
      </c>
      <c r="H127" t="b">
        <f>ISNA(VLOOKUP(J127,J128:J$500,1,0))</f>
        <v>1</v>
      </c>
      <c r="I127" s="27">
        <f>VLOOKUP(C127,SOURCE!S$6:Y$10179,7,0)</f>
        <v>450</v>
      </c>
      <c r="J127" s="28" t="str">
        <f>VLOOKUP(C127,SOURCE!S$6:Y$10179,6,0)</f>
        <v>SMX^2/Y</v>
      </c>
      <c r="K127" s="29" t="str">
        <f t="shared" si="9"/>
        <v>SUMx^2/y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"x" STD_SUP_2 "/y"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ITM_SIGMA1onx</v>
      </c>
      <c r="E128" s="26" t="str">
        <f>CHAR(34)&amp;VLOOKUP(C128,SOURCE!$S$3:$Z$3000,6,0)&amp;CHAR(34)</f>
        <v>"SM^1/X"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(strcompare(str,"SM^1/X" )) { *com = ITM_SIGMA1onx;} else</v>
      </c>
      <c r="H128" t="b">
        <f>ISNA(VLOOKUP(J128,J129:J$500,1,0))</f>
        <v>1</v>
      </c>
      <c r="I128" s="27">
        <f>VLOOKUP(C128,SOURCE!S$6:Y$10179,7,0)</f>
        <v>451</v>
      </c>
      <c r="J128" s="28" t="str">
        <f>VLOOKUP(C128,SOURCE!S$6:Y$10179,6,0)</f>
        <v>SM^1/X</v>
      </c>
      <c r="K128" s="29" t="str">
        <f t="shared" si="9"/>
        <v>SUM^1/x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STD_SUP_1 "/x"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ITM_SIGMA1onx2</v>
      </c>
      <c r="E129" s="26" t="str">
        <f>CHAR(34)&amp;VLOOKUP(C129,SOURCE!$S$3:$Z$3000,6,0)&amp;CHAR(34)</f>
        <v>"SM^1/X^2"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(strcompare(str,"SM^1/X^2" )) { *com = ITM_SIGMA1onx2;} else</v>
      </c>
      <c r="H129" t="b">
        <f>ISNA(VLOOKUP(J129,J130:J$500,1,0))</f>
        <v>1</v>
      </c>
      <c r="I129" s="27">
        <f>VLOOKUP(C129,SOURCE!S$6:Y$10179,7,0)</f>
        <v>452</v>
      </c>
      <c r="J129" s="28" t="str">
        <f>VLOOKUP(C129,SOURCE!S$6:Y$10179,6,0)</f>
        <v>SM^1/X^2</v>
      </c>
      <c r="K129" s="29" t="str">
        <f t="shared" si="9"/>
        <v>SUM^1/x^2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"/x" STD_SUP_2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ITM_SIGMAxony</v>
      </c>
      <c r="E130" s="26" t="str">
        <f>CHAR(34)&amp;VLOOKUP(C130,SOURCE!$S$3:$Z$3000,6,0)&amp;CHAR(34)</f>
        <v>"SMX/Y"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(strcompare(str,"SMX/Y" )) { *com = ITM_SIGMAxony;} else</v>
      </c>
      <c r="H130" t="b">
        <f>ISNA(VLOOKUP(J130,J131:J$500,1,0))</f>
        <v>1</v>
      </c>
      <c r="I130" s="27">
        <f>VLOOKUP(C130,SOURCE!S$6:Y$10179,7,0)</f>
        <v>453</v>
      </c>
      <c r="J130" s="28" t="str">
        <f>VLOOKUP(C130,SOURCE!S$6:Y$10179,6,0)</f>
        <v>SMX/Y</v>
      </c>
      <c r="K130" s="29" t="str">
        <f t="shared" si="9"/>
        <v>SUMx/y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"x/y"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ITM_SIGMA1ony</v>
      </c>
      <c r="E131" s="26" t="str">
        <f>CHAR(34)&amp;VLOOKUP(C131,SOURCE!$S$3:$Z$3000,6,0)&amp;CHAR(34)</f>
        <v>"SM^1/Y"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(strcompare(str,"SM^1/Y" )) { *com = ITM_SIGMA1ony;} else</v>
      </c>
      <c r="H131" t="b">
        <f>ISNA(VLOOKUP(J131,J132:J$500,1,0))</f>
        <v>1</v>
      </c>
      <c r="I131" s="27">
        <f>VLOOKUP(C131,SOURCE!S$6:Y$10179,7,0)</f>
        <v>454</v>
      </c>
      <c r="J131" s="28" t="str">
        <f>VLOOKUP(C131,SOURCE!S$6:Y$10179,6,0)</f>
        <v>SM^1/Y</v>
      </c>
      <c r="K131" s="29" t="str">
        <f t="shared" si="9"/>
        <v>SUM^1/y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STD_SUP_1 "/y"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ITM_SIGMA1ony2</v>
      </c>
      <c r="E132" s="26" t="str">
        <f>CHAR(34)&amp;VLOOKUP(C132,SOURCE!$S$3:$Z$3000,6,0)&amp;CHAR(34)</f>
        <v>"SM^1/Y^2"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(strcompare(str,"SM^1/Y^2" )) { *com = ITM_SIGMA1ony2;} else</v>
      </c>
      <c r="H132" t="b">
        <f>ISNA(VLOOKUP(J132,J133:J$500,1,0))</f>
        <v>1</v>
      </c>
      <c r="I132" s="27">
        <f>VLOOKUP(C132,SOURCE!S$6:Y$10179,7,0)</f>
        <v>455</v>
      </c>
      <c r="J132" s="28" t="str">
        <f>VLOOKUP(C132,SOURCE!S$6:Y$10179,6,0)</f>
        <v>SM^1/Y^2</v>
      </c>
      <c r="K132" s="29" t="str">
        <f t="shared" si="9"/>
        <v>SUM^1/y^2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STD_SUP_1 "/y" STD_SUP_2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ITM_SIGMAx3</v>
      </c>
      <c r="E133" s="26" t="str">
        <f>CHAR(34)&amp;VLOOKUP(C133,SOURCE!$S$3:$Z$3000,6,0)&amp;CHAR(34)</f>
        <v>"SMX^3"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(strcompare(str,"SMX^3" )) { *com = ITM_SIGMAx3;} else</v>
      </c>
      <c r="H133" t="b">
        <f>ISNA(VLOOKUP(J133,J134:J$500,1,0))</f>
        <v>1</v>
      </c>
      <c r="I133" s="27">
        <f>VLOOKUP(C133,SOURCE!S$6:Y$10179,7,0)</f>
        <v>456</v>
      </c>
      <c r="J133" s="28" t="str">
        <f>VLOOKUP(C133,SOURCE!S$6:Y$10179,6,0)</f>
        <v>SMX^3</v>
      </c>
      <c r="K133" s="29" t="str">
        <f t="shared" si="9"/>
        <v>SUMx^3</v>
      </c>
      <c r="L133" s="39" t="str">
        <f>VLOOKUP(C133,SOURCE!S$6:Y$10179,2,0)</f>
        <v>Stat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STD_SIGMA "x" STD_SUP_3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ITM_SIGMAx4</v>
      </c>
      <c r="E134" s="26" t="str">
        <f>CHAR(34)&amp;VLOOKUP(C134,SOURCE!$S$3:$Z$3000,6,0)&amp;CHAR(34)</f>
        <v>"SMX^4"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(strcompare(str,"SMX^4" )) { *com = ITM_SIGMAx4;} else</v>
      </c>
      <c r="H134" t="b">
        <f>ISNA(VLOOKUP(J134,J135:J$500,1,0))</f>
        <v>1</v>
      </c>
      <c r="I134" s="27">
        <f>VLOOKUP(C134,SOURCE!S$6:Y$10179,7,0)</f>
        <v>457</v>
      </c>
      <c r="J134" s="28" t="str">
        <f>VLOOKUP(C134,SOURCE!S$6:Y$10179,6,0)</f>
        <v>SMX^4</v>
      </c>
      <c r="K134" s="29" t="str">
        <f t="shared" si="9"/>
        <v>SUMx^4</v>
      </c>
      <c r="L134" s="39" t="str">
        <f>VLOOKUP(C134,SOURCE!S$6:Y$10179,2,0)</f>
        <v>Stat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STD_SIGMA "x" STD_SUP_4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SFL_FRACT</v>
      </c>
      <c r="E135" s="26" t="str">
        <f>CHAR(34)&amp;VLOOKUP(C135,SOURCE!$S$3:$Z$3000,6,0)&amp;CHAR(34)</f>
        <v>"FRACT"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(strcompare(str,"FRACT" )) { *com = SFL_FRACT;} else</v>
      </c>
      <c r="H135" t="b">
        <f>ISNA(VLOOKUP(J135,J136:J$500,1,0))</f>
        <v>1</v>
      </c>
      <c r="I135" s="27">
        <f>VLOOKUP(C135,SOURCE!S$6:Y$10179,7,0)</f>
        <v>470</v>
      </c>
      <c r="J135" s="28" t="str">
        <f>VLOOKUP(C135,SOURCE!S$6:Y$10179,6,0)</f>
        <v>FRACT</v>
      </c>
      <c r="K135" s="29" t="str">
        <f t="shared" si="9"/>
        <v>FRACT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"FRACT"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SFL_PROPFR</v>
      </c>
      <c r="E136" s="26" t="str">
        <f>CHAR(34)&amp;VLOOKUP(C136,SOURCE!$S$3:$Z$3000,6,0)&amp;CHAR(34)</f>
        <v>"PROPFR"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(strcompare(str,"PROPFR" )) { *com = SFL_PROPFR;} else</v>
      </c>
      <c r="H136" t="b">
        <f>ISNA(VLOOKUP(J136,J137:J$500,1,0))</f>
        <v>1</v>
      </c>
      <c r="I136" s="27">
        <f>VLOOKUP(C136,SOURCE!S$6:Y$10179,7,0)</f>
        <v>471</v>
      </c>
      <c r="J136" s="28" t="str">
        <f>VLOOKUP(C136,SOURCE!S$6:Y$10179,6,0)</f>
        <v>PROPFR</v>
      </c>
      <c r="K136" s="29" t="str">
        <f t="shared" si="9"/>
        <v>PROPFR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"PROPFR"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SFL_DENANY</v>
      </c>
      <c r="E137" s="26" t="str">
        <f>CHAR(34)&amp;VLOOKUP(C137,SOURCE!$S$3:$Z$3000,6,0)&amp;CHAR(34)</f>
        <v>"DENANY"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(strcompare(str,"DENANY" )) { *com = SFL_DENANY;} else</v>
      </c>
      <c r="H137" t="b">
        <f>ISNA(VLOOKUP(J137,J138:J$500,1,0))</f>
        <v>1</v>
      </c>
      <c r="I137" s="27">
        <f>VLOOKUP(C137,SOURCE!S$6:Y$10179,7,0)</f>
        <v>472</v>
      </c>
      <c r="J137" s="28" t="str">
        <f>VLOOKUP(C137,SOURCE!S$6:Y$10179,6,0)</f>
        <v>DENANY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DENANY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"DENANY"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SFL_DENFIX</v>
      </c>
      <c r="E138" s="26" t="str">
        <f>CHAR(34)&amp;VLOOKUP(C138,SOURCE!$S$3:$Z$3000,6,0)&amp;CHAR(34)</f>
        <v>"DENFIX"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(strcompare(str,"DENFIX" )) { *com = SFL_DENFIX;} else</v>
      </c>
      <c r="H138" t="b">
        <f>ISNA(VLOOKUP(J138,J139:J$500,1,0))</f>
        <v>1</v>
      </c>
      <c r="I138" s="27">
        <f>VLOOKUP(C138,SOURCE!S$6:Y$10179,7,0)</f>
        <v>473</v>
      </c>
      <c r="J138" s="28" t="str">
        <f>VLOOKUP(C138,SOURCE!S$6:Y$10179,6,0)</f>
        <v>DENFIX</v>
      </c>
      <c r="K138" s="29" t="str">
        <f t="shared" si="13"/>
        <v>DENFIX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"DENFIX"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ITM_REG_X</v>
      </c>
      <c r="E139" s="26" t="str">
        <f>CHAR(34)&amp;VLOOKUP(C139,SOURCE!$S$3:$Z$3000,6,0)&amp;CHAR(34)</f>
        <v>"X"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 xml:space="preserve">                      if (strcompare(str,"X" )) { *com = ITM_REG_X;} else</v>
      </c>
      <c r="H139" t="b">
        <f>ISNA(VLOOKUP(J139,J140:J$500,1,0))</f>
        <v>1</v>
      </c>
      <c r="I139" s="27">
        <f>VLOOKUP(C139,SOURCE!S$6:Y$10179,7,0)</f>
        <v>527</v>
      </c>
      <c r="J139" s="28" t="str">
        <f>VLOOKUP(C139,SOURCE!S$6:Y$10179,6,0)</f>
        <v>X</v>
      </c>
      <c r="K139" s="29" t="str">
        <f t="shared" si="13"/>
        <v>X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"X"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ITM_REG_Y</v>
      </c>
      <c r="E140" s="26" t="str">
        <f>CHAR(34)&amp;VLOOKUP(C140,SOURCE!$S$3:$Z$3000,6,0)&amp;CHAR(34)</f>
        <v>"Y"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 xml:space="preserve">                      if (strcompare(str,"Y" )) { *com = ITM_REG_Y;} else</v>
      </c>
      <c r="H140" t="b">
        <f>ISNA(VLOOKUP(J140,J141:J$500,1,0))</f>
        <v>1</v>
      </c>
      <c r="I140" s="27">
        <f>VLOOKUP(C140,SOURCE!S$6:Y$10179,7,0)</f>
        <v>528</v>
      </c>
      <c r="J140" s="28" t="str">
        <f>VLOOKUP(C140,SOURCE!S$6:Y$10179,6,0)</f>
        <v>Y</v>
      </c>
      <c r="K140" s="29" t="str">
        <f t="shared" si="13"/>
        <v>Y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"Y"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ITM_REG_Z</v>
      </c>
      <c r="E141" s="26" t="str">
        <f>CHAR(34)&amp;VLOOKUP(C141,SOURCE!$S$3:$Z$3000,6,0)&amp;CHAR(34)</f>
        <v>"Z"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(strcompare(str,"Z" )) { *com = ITM_REG_Z;} else</v>
      </c>
      <c r="H141" t="b">
        <f>ISNA(VLOOKUP(J141,J142:J$500,1,0))</f>
        <v>1</v>
      </c>
      <c r="I141" s="27">
        <f>VLOOKUP(C141,SOURCE!S$6:Y$10179,7,0)</f>
        <v>529</v>
      </c>
      <c r="J141" s="28" t="str">
        <f>VLOOKUP(C141,SOURCE!S$6:Y$10179,6,0)</f>
        <v>Z</v>
      </c>
      <c r="K141" s="29" t="str">
        <f t="shared" si="13"/>
        <v>Z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"Z"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ITM_REG_T</v>
      </c>
      <c r="E142" s="26" t="str">
        <f>CHAR(34)&amp;VLOOKUP(C142,SOURCE!$S$3:$Z$3000,6,0)&amp;CHAR(34)</f>
        <v>"T"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(strcompare(str,"T" )) { *com = ITM_REG_T;} else</v>
      </c>
      <c r="H142" t="b">
        <f>ISNA(VLOOKUP(J142,J143:J$500,1,0))</f>
        <v>1</v>
      </c>
      <c r="I142" s="27">
        <f>VLOOKUP(C142,SOURCE!S$6:Y$10179,7,0)</f>
        <v>530</v>
      </c>
      <c r="J142" s="28" t="str">
        <f>VLOOKUP(C142,SOURCE!S$6:Y$10179,6,0)</f>
        <v>T</v>
      </c>
      <c r="K142" s="29" t="str">
        <f t="shared" si="13"/>
        <v>T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"T"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ITM_REG_A</v>
      </c>
      <c r="E143" s="26" t="str">
        <f>CHAR(34)&amp;VLOOKUP(C143,SOURCE!$S$3:$Z$3000,6,0)&amp;CHAR(34)</f>
        <v>"A"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(strcompare(str,"A" )) { *com = ITM_REG_A;} else</v>
      </c>
      <c r="H143" t="b">
        <f>ISNA(VLOOKUP(J143,J144:J$500,1,0))</f>
        <v>1</v>
      </c>
      <c r="I143" s="27">
        <f>VLOOKUP(C143,SOURCE!S$6:Y$10179,7,0)</f>
        <v>531</v>
      </c>
      <c r="J143" s="28" t="str">
        <f>VLOOKUP(C143,SOURCE!S$6:Y$10179,6,0)</f>
        <v>A</v>
      </c>
      <c r="K143" s="29" t="str">
        <f t="shared" si="13"/>
        <v>A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"A"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ITM_REG_B</v>
      </c>
      <c r="E144" s="26" t="str">
        <f>CHAR(34)&amp;VLOOKUP(C144,SOURCE!$S$3:$Z$3000,6,0)&amp;CHAR(34)</f>
        <v>"B"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(strcompare(str,"B" )) { *com = ITM_REG_B;} else</v>
      </c>
      <c r="H144" t="b">
        <f>ISNA(VLOOKUP(J144,J145:J$500,1,0))</f>
        <v>1</v>
      </c>
      <c r="I144" s="27">
        <f>VLOOKUP(C144,SOURCE!S$6:Y$10179,7,0)</f>
        <v>532</v>
      </c>
      <c r="J144" s="28" t="str">
        <f>VLOOKUP(C144,SOURCE!S$6:Y$10179,6,0)</f>
        <v>B</v>
      </c>
      <c r="K144" s="29" t="str">
        <f t="shared" si="13"/>
        <v>B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"B"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ITM_REG_C</v>
      </c>
      <c r="E145" s="26" t="str">
        <f>CHAR(34)&amp;VLOOKUP(C145,SOURCE!$S$3:$Z$3000,6,0)&amp;CHAR(34)</f>
        <v>"C"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 xml:space="preserve">                      if (strcompare(str,"C" )) { *com = ITM_REG_C;} else</v>
      </c>
      <c r="H145" t="b">
        <f>ISNA(VLOOKUP(J145,J146:J$500,1,0))</f>
        <v>1</v>
      </c>
      <c r="I145" s="27">
        <f>VLOOKUP(C145,SOURCE!S$6:Y$10179,7,0)</f>
        <v>533</v>
      </c>
      <c r="J145" s="28" t="str">
        <f>VLOOKUP(C145,SOURCE!S$6:Y$10179,6,0)</f>
        <v>C</v>
      </c>
      <c r="K145" s="29" t="str">
        <f t="shared" si="13"/>
        <v>C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0</v>
      </c>
      <c r="Q145" s="26" t="str">
        <f>VLOOKUP(I145,SOURCE!B:M,5,0)</f>
        <v>"C"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ITM_REG_D</v>
      </c>
      <c r="E146" s="26" t="str">
        <f>CHAR(34)&amp;VLOOKUP(C146,SOURCE!$S$3:$Z$3000,6,0)&amp;CHAR(34)</f>
        <v>"D"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(strcompare(str,"D" )) { *com = ITM_REG_D;} else</v>
      </c>
      <c r="H146" t="b">
        <f>ISNA(VLOOKUP(J146,J147:J$500,1,0))</f>
        <v>1</v>
      </c>
      <c r="I146" s="27">
        <f>VLOOKUP(C146,SOURCE!S$6:Y$10179,7,0)</f>
        <v>534</v>
      </c>
      <c r="J146" s="28" t="str">
        <f>VLOOKUP(C146,SOURCE!S$6:Y$10179,6,0)</f>
        <v>D</v>
      </c>
      <c r="K146" s="29" t="str">
        <f t="shared" si="13"/>
        <v>D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"D"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ITM_REG_L</v>
      </c>
      <c r="E147" s="26" t="str">
        <f>CHAR(34)&amp;VLOOKUP(C147,SOURCE!$S$3:$Z$3000,6,0)&amp;CHAR(34)</f>
        <v>"L"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(strcompare(str,"L" )) { *com = ITM_REG_L;} else</v>
      </c>
      <c r="H147" t="b">
        <f>ISNA(VLOOKUP(J147,J148:J$500,1,0))</f>
        <v>1</v>
      </c>
      <c r="I147" s="27">
        <f>VLOOKUP(C147,SOURCE!S$6:Y$10179,7,0)</f>
        <v>535</v>
      </c>
      <c r="J147" s="28" t="str">
        <f>VLOOKUP(C147,SOURCE!S$6:Y$10179,6,0)</f>
        <v>L</v>
      </c>
      <c r="K147" s="29" t="str">
        <f t="shared" si="13"/>
        <v>L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"L"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ITM_REG_I</v>
      </c>
      <c r="E148" s="26" t="str">
        <f>CHAR(34)&amp;VLOOKUP(C148,SOURCE!$S$3:$Z$3000,6,0)&amp;CHAR(34)</f>
        <v>"I"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(strcompare(str,"I" )) { *com = ITM_REG_I;} else</v>
      </c>
      <c r="H148" t="b">
        <f>ISNA(VLOOKUP(J148,J149:J$500,1,0))</f>
        <v>1</v>
      </c>
      <c r="I148" s="27">
        <f>VLOOKUP(C148,SOURCE!S$6:Y$10179,7,0)</f>
        <v>536</v>
      </c>
      <c r="J148" s="28" t="str">
        <f>VLOOKUP(C148,SOURCE!S$6:Y$10179,6,0)</f>
        <v>I</v>
      </c>
      <c r="K148" s="29" t="str">
        <f t="shared" si="13"/>
        <v>I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"I"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ITM_REG_J</v>
      </c>
      <c r="E149" s="26" t="str">
        <f>CHAR(34)&amp;VLOOKUP(C149,SOURCE!$S$3:$Z$3000,6,0)&amp;CHAR(34)</f>
        <v>"J"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(strcompare(str,"J" )) { *com = ITM_REG_J;} else</v>
      </c>
      <c r="H149" t="b">
        <f>ISNA(VLOOKUP(J149,J150:J$500,1,0))</f>
        <v>1</v>
      </c>
      <c r="I149" s="27">
        <f>VLOOKUP(C149,SOURCE!S$6:Y$10179,7,0)</f>
        <v>537</v>
      </c>
      <c r="J149" s="28" t="str">
        <f>VLOOKUP(C149,SOURCE!S$6:Y$10179,6,0)</f>
        <v>J</v>
      </c>
      <c r="K149" s="29" t="str">
        <f t="shared" si="13"/>
        <v>J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ITM_REG_K</v>
      </c>
      <c r="E150" s="26" t="str">
        <f>CHAR(34)&amp;VLOOKUP(C150,SOURCE!$S$3:$Z$3000,6,0)&amp;CHAR(34)</f>
        <v>"K"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(strcompare(str,"K" )) { *com = ITM_REG_K;} else</v>
      </c>
      <c r="H150" t="b">
        <f>ISNA(VLOOKUP(J150,J151:J$500,1,0))</f>
        <v>1</v>
      </c>
      <c r="I150" s="27">
        <f>VLOOKUP(C150,SOURCE!S$6:Y$10179,7,0)</f>
        <v>538</v>
      </c>
      <c r="J150" s="28" t="str">
        <f>VLOOKUP(C150,SOURCE!S$6:Y$10179,6,0)</f>
        <v>K</v>
      </c>
      <c r="K150" s="29" t="str">
        <f t="shared" si="13"/>
        <v>K</v>
      </c>
      <c r="L150" s="39" t="str">
        <f>VLOOKUP(C150,SOURCE!S$6:Y$10179,2,0)</f>
        <v>STACK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"K"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ITM_INDIRECTION</v>
      </c>
      <c r="E151" s="26" t="str">
        <f>CHAR(34)&amp;VLOOKUP(C151,SOURCE!$S$3:$Z$3000,6,0)&amp;CHAR(34)</f>
        <v>"IND&gt;"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(strcompare(str,"IND&gt;" )) { *com = ITM_INDIRECTION;} else</v>
      </c>
      <c r="H151" t="b">
        <f>ISNA(VLOOKUP(J151,J152:J$500,1,0))</f>
        <v>1</v>
      </c>
      <c r="I151" s="27">
        <f>VLOOKUP(C151,SOURCE!S$6:Y$10179,7,0)</f>
        <v>539</v>
      </c>
      <c r="J151" s="28" t="str">
        <f>VLOOKUP(C151,SOURCE!S$6:Y$10179,6,0)</f>
        <v>IND&gt;</v>
      </c>
      <c r="K151" s="29" t="str">
        <f t="shared" si="13"/>
        <v>&gt;</v>
      </c>
      <c r="L151" s="39" t="str">
        <f>VLOOKUP(C151,SOURCE!S$6:Y$10179,2,0)</f>
        <v>STACK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STD_RIGHT_ARROW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ITM_EXPONENT</v>
      </c>
      <c r="E152" s="26" t="str">
        <f>CHAR(34)&amp;VLOOKUP(C152,SOURCE!$S$3:$Z$3000,6,0)&amp;CHAR(34)</f>
        <v>"EEX"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(strcompare(str,"EEX" )) { *com = ITM_EXPONENT;} else</v>
      </c>
      <c r="H152" t="b">
        <f>ISNA(VLOOKUP(J152,J153:J$500,1,0))</f>
        <v>1</v>
      </c>
      <c r="I152" s="27">
        <f>VLOOKUP(C152,SOURCE!S$6:Y$10179,7,0)</f>
        <v>1145</v>
      </c>
      <c r="J152" s="28" t="str">
        <f>VLOOKUP(C152,SOURCE!S$6:Y$10179,6,0)</f>
        <v>EEX</v>
      </c>
      <c r="K152" s="29" t="str">
        <f t="shared" si="13"/>
        <v>EEX</v>
      </c>
      <c r="L152" s="39">
        <f>VLOOKUP(C152,SOURCE!S$6:Y$10179,2,0)</f>
        <v>0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"EEX"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ITM_1COMPL</v>
      </c>
      <c r="E153" s="26" t="str">
        <f>CHAR(34)&amp;VLOOKUP(C153,SOURCE!$S$3:$Z$3000,6,0)&amp;CHAR(34)</f>
        <v>"1COMPL"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(strcompare(str,"1COMPL" )) { *com = ITM_1COMPL;} else</v>
      </c>
      <c r="H153" t="b">
        <f>ISNA(VLOOKUP(J153,J154:J$500,1,0))</f>
        <v>1</v>
      </c>
      <c r="I153" s="27">
        <f>VLOOKUP(C153,SOURCE!S$6:Y$10179,7,0)</f>
        <v>1404</v>
      </c>
      <c r="J153" s="28" t="str">
        <f>VLOOKUP(C153,SOURCE!S$6:Y$10179,6,0)</f>
        <v>1COMPL</v>
      </c>
      <c r="K153" s="29" t="str">
        <f t="shared" si="13"/>
        <v>1COMPL</v>
      </c>
      <c r="L153" s="39" t="str">
        <f>VLOOKUP(C153,SOURCE!S$6:Y$10179,2,0)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"1COMPL"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ITM_SNAP</v>
      </c>
      <c r="E154" s="26" t="str">
        <f>CHAR(34)&amp;VLOOKUP(C154,SOURCE!$S$3:$Z$3000,6,0)&amp;CHAR(34)</f>
        <v>"SNAP"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(strcompare(str,"SNAP" )) { *com = ITM_SNAP;} else</v>
      </c>
      <c r="H154" t="b">
        <f>ISNA(VLOOKUP(J154,J155:J$500,1,0))</f>
        <v>1</v>
      </c>
      <c r="I154" s="27">
        <f>VLOOKUP(C154,SOURCE!S$6:Y$10179,7,0)</f>
        <v>1405</v>
      </c>
      <c r="J154" s="28" t="str">
        <f>VLOOKUP(C154,SOURCE!S$6:Y$10179,6,0)</f>
        <v>SNAP</v>
      </c>
      <c r="K154" s="29" t="str">
        <f t="shared" si="13"/>
        <v>SNAP</v>
      </c>
      <c r="L154" s="39" t="str">
        <f>VLOOKUP(C154,SOURCE!S$6:Y$10179,2,0)</f>
        <v>INFO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"SNAP"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ITM_2COMPL</v>
      </c>
      <c r="E155" s="26" t="str">
        <f>CHAR(34)&amp;VLOOKUP(C155,SOURCE!$S$3:$Z$3000,6,0)&amp;CHAR(34)</f>
        <v>"2COMPL"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(strcompare(str,"2COMPL" )) { *com = ITM_2COMPL;} else</v>
      </c>
      <c r="H155" t="b">
        <f>ISNA(VLOOKUP(J155,J156:J$500,1,0))</f>
        <v>1</v>
      </c>
      <c r="I155" s="27">
        <f>VLOOKUP(C155,SOURCE!S$6:Y$10179,7,0)</f>
        <v>1406</v>
      </c>
      <c r="J155" s="28" t="str">
        <f>VLOOKUP(C155,SOURCE!S$6:Y$10179,6,0)</f>
        <v>2COMPL</v>
      </c>
      <c r="K155" s="29" t="str">
        <f t="shared" si="13"/>
        <v>2COMPL</v>
      </c>
      <c r="L155" s="39" t="str">
        <f>VLOOKUP(C155,SOURCE!S$6:Y$10179,2,0)</f>
        <v>INT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"2COMPL"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ITM_ABS</v>
      </c>
      <c r="E156" s="26" t="str">
        <f>CHAR(34)&amp;VLOOKUP(C156,SOURCE!$S$3:$Z$3000,6,0)&amp;CHAR(34)</f>
        <v>"ABS"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 xml:space="preserve">                      if (strcompare(str,"ABS" )) { *com = ITM_ABS;} else</v>
      </c>
      <c r="H156" t="b">
        <f>ISNA(VLOOKUP(J156,J157:J$500,1,0))</f>
        <v>1</v>
      </c>
      <c r="I156" s="27">
        <f>VLOOKUP(C156,SOURCE!S$6:Y$10179,7,0)</f>
        <v>1407</v>
      </c>
      <c r="J156" s="28" t="str">
        <f>VLOOKUP(C156,SOURCE!S$6:Y$10179,6,0)</f>
        <v>ABS</v>
      </c>
      <c r="K156" s="29" t="str">
        <f t="shared" si="13"/>
        <v>ABS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0</v>
      </c>
      <c r="Q156" s="26" t="str">
        <f>VLOOKUP(I156,SOURCE!B:M,5,0)</f>
        <v>"ABS"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ITM_AGM</v>
      </c>
      <c r="E157" s="26" t="str">
        <f>CHAR(34)&amp;VLOOKUP(C157,SOURCE!$S$3:$Z$3000,6,0)&amp;CHAR(34)</f>
        <v>"AGM"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(strcompare(str,"AGM" )) { *com = ITM_AGM;} else</v>
      </c>
      <c r="H157" t="b">
        <f>ISNA(VLOOKUP(J157,J158:J$500,1,0))</f>
        <v>1</v>
      </c>
      <c r="I157" s="27">
        <f>VLOOKUP(C157,SOURCE!S$6:Y$10179,7,0)</f>
        <v>1408</v>
      </c>
      <c r="J157" s="28" t="str">
        <f>VLOOKUP(C157,SOURCE!S$6:Y$10179,6,0)</f>
        <v>AGM</v>
      </c>
      <c r="K157" s="29" t="str">
        <f t="shared" si="13"/>
        <v>AGM</v>
      </c>
      <c r="L157" s="39" t="str">
        <f>VLOOKUP(C157,SOURCE!S$6:Y$10179,2,0)</f>
        <v/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"AGM"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ITM_ALL</v>
      </c>
      <c r="E158" s="26" t="str">
        <f>CHAR(34)&amp;VLOOKUP(C158,SOURCE!$S$3:$Z$3000,6,0)&amp;CHAR(34)</f>
        <v>"ALL"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(strcompare(str,"ALL" )) { *com = ITM_ALL;} else</v>
      </c>
      <c r="H158" t="b">
        <f>ISNA(VLOOKUP(J158,J159:J$500,1,0))</f>
        <v>1</v>
      </c>
      <c r="I158" s="27">
        <f>VLOOKUP(C158,SOURCE!S$6:Y$10179,7,0)</f>
        <v>1410</v>
      </c>
      <c r="J158" s="28" t="str">
        <f>VLOOKUP(C158,SOURCE!S$6:Y$10179,6,0)</f>
        <v>ALL</v>
      </c>
      <c r="K158" s="29" t="str">
        <f t="shared" si="13"/>
        <v>ALL</v>
      </c>
      <c r="L158" s="39" t="str">
        <f>VLOOKUP(C158,SOURCE!S$6:Y$10179,2,0)</f>
        <v/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"ALL"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ITM_BATT</v>
      </c>
      <c r="E159" s="26" t="str">
        <f>CHAR(34)&amp;VLOOKUP(C159,SOURCE!$S$3:$Z$3000,6,0)&amp;CHAR(34)</f>
        <v>"BATT?"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(strcompare(str,"BATT?" )) { *com = ITM_BATT;} else</v>
      </c>
      <c r="H159" t="b">
        <f>ISNA(VLOOKUP(J159,J160:J$500,1,0))</f>
        <v>1</v>
      </c>
      <c r="I159" s="27">
        <f>VLOOKUP(C159,SOURCE!S$6:Y$10179,7,0)</f>
        <v>1413</v>
      </c>
      <c r="J159" s="28" t="str">
        <f>VLOOKUP(C159,SOURCE!S$6:Y$10179,6,0)</f>
        <v>BATT?</v>
      </c>
      <c r="K159" s="29" t="str">
        <f t="shared" si="13"/>
        <v>BATT?</v>
      </c>
      <c r="L159" s="39" t="str">
        <f>VLOOKUP(C159,SOURCE!S$6:Y$10179,2,0)</f>
        <v>INFO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"BATT?"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ITM_CASE</v>
      </c>
      <c r="E160" s="26" t="str">
        <f>CHAR(34)&amp;VLOOKUP(C160,SOURCE!$S$3:$Z$3000,6,0)&amp;CHAR(34)</f>
        <v>"CASE"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(strcompare(str,"CASE" )) { *com = ITM_CASE;} else</v>
      </c>
      <c r="H160" t="b">
        <f>ISNA(VLOOKUP(J160,J161:J$500,1,0))</f>
        <v>1</v>
      </c>
      <c r="I160" s="27">
        <f>VLOOKUP(C160,SOURCE!S$6:Y$10179,7,0)</f>
        <v>1418</v>
      </c>
      <c r="J160" s="28" t="str">
        <f>VLOOKUP(C160,SOURCE!S$6:Y$10179,6,0)</f>
        <v>CASE</v>
      </c>
      <c r="K160" s="29" t="str">
        <f t="shared" si="13"/>
        <v>CASE</v>
      </c>
      <c r="L160" s="39" t="str">
        <f>VLOOKUP(C160,SOURCE!S$6:Y$10179,2,0)</f>
        <v/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"CASE"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ITM_CLFALL</v>
      </c>
      <c r="E161" s="26" t="str">
        <f>CHAR(34)&amp;VLOOKUP(C161,SOURCE!$S$3:$Z$3000,6,0)&amp;CHAR(34)</f>
        <v>"CLFALL"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(strcompare(str,"CLFALL" )) { *com = ITM_CLFALL;} else</v>
      </c>
      <c r="H161" t="b">
        <f>ISNA(VLOOKUP(J161,J162:J$500,1,0))</f>
        <v>1</v>
      </c>
      <c r="I161" s="27">
        <f>VLOOKUP(C161,SOURCE!S$6:Y$10179,7,0)</f>
        <v>1421</v>
      </c>
      <c r="J161" s="28" t="str">
        <f>VLOOKUP(C161,SOURCE!S$6:Y$10179,6,0)</f>
        <v>CLFALL</v>
      </c>
      <c r="K161" s="29" t="str">
        <f t="shared" si="13"/>
        <v>CLFall</v>
      </c>
      <c r="L161" s="39" t="str">
        <f>VLOOKUP(C161,SOURCE!S$6:Y$10179,2,0)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"CLFall"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ITM_CLLCD</v>
      </c>
      <c r="E162" s="26" t="str">
        <f>CHAR(34)&amp;VLOOKUP(C162,SOURCE!$S$3:$Z$3000,6,0)&amp;CHAR(34)</f>
        <v>"CLLCD"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(strcompare(str,"CLLCD" )) { *com = ITM_CLLCD;} else</v>
      </c>
      <c r="H162" t="b">
        <f>ISNA(VLOOKUP(J162,J163:J$500,1,0))</f>
        <v>1</v>
      </c>
      <c r="I162" s="27">
        <f>VLOOKUP(C162,SOURCE!S$6:Y$10179,7,0)</f>
        <v>1423</v>
      </c>
      <c r="J162" s="28" t="str">
        <f>VLOOKUP(C162,SOURCE!S$6:Y$10179,6,0)</f>
        <v>CLLCD</v>
      </c>
      <c r="K162" s="29" t="str">
        <f t="shared" si="13"/>
        <v>CLLCD</v>
      </c>
      <c r="L162" s="39" t="str">
        <f>VLOOKUP(C162,SOURCE!S$6:Y$10179,2,0)</f>
        <v>Clear</v>
      </c>
      <c r="M162" t="str">
        <f>IF(VLOOKUP(I162,SOURCE!B:M,2,0)="/  { itemToBeCoded","To be coded","")</f>
        <v>To be coded</v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"CLLCD"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ITM_CLREGS</v>
      </c>
      <c r="E163" s="26" t="str">
        <f>CHAR(34)&amp;VLOOKUP(C163,SOURCE!$S$3:$Z$3000,6,0)&amp;CHAR(34)</f>
        <v>"CLREGS"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(strcompare(str,"CLREGS" )) { *com = ITM_CLREGS;} else</v>
      </c>
      <c r="H163" t="b">
        <f>ISNA(VLOOKUP(J163,J164:J$500,1,0))</f>
        <v>1</v>
      </c>
      <c r="I163" s="27">
        <f>VLOOKUP(C163,SOURCE!S$6:Y$10179,7,0)</f>
        <v>1427</v>
      </c>
      <c r="J163" s="28" t="str">
        <f>VLOOKUP(C163,SOURCE!S$6:Y$10179,6,0)</f>
        <v>CLREGS</v>
      </c>
      <c r="K163" s="29" t="str">
        <f t="shared" si="13"/>
        <v>CLREGS</v>
      </c>
      <c r="L163" s="39" t="str">
        <f>VLOOKUP(C163,SOURCE!S$6:Y$10179,2,0)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"CLREGS"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ITM_CLSTK</v>
      </c>
      <c r="E164" s="26" t="str">
        <f>CHAR(34)&amp;VLOOKUP(C164,SOURCE!$S$3:$Z$3000,6,0)&amp;CHAR(34)</f>
        <v>"CLSTK"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 xml:space="preserve">                      if (strcompare(str,"CLSTK" )) { *com = ITM_CLSTK;} else</v>
      </c>
      <c r="H164" t="b">
        <f>ISNA(VLOOKUP(J164,J165:J$500,1,0))</f>
        <v>1</v>
      </c>
      <c r="I164" s="27">
        <f>VLOOKUP(C164,SOURCE!S$6:Y$10179,7,0)</f>
        <v>1428</v>
      </c>
      <c r="J164" s="28" t="str">
        <f>VLOOKUP(C164,SOURCE!S$6:Y$10179,6,0)</f>
        <v>CLSTK</v>
      </c>
      <c r="K164" s="29" t="str">
        <f t="shared" si="13"/>
        <v>CLSTK</v>
      </c>
      <c r="L164" s="39" t="str">
        <f>VLOOKUP(C164,SOURCE!S$6:Y$10179,2,0)</f>
        <v>Clear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"CLSTK"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ITM_CLSIGMA</v>
      </c>
      <c r="E165" s="26" t="str">
        <f>CHAR(34)&amp;VLOOKUP(C165,SOURCE!$S$3:$Z$3000,6,0)&amp;CHAR(34)</f>
        <v>"CLSUM"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 xml:space="preserve">                      if (strcompare(str,"CLSUM" )) { *com = ITM_CLSIGMA;} else</v>
      </c>
      <c r="H165" t="b">
        <f>ISNA(VLOOKUP(J165,J166:J$500,1,0))</f>
        <v>1</v>
      </c>
      <c r="I165" s="27">
        <f>VLOOKUP(C165,SOURCE!S$6:Y$10179,7,0)</f>
        <v>1429</v>
      </c>
      <c r="J165" s="28" t="str">
        <f>VLOOKUP(C165,SOURCE!S$6:Y$10179,6,0)</f>
        <v>CLSUM</v>
      </c>
      <c r="K165" s="29" t="str">
        <f t="shared" si="13"/>
        <v>CLSUM</v>
      </c>
      <c r="L165" s="39" t="str">
        <f>VLOOKUP(C165,SOURCE!S$6:Y$10179,2,0)</f>
        <v>Clear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"CL" STD_SIGMA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ITM_CONJ</v>
      </c>
      <c r="E166" s="26" t="str">
        <f>CHAR(34)&amp;VLOOKUP(C166,SOURCE!$S$3:$Z$3000,6,0)&amp;CHAR(34)</f>
        <v>"CONJ"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(strcompare(str,"CONJ" )) { *com = ITM_CONJ;} else</v>
      </c>
      <c r="H166" t="b">
        <f>ISNA(VLOOKUP(J166,J167:J$500,1,0))</f>
        <v>1</v>
      </c>
      <c r="I166" s="27">
        <f>VLOOKUP(C166,SOURCE!S$6:Y$10179,7,0)</f>
        <v>1431</v>
      </c>
      <c r="J166" s="28" t="str">
        <f>VLOOKUP(C166,SOURCE!S$6:Y$10179,6,0)</f>
        <v>CONJ</v>
      </c>
      <c r="K166" s="29" t="str">
        <f t="shared" si="13"/>
        <v>conj</v>
      </c>
      <c r="L166" s="39" t="str">
        <f>VLOOKUP(C166,SOURCE!S$6:Y$10179,2,0)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"conj"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ITM_CROSS_PROD</v>
      </c>
      <c r="E167" s="26" t="str">
        <f>CHAR(34)&amp;VLOOKUP(C167,SOURCE!$S$3:$Z$3000,6,0)&amp;CHAR(34)</f>
        <v>"CROSS"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 xml:space="preserve">                      if (strcompare(str,"CROSS" )) { *com = ITM_CROSS_PROD;} else</v>
      </c>
      <c r="H167" t="b">
        <f>ISNA(VLOOKUP(J167,J168:J$500,1,0))</f>
        <v>1</v>
      </c>
      <c r="I167" s="27">
        <f>VLOOKUP(C167,SOURCE!S$6:Y$10179,7,0)</f>
        <v>1436</v>
      </c>
      <c r="J167" s="28" t="str">
        <f>VLOOKUP(C167,SOURCE!S$6:Y$10179,6,0)</f>
        <v>CROSS</v>
      </c>
      <c r="K167" s="29" t="str">
        <f t="shared" si="13"/>
        <v>cross</v>
      </c>
      <c r="L167" s="39">
        <f>VLOOKUP(C167,SOURCE!S$6:Y$10179,2,0)</f>
        <v>0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"cross"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ITM_CXtoRE</v>
      </c>
      <c r="E168" s="26" t="str">
        <f>CHAR(34)&amp;VLOOKUP(C168,SOURCE!$S$3:$Z$3000,6,0)&amp;CHAR(34)</f>
        <v>"CX&gt;RE"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(strcompare(str,"CX&gt;RE" )) { *com = ITM_CXtoRE;} else</v>
      </c>
      <c r="H168" t="b">
        <f>ISNA(VLOOKUP(J168,J169:J$500,1,0))</f>
        <v>1</v>
      </c>
      <c r="I168" s="27">
        <f>VLOOKUP(C168,SOURCE!S$6:Y$10179,7,0)</f>
        <v>1437</v>
      </c>
      <c r="J168" s="28" t="str">
        <f>VLOOKUP(C168,SOURCE!S$6:Y$10179,6,0)</f>
        <v>CX&gt;RE</v>
      </c>
      <c r="K168" s="29" t="str">
        <f t="shared" si="13"/>
        <v>CX&gt;RE</v>
      </c>
      <c r="L168" s="39" t="str">
        <f>VLOOKUP(C168,SOURCE!S$6:Y$10179,2,0)</f>
        <v>Complex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"CX" STD_RIGHT_ARROW "RE"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ITM_DATE</v>
      </c>
      <c r="E169" s="26" t="str">
        <f>CHAR(34)&amp;VLOOKUP(C169,SOURCE!$S$3:$Z$3000,6,0)&amp;CHAR(34)</f>
        <v>"DATE"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(strcompare(str,"DATE" )) { *com = ITM_DATE;} else</v>
      </c>
      <c r="H169" t="b">
        <f>ISNA(VLOOKUP(J169,J170:J$500,1,0))</f>
        <v>1</v>
      </c>
      <c r="I169" s="27">
        <f>VLOOKUP(C169,SOURCE!S$6:Y$10179,7,0)</f>
        <v>1438</v>
      </c>
      <c r="J169" s="28" t="str">
        <f>VLOOKUP(C169,SOURCE!S$6:Y$10179,6,0)</f>
        <v>DATE</v>
      </c>
      <c r="K169" s="29" t="str">
        <f t="shared" si="13"/>
        <v>DATE</v>
      </c>
      <c r="L169" s="39" t="str">
        <f>VLOOKUP(C169,SOURCE!S$6:Y$10179,2,0)</f>
        <v/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"DATE"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ITM_DATEto</v>
      </c>
      <c r="E170" s="26" t="str">
        <f>CHAR(34)&amp;VLOOKUP(C170,SOURCE!$S$3:$Z$3000,6,0)&amp;CHAR(34)</f>
        <v>"DATE&gt;"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(strcompare(str,"DATE&gt;" )) { *com = ITM_DATEto;} else</v>
      </c>
      <c r="H170" t="b">
        <f>ISNA(VLOOKUP(J170,J171:J$500,1,0))</f>
        <v>1</v>
      </c>
      <c r="I170" s="27">
        <f>VLOOKUP(C170,SOURCE!S$6:Y$10179,7,0)</f>
        <v>1439</v>
      </c>
      <c r="J170" s="28" t="str">
        <f>VLOOKUP(C170,SOURCE!S$6:Y$10179,6,0)</f>
        <v>DATE&gt;</v>
      </c>
      <c r="K170" s="29" t="str">
        <f t="shared" si="13"/>
        <v>DATE&gt;</v>
      </c>
      <c r="L170" s="39" t="str">
        <f>VLOOKUP(C170,SOURCE!S$6:Y$10179,2,0)</f>
        <v/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"DATE" STD_RIGHT_ARROW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ITM_DAY</v>
      </c>
      <c r="E171" s="26" t="str">
        <f>CHAR(34)&amp;VLOOKUP(C171,SOURCE!$S$3:$Z$3000,6,0)&amp;CHAR(34)</f>
        <v>"DAY"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(strcompare(str,"DAY" )) { *com = ITM_DAY;} else</v>
      </c>
      <c r="H171" t="b">
        <f>ISNA(VLOOKUP(J171,J172:J$500,1,0))</f>
        <v>1</v>
      </c>
      <c r="I171" s="27">
        <f>VLOOKUP(C171,SOURCE!S$6:Y$10179,7,0)</f>
        <v>1440</v>
      </c>
      <c r="J171" s="28" t="str">
        <f>VLOOKUP(C171,SOURCE!S$6:Y$10179,6,0)</f>
        <v>DAY</v>
      </c>
      <c r="K171" s="29" t="str">
        <f t="shared" si="13"/>
        <v>DAY</v>
      </c>
      <c r="L171" s="39" t="str">
        <f>VLOOKUP(C171,SOURCE!S$6:Y$10179,2,0)</f>
        <v/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"DAY"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ITM_DECOMP</v>
      </c>
      <c r="E172" s="26" t="str">
        <f>CHAR(34)&amp;VLOOKUP(C172,SOURCE!$S$3:$Z$3000,6,0)&amp;CHAR(34)</f>
        <v>"DECOMP"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(strcompare(str,"DECOMP" )) { *com = ITM_DECOMP;} else</v>
      </c>
      <c r="H172" t="b">
        <f>ISNA(VLOOKUP(J172,J173:J$500,1,0))</f>
        <v>1</v>
      </c>
      <c r="I172" s="27">
        <f>VLOOKUP(C172,SOURCE!S$6:Y$10179,7,0)</f>
        <v>1444</v>
      </c>
      <c r="J172" s="28" t="str">
        <f>VLOOKUP(C172,SOURCE!S$6:Y$10179,6,0)</f>
        <v>DECOMP</v>
      </c>
      <c r="K172" s="29" t="str">
        <f t="shared" si="13"/>
        <v>DECOMP</v>
      </c>
      <c r="L172" s="39" t="str">
        <f>VLOOKUP(C172,SOURCE!S$6:Y$10179,2,0)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"DECOMP"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ITM_DEG</v>
      </c>
      <c r="E173" s="26" t="str">
        <f>CHAR(34)&amp;VLOOKUP(C173,SOURCE!$S$3:$Z$3000,6,0)&amp;CHAR(34)</f>
        <v>"DEG"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 xml:space="preserve">                      if (strcompare(str,"DEG" )) { *com = ITM_DEG;} else</v>
      </c>
      <c r="H173" t="b">
        <f>ISNA(VLOOKUP(J173,J174:J$500,1,0))</f>
        <v>1</v>
      </c>
      <c r="I173" s="27">
        <f>VLOOKUP(C173,SOURCE!S$6:Y$10179,7,0)</f>
        <v>1445</v>
      </c>
      <c r="J173" s="28" t="str">
        <f>VLOOKUP(C173,SOURCE!S$6:Y$10179,6,0)</f>
        <v>DEG</v>
      </c>
      <c r="K173" s="29" t="str">
        <f t="shared" si="13"/>
        <v>DEG</v>
      </c>
      <c r="L173" s="39" t="str">
        <f>VLOOKUP(C173,SOURCE!S$6:Y$10179,2,0)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"DEG"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ITM_DEGto</v>
      </c>
      <c r="E174" s="26" t="str">
        <f>CHAR(34)&amp;VLOOKUP(C174,SOURCE!$S$3:$Z$3000,6,0)&amp;CHAR(34)</f>
        <v>"DEG&gt;"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(strcompare(str,"DEG&gt;" )) { *com = ITM_DEGto;} else</v>
      </c>
      <c r="H174" t="b">
        <f>ISNA(VLOOKUP(J174,J175:J$500,1,0))</f>
        <v>1</v>
      </c>
      <c r="I174" s="27">
        <f>VLOOKUP(C174,SOURCE!S$6:Y$10179,7,0)</f>
        <v>1446</v>
      </c>
      <c r="J174" s="28" t="str">
        <f>VLOOKUP(C174,SOURCE!S$6:Y$10179,6,0)</f>
        <v>DEG&gt;</v>
      </c>
      <c r="K174" s="29" t="str">
        <f t="shared" si="13"/>
        <v>DEG&gt;</v>
      </c>
      <c r="L174" s="39" t="str">
        <f>VLOOKUP(C174,SOURCE!S$6:Y$10179,2,0)</f>
        <v>Trig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"DEG" STD_RIGHT_ARROW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ITM_DENMAX</v>
      </c>
      <c r="E175" s="26" t="str">
        <f>CHAR(34)&amp;VLOOKUP(C175,SOURCE!$S$3:$Z$3000,6,0)&amp;CHAR(34)</f>
        <v>"DENMAX"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(strcompare(str,"DENMAX" )) { *com = ITM_DENMAX;} else</v>
      </c>
      <c r="H175" t="b">
        <f>ISNA(VLOOKUP(J175,J176:J$500,1,0))</f>
        <v>1</v>
      </c>
      <c r="I175" s="27">
        <f>VLOOKUP(C175,SOURCE!S$6:Y$10179,7,0)</f>
        <v>1448</v>
      </c>
      <c r="J175" s="28" t="str">
        <f>VLOOKUP(C175,SOURCE!S$6:Y$10179,6,0)</f>
        <v>DENMAX</v>
      </c>
      <c r="K175" s="29" t="str">
        <f t="shared" si="13"/>
        <v>DENMAX</v>
      </c>
      <c r="L175" s="39" t="str">
        <f>VLOOKUP(C175,SOURCE!S$6:Y$10179,2,0)</f>
        <v>SYSFL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"DENMAX"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ITM_DOT_PROD</v>
      </c>
      <c r="E176" s="26" t="str">
        <f>CHAR(34)&amp;VLOOKUP(C176,SOURCE!$S$3:$Z$3000,6,0)&amp;CHAR(34)</f>
        <v>"DOT"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(strcompare(str,"DOT" )) { *com = ITM_DOT_PROD;} else</v>
      </c>
      <c r="H176" t="b">
        <f>ISNA(VLOOKUP(J176,J177:J$500,1,0))</f>
        <v>1</v>
      </c>
      <c r="I176" s="27">
        <f>VLOOKUP(C176,SOURCE!S$6:Y$10179,7,0)</f>
        <v>1449</v>
      </c>
      <c r="J176" s="28" t="str">
        <f>VLOOKUP(C176,SOURCE!S$6:Y$10179,6,0)</f>
        <v>DOT</v>
      </c>
      <c r="K176" s="29" t="str">
        <f t="shared" si="13"/>
        <v>dot</v>
      </c>
      <c r="L176" s="39">
        <f>VLOOKUP(C176,SOURCE!S$6:Y$10179,2,0)</f>
        <v>0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"dot"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ITM_DMS</v>
      </c>
      <c r="E177" s="26" t="str">
        <f>CHAR(34)&amp;VLOOKUP(C177,SOURCE!$S$3:$Z$3000,6,0)&amp;CHAR(34)</f>
        <v>"D.MS"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(strcompare(str,"D.MS" )) { *com = ITM_DMS;} else</v>
      </c>
      <c r="H177" t="b">
        <f>ISNA(VLOOKUP(J177,J178:J$500,1,0))</f>
        <v>1</v>
      </c>
      <c r="I177" s="27">
        <f>VLOOKUP(C177,SOURCE!S$6:Y$10179,7,0)</f>
        <v>1451</v>
      </c>
      <c r="J177" s="28" t="str">
        <f>VLOOKUP(C177,SOURCE!S$6:Y$10179,6,0)</f>
        <v>D.MS</v>
      </c>
      <c r="K177" s="29" t="str">
        <f t="shared" si="13"/>
        <v>d.ms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"d.ms"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ITM_DMSto</v>
      </c>
      <c r="E178" s="26" t="str">
        <f>CHAR(34)&amp;VLOOKUP(C178,SOURCE!$S$3:$Z$3000,6,0)&amp;CHAR(34)</f>
        <v>"D.MS&gt;"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(strcompare(str,"D.MS&gt;" )) { *com = ITM_DMSto;} else</v>
      </c>
      <c r="H178" t="b">
        <f>ISNA(VLOOKUP(J178,J179:J$500,1,0))</f>
        <v>1</v>
      </c>
      <c r="I178" s="27">
        <f>VLOOKUP(C178,SOURCE!S$6:Y$10179,7,0)</f>
        <v>1452</v>
      </c>
      <c r="J178" s="28" t="str">
        <f>VLOOKUP(C178,SOURCE!S$6:Y$10179,6,0)</f>
        <v>D.MS&gt;</v>
      </c>
      <c r="K178" s="29" t="str">
        <f t="shared" si="13"/>
        <v>D.MS&gt;</v>
      </c>
      <c r="L178" s="39" t="str">
        <f>VLOOKUP(C178,SOURCE!S$6:Y$10179,2,0)</f>
        <v>Trig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"D.MS" STD_RIGHT_ARROW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ITM_DtoJ</v>
      </c>
      <c r="E179" s="26" t="str">
        <f>CHAR(34)&amp;VLOOKUP(C179,SOURCE!$S$3:$Z$3000,6,0)&amp;CHAR(34)</f>
        <v>"D&gt;J"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(strcompare(str,"D&gt;J" )) { *com = ITM_DtoJ;} else</v>
      </c>
      <c r="H179" t="b">
        <f>ISNA(VLOOKUP(J179,J180:J$500,1,0))</f>
        <v>1</v>
      </c>
      <c r="I179" s="27">
        <f>VLOOKUP(C179,SOURCE!S$6:Y$10179,7,0)</f>
        <v>1454</v>
      </c>
      <c r="J179" s="28" t="str">
        <f>VLOOKUP(C179,SOURCE!S$6:Y$10179,6,0)</f>
        <v>D&gt;J</v>
      </c>
      <c r="K179" s="29" t="str">
        <f t="shared" si="13"/>
        <v>D&gt;J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"D" STD_RIGHT_ARROW "J"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ITM_ENG</v>
      </c>
      <c r="E180" s="26" t="str">
        <f>CHAR(34)&amp;VLOOKUP(C180,SOURCE!$S$3:$Z$3000,6,0)&amp;CHAR(34)</f>
        <v>"ENG"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(strcompare(str,"ENG" )) { *com = ITM_ENG;} else</v>
      </c>
      <c r="H180" t="b">
        <f>ISNA(VLOOKUP(J180,J181:J$500,1,0))</f>
        <v>1</v>
      </c>
      <c r="I180" s="27">
        <f>VLOOKUP(C180,SOURCE!S$6:Y$10179,7,0)</f>
        <v>1460</v>
      </c>
      <c r="J180" s="28" t="str">
        <f>VLOOKUP(C180,SOURCE!S$6:Y$10179,6,0)</f>
        <v>ENG</v>
      </c>
      <c r="K180" s="29" t="str">
        <f t="shared" si="13"/>
        <v>ENG</v>
      </c>
      <c r="L180" s="39" t="str">
        <f>VLOOKUP(C180,SOURCE!S$6:Y$10179,2,0)</f>
        <v>DISP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"ENG"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ITM_EXPT</v>
      </c>
      <c r="E181" s="26" t="str">
        <f>CHAR(34)&amp;VLOOKUP(C181,SOURCE!$S$3:$Z$3000,6,0)&amp;CHAR(34)</f>
        <v>"EXPT"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 xml:space="preserve">                      if (strcompare(str,"EXPT" )) { *com = ITM_EXPT;} else</v>
      </c>
      <c r="H181" t="b">
        <f>ISNA(VLOOKUP(J181,J182:J$500,1,0))</f>
        <v>1</v>
      </c>
      <c r="I181" s="27">
        <f>VLOOKUP(C181,SOURCE!S$6:Y$10179,7,0)</f>
        <v>1470</v>
      </c>
      <c r="J181" s="28" t="str">
        <f>VLOOKUP(C181,SOURCE!S$6:Y$10179,6,0)</f>
        <v>EXPT</v>
      </c>
      <c r="K181" s="29" t="str">
        <f t="shared" si="13"/>
        <v>EXPT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"EXPT"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ITM_FIB</v>
      </c>
      <c r="E182" s="26" t="str">
        <f>CHAR(34)&amp;VLOOKUP(C182,SOURCE!$S$3:$Z$3000,6,0)&amp;CHAR(34)</f>
        <v>"FIB"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 xml:space="preserve">                      if (strcompare(str,"FIB" )) { *com = ITM_FIB;} else</v>
      </c>
      <c r="H182" t="b">
        <f>ISNA(VLOOKUP(J182,J183:J$500,1,0))</f>
        <v>1</v>
      </c>
      <c r="I182" s="27">
        <f>VLOOKUP(C182,SOURCE!S$6:Y$10179,7,0)</f>
        <v>1472</v>
      </c>
      <c r="J182" s="28" t="str">
        <f>VLOOKUP(C182,SOURCE!S$6:Y$10179,6,0)</f>
        <v>FIB</v>
      </c>
      <c r="K182" s="29" t="str">
        <f t="shared" si="13"/>
        <v>FIB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"FIB"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ITM_FIX</v>
      </c>
      <c r="E183" s="26" t="str">
        <f>CHAR(34)&amp;VLOOKUP(C183,SOURCE!$S$3:$Z$3000,6,0)&amp;CHAR(34)</f>
        <v>"FIX"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 xml:space="preserve">                      if (strcompare(str,"FIX" )) { *com = ITM_FIX;} else</v>
      </c>
      <c r="H183" t="b">
        <f>ISNA(VLOOKUP(J183,J184:J$500,1,0))</f>
        <v>1</v>
      </c>
      <c r="I183" s="27">
        <f>VLOOKUP(C183,SOURCE!S$6:Y$10179,7,0)</f>
        <v>1473</v>
      </c>
      <c r="J183" s="28" t="str">
        <f>VLOOKUP(C183,SOURCE!S$6:Y$10179,6,0)</f>
        <v>FIX</v>
      </c>
      <c r="K183" s="29" t="str">
        <f t="shared" si="13"/>
        <v>FIX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"FIX"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ITM_FLASH</v>
      </c>
      <c r="E184" s="26" t="str">
        <f>CHAR(34)&amp;VLOOKUP(C184,SOURCE!$S$3:$Z$3000,6,0)&amp;CHAR(34)</f>
        <v>"FLASH?"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(strcompare(str,"FLASH?" )) { *com = ITM_FLASH;} else</v>
      </c>
      <c r="H184" t="b">
        <f>ISNA(VLOOKUP(J184,J185:J$500,1,0))</f>
        <v>1</v>
      </c>
      <c r="I184" s="27">
        <f>VLOOKUP(C184,SOURCE!S$6:Y$10179,7,0)</f>
        <v>1474</v>
      </c>
      <c r="J184" s="28" t="str">
        <f>VLOOKUP(C184,SOURCE!S$6:Y$10179,6,0)</f>
        <v>FLASH?</v>
      </c>
      <c r="K184" s="29" t="str">
        <f t="shared" si="13"/>
        <v>FLASH?</v>
      </c>
      <c r="L184" s="39" t="str">
        <f>VLOOKUP(C184,SOURCE!S$6:Y$10179,2,0)</f>
        <v>INFO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"FLASH?"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ITM_GD</v>
      </c>
      <c r="E185" s="26" t="str">
        <f>CHAR(34)&amp;VLOOKUP(C185,SOURCE!$S$3:$Z$3000,6,0)&amp;CHAR(34)</f>
        <v>"GD"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(strcompare(str,"GD" )) { *com = ITM_GD;} else</v>
      </c>
      <c r="H185" t="b">
        <f>ISNA(VLOOKUP(J185,J186:J$500,1,0))</f>
        <v>1</v>
      </c>
      <c r="I185" s="27">
        <f>VLOOKUP(C185,SOURCE!S$6:Y$10179,7,0)</f>
        <v>1478</v>
      </c>
      <c r="J185" s="28" t="str">
        <f>VLOOKUP(C185,SOURCE!S$6:Y$10179,6,0)</f>
        <v>GD</v>
      </c>
      <c r="K185" s="29" t="str">
        <f t="shared" si="13"/>
        <v>gd</v>
      </c>
      <c r="L185" s="39" t="str">
        <f>VLOOKUP(C185,SOURCE!S$6:Y$10179,2,0)</f>
        <v/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"g" STD_SUB_d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ITM_GDM1</v>
      </c>
      <c r="E186" s="26" t="str">
        <f>CHAR(34)&amp;VLOOKUP(C186,SOURCE!$S$3:$Z$3000,6,0)&amp;CHAR(34)</f>
        <v>"GD^-1"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(strcompare(str,"GD^-1" )) { *com = ITM_GDM1;} else</v>
      </c>
      <c r="H186" t="b">
        <f>ISNA(VLOOKUP(J186,J187:J$500,1,0))</f>
        <v>1</v>
      </c>
      <c r="I186" s="27">
        <f>VLOOKUP(C186,SOURCE!S$6:Y$10179,7,0)</f>
        <v>1479</v>
      </c>
      <c r="J186" s="28" t="str">
        <f>VLOOKUP(C186,SOURCE!S$6:Y$10179,6,0)</f>
        <v>GD^-1</v>
      </c>
      <c r="K186" s="29" t="str">
        <f t="shared" si="13"/>
        <v>gd^MINUS_1</v>
      </c>
      <c r="L186" s="39" t="str">
        <f>VLOOKUP(C186,SOURCE!S$6:Y$10179,2,0)</f>
        <v/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"g" STD_SUB_d STD_SUP_MINUS_1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ITM_GRAD</v>
      </c>
      <c r="E187" s="26" t="str">
        <f>CHAR(34)&amp;VLOOKUP(C187,SOURCE!$S$3:$Z$3000,6,0)&amp;CHAR(34)</f>
        <v>"GRAD"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(strcompare(str,"GRAD" )) { *com = ITM_GRAD;} else</v>
      </c>
      <c r="H187" t="b">
        <f>ISNA(VLOOKUP(J187,J188:J$500,1,0))</f>
        <v>1</v>
      </c>
      <c r="I187" s="27">
        <f>VLOOKUP(C187,SOURCE!S$6:Y$10179,7,0)</f>
        <v>1480</v>
      </c>
      <c r="J187" s="28" t="str">
        <f>VLOOKUP(C187,SOURCE!S$6:Y$10179,6,0)</f>
        <v>GRAD</v>
      </c>
      <c r="K187" s="29" t="str">
        <f t="shared" si="13"/>
        <v>GRAD</v>
      </c>
      <c r="L187" s="39" t="str">
        <f>VLOOKUP(C187,SOURCE!S$6:Y$10179,2,0)</f>
        <v/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"GRAD"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ITM_GRADto</v>
      </c>
      <c r="E188" s="26" t="str">
        <f>CHAR(34)&amp;VLOOKUP(C188,SOURCE!$S$3:$Z$3000,6,0)&amp;CHAR(34)</f>
        <v>"GRAD&gt;"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(strcompare(str,"GRAD&gt;" )) { *com = ITM_GRADto;} else</v>
      </c>
      <c r="H188" t="b">
        <f>ISNA(VLOOKUP(J188,J189:J$500,1,0))</f>
        <v>1</v>
      </c>
      <c r="I188" s="27">
        <f>VLOOKUP(C188,SOURCE!S$6:Y$10179,7,0)</f>
        <v>1481</v>
      </c>
      <c r="J188" s="28" t="str">
        <f>VLOOKUP(C188,SOURCE!S$6:Y$10179,6,0)</f>
        <v>GRAD&gt;</v>
      </c>
      <c r="K188" s="29" t="str">
        <f t="shared" si="13"/>
        <v>GRAD&gt;</v>
      </c>
      <c r="L188" s="39" t="str">
        <f>VLOOKUP(C188,SOURCE!S$6:Y$10179,2,0)</f>
        <v>Trig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"GRAD" STD_RIGHT_ARROW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ITM_IM</v>
      </c>
      <c r="E189" s="26" t="str">
        <f>CHAR(34)&amp;VLOOKUP(C189,SOURCE!$S$3:$Z$3000,6,0)&amp;CHAR(34)</f>
        <v>"IM"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 xml:space="preserve">                      if (strcompare(str,"IM" )) { *com = ITM_IM;} else</v>
      </c>
      <c r="H189" t="b">
        <f>ISNA(VLOOKUP(J189,J190:J$500,1,0))</f>
        <v>1</v>
      </c>
      <c r="I189" s="27">
        <f>VLOOKUP(C189,SOURCE!S$6:Y$10179,7,0)</f>
        <v>1485</v>
      </c>
      <c r="J189" s="28" t="str">
        <f>VLOOKUP(C189,SOURCE!S$6:Y$10179,6,0)</f>
        <v>IM</v>
      </c>
      <c r="K189" s="29" t="str">
        <f t="shared" si="13"/>
        <v>Im</v>
      </c>
      <c r="L189" s="39" t="str">
        <f>VLOOKUP(C189,SOURCE!S$6:Y$10179,2,0)</f>
        <v>Complex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"Im"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ITM_JtoD</v>
      </c>
      <c r="E190" s="26" t="str">
        <f>CHAR(34)&amp;VLOOKUP(C190,SOURCE!$S$3:$Z$3000,6,0)&amp;CHAR(34)</f>
        <v>"J&gt;D"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(strcompare(str,"J&gt;D" )) { *com = ITM_JtoD;} else</v>
      </c>
      <c r="H190" t="b">
        <f>ISNA(VLOOKUP(J190,J191:J$500,1,0))</f>
        <v>1</v>
      </c>
      <c r="I190" s="27">
        <f>VLOOKUP(C190,SOURCE!S$6:Y$10179,7,0)</f>
        <v>1496</v>
      </c>
      <c r="J190" s="28" t="str">
        <f>VLOOKUP(C190,SOURCE!S$6:Y$10179,6,0)</f>
        <v>J&gt;D</v>
      </c>
      <c r="K190" s="29" t="str">
        <f t="shared" si="13"/>
        <v>J&gt;D</v>
      </c>
      <c r="L190" s="39" t="str">
        <f>VLOOKUP(C190,SOURCE!S$6:Y$10179,2,0)</f>
        <v/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"J" STD_RIGHT_ARROW "D"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ITM_sinc</v>
      </c>
      <c r="E191" s="26" t="str">
        <f>CHAR(34)&amp;VLOOKUP(C191,SOURCE!$S$3:$Z$3000,6,0)&amp;CHAR(34)</f>
        <v>"SINC"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(strcompare(str,"SINC" )) { *com = ITM_sinc;} else</v>
      </c>
      <c r="H191" t="b">
        <f>ISNA(VLOOKUP(J191,J192:J$500,1,0))</f>
        <v>1</v>
      </c>
      <c r="I191" s="27">
        <f>VLOOKUP(C191,SOURCE!S$6:Y$10179,7,0)</f>
        <v>1500</v>
      </c>
      <c r="J191" s="28" t="str">
        <f>VLOOKUP(C191,SOURCE!S$6:Y$10179,6,0)</f>
        <v>SINC</v>
      </c>
      <c r="K191" s="29" t="str">
        <f t="shared" si="13"/>
        <v>sinc</v>
      </c>
      <c r="L191" s="39" t="str">
        <f>VLOOKUP(C191,SOURCE!S$6:Y$10179,2,0)</f>
        <v>Trig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>RAD 20 SINC 0.0456472625363814 GSB M2 //52</v>
      </c>
      <c r="O191" t="b">
        <f>ISNA(VLOOKUP(J191,J$3:J190,1,0))</f>
        <v>1</v>
      </c>
      <c r="Q191" s="26" t="str">
        <f>VLOOKUP(I191,SOURCE!B:M,5,0)</f>
        <v>"sinc"</v>
      </c>
      <c r="U191">
        <f t="shared" si="14"/>
        <v>52</v>
      </c>
      <c r="V191" s="53">
        <f t="shared" si="15"/>
        <v>299797199.29844952</v>
      </c>
      <c r="W191">
        <f>IF(AND(O191,VLOOKUP(I191,SOURCE!B:M,2,0)&lt;&gt;"/  { itemToBeCoded"),IF(ISERROR(VLOOKUP(J191,TEST!A:F,5,0)),"",VLOOKUP(J191,TEST!A:F,5,0)),"")</f>
        <v>1</v>
      </c>
      <c r="X191">
        <f>IF(AND(O191,VLOOKUP(I191,SOURCE!B:M,2,0)&lt;&gt;"/  { itemToBeCoded"),IF(ISERROR(VLOOKUP(J191,TEST!A:F,6,0)),"",VLOOKUP(J191,TEST!A:F,6,0)),"")</f>
        <v>4.5647262536381385E-2</v>
      </c>
      <c r="Y191" t="str">
        <f t="shared" si="12"/>
        <v>both</v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ITM_LASTX</v>
      </c>
      <c r="E192" s="26" t="str">
        <f>CHAR(34)&amp;VLOOKUP(C192,SOURCE!$S$3:$Z$3000,6,0)&amp;CHAR(34)</f>
        <v>"LASTX"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(strcompare(str,"LASTX" )) { *com = ITM_LASTX;} else</v>
      </c>
      <c r="H192" t="b">
        <f>ISNA(VLOOKUP(J192,J193:J$500,1,0))</f>
        <v>1</v>
      </c>
      <c r="I192" s="27">
        <f>VLOOKUP(C192,SOURCE!S$6:Y$10179,7,0)</f>
        <v>1502</v>
      </c>
      <c r="J192" s="28" t="str">
        <f>VLOOKUP(C192,SOURCE!S$6:Y$10179,6,0)</f>
        <v>LASTX</v>
      </c>
      <c r="K192" s="29" t="str">
        <f t="shared" si="13"/>
        <v>LSTx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"LSTx"</v>
      </c>
      <c r="U192">
        <f t="shared" si="14"/>
        <v>52</v>
      </c>
      <c r="V192" s="53">
        <f t="shared" si="15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ITM_LNBETA</v>
      </c>
      <c r="E193" s="26" t="str">
        <f>CHAR(34)&amp;VLOOKUP(C193,SOURCE!$S$3:$Z$3000,6,0)&amp;CHAR(34)</f>
        <v>"LNBETA"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(strcompare(str,"LNBETA" )) { *com = ITM_LNBETA;} else</v>
      </c>
      <c r="H193" t="b">
        <f>ISNA(VLOOKUP(J193,J194:J$500,1,0))</f>
        <v>1</v>
      </c>
      <c r="I193" s="27">
        <f>VLOOKUP(C193,SOURCE!S$6:Y$10179,7,0)</f>
        <v>1507</v>
      </c>
      <c r="J193" s="28" t="str">
        <f>VLOOKUP(C193,SOURCE!S$6:Y$10179,6,0)</f>
        <v>LNBETA</v>
      </c>
      <c r="K193" s="29" t="str">
        <f t="shared" si="13"/>
        <v>lnbeta</v>
      </c>
      <c r="L193" s="39" t="str">
        <f>VLOOKUP(C193,SOURCE!S$6:Y$10179,2,0)</f>
        <v>Math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"ln" STD_beta</v>
      </c>
      <c r="U193">
        <f t="shared" si="14"/>
        <v>52</v>
      </c>
      <c r="V193" s="53">
        <f t="shared" si="15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ITM_LNGAMMA</v>
      </c>
      <c r="E194" s="26" t="str">
        <f>CHAR(34)&amp;VLOOKUP(C194,SOURCE!$S$3:$Z$3000,6,0)&amp;CHAR(34)</f>
        <v>"LNGAMMA"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(strcompare(str,"LNGAMMA" )) { *com = ITM_LNGAMMA;} else</v>
      </c>
      <c r="H194" t="b">
        <f>ISNA(VLOOKUP(J194,J195:J$500,1,0))</f>
        <v>1</v>
      </c>
      <c r="I194" s="27">
        <f>VLOOKUP(C194,SOURCE!S$6:Y$10179,7,0)</f>
        <v>1508</v>
      </c>
      <c r="J194" s="28" t="str">
        <f>VLOOKUP(C194,SOURCE!S$6:Y$10179,6,0)</f>
        <v>LNGAMMA</v>
      </c>
      <c r="K194" s="29" t="str">
        <f t="shared" si="13"/>
        <v>lnGAMMA</v>
      </c>
      <c r="L194" s="39" t="str">
        <f>VLOOKUP(C194,SOURCE!S$6:Y$10179,2,0)</f>
        <v>Math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"ln" STD_GAMMA</v>
      </c>
      <c r="U194">
        <f t="shared" si="14"/>
        <v>52</v>
      </c>
      <c r="V194" s="53">
        <f t="shared" si="15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ITM_LocRQ</v>
      </c>
      <c r="E195" s="26" t="str">
        <f>CHAR(34)&amp;VLOOKUP(C195,SOURCE!$S$3:$Z$3000,6,0)&amp;CHAR(34)</f>
        <v>"LOCR?"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(strcompare(str,"LOCR?" )) { *com = ITM_LocRQ;} else</v>
      </c>
      <c r="H195" t="b">
        <f>ISNA(VLOOKUP(J195,J196:J$500,1,0))</f>
        <v>1</v>
      </c>
      <c r="I195" s="27">
        <f>VLOOKUP(C195,SOURCE!S$6:Y$10179,7,0)</f>
        <v>1515</v>
      </c>
      <c r="J195" s="28" t="str">
        <f>VLOOKUP(C195,SOURCE!S$6:Y$10179,6,0)</f>
        <v>LOCR?</v>
      </c>
      <c r="K195" s="29" t="str">
        <f t="shared" si="13"/>
        <v>LocR?</v>
      </c>
      <c r="L195" s="39" t="str">
        <f>VLOOKUP(C195,SOURCE!S$6:Y$10179,2,0)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"LocR?"</v>
      </c>
      <c r="U195">
        <f t="shared" si="14"/>
        <v>52</v>
      </c>
      <c r="V195" s="53">
        <f t="shared" si="15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ITM_MANT</v>
      </c>
      <c r="E196" s="26" t="str">
        <f>CHAR(34)&amp;VLOOKUP(C196,SOURCE!$S$3:$Z$3000,6,0)&amp;CHAR(34)</f>
        <v>"MANT"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(strcompare(str,"MANT" )) { *com = ITM_MANT;} else</v>
      </c>
      <c r="H196" t="b">
        <f>ISNA(VLOOKUP(J196,J197:J$500,1,0))</f>
        <v>1</v>
      </c>
      <c r="I196" s="27">
        <f>VLOOKUP(C196,SOURCE!S$6:Y$10179,7,0)</f>
        <v>1517</v>
      </c>
      <c r="J196" s="28" t="str">
        <f>VLOOKUP(C196,SOURCE!S$6:Y$10179,6,0)</f>
        <v>MANT</v>
      </c>
      <c r="K196" s="29" t="str">
        <f t="shared" si="13"/>
        <v>MANT</v>
      </c>
      <c r="L196" s="39" t="str">
        <f>VLOOKUP(C196,SOURCE!S$6:Y$10179,2,0)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"MANT"</v>
      </c>
      <c r="U196">
        <f t="shared" si="14"/>
        <v>52</v>
      </c>
      <c r="V196" s="53">
        <f t="shared" si="15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ITM_MEM</v>
      </c>
      <c r="E197" s="26" t="str">
        <f>CHAR(34)&amp;VLOOKUP(C197,SOURCE!$S$3:$Z$3000,6,0)&amp;CHAR(34)</f>
        <v>"MEM?"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(strcompare(str,"MEM?" )) { *com = ITM_MEM;} else</v>
      </c>
      <c r="H197" t="b">
        <f>ISNA(VLOOKUP(J197,J198:J$500,1,0))</f>
        <v>1</v>
      </c>
      <c r="I197" s="27">
        <f>VLOOKUP(C197,SOURCE!S$6:Y$10179,7,0)</f>
        <v>1519</v>
      </c>
      <c r="J197" s="28" t="str">
        <f>VLOOKUP(C197,SOURCE!S$6:Y$10179,6,0)</f>
        <v>MEM?</v>
      </c>
      <c r="K197" s="29" t="str">
        <f t="shared" si="13"/>
        <v>MEM?</v>
      </c>
      <c r="L197" s="39" t="str">
        <f>VLOOKUP(C197,SOURCE!S$6:Y$10179,2,0)</f>
        <v>INFO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"MEM?"</v>
      </c>
      <c r="U197">
        <f t="shared" si="14"/>
        <v>52</v>
      </c>
      <c r="V197" s="53">
        <f t="shared" si="15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ITM_MONTH</v>
      </c>
      <c r="E198" s="26" t="str">
        <f>CHAR(34)&amp;VLOOKUP(C198,SOURCE!$S$3:$Z$3000,6,0)&amp;CHAR(34)</f>
        <v>"MONTH"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(strcompare(str,"MONTH" )) { *com = ITM_MONTH;} else</v>
      </c>
      <c r="H198" t="b">
        <f>ISNA(VLOOKUP(J198,J199:J$500,1,0))</f>
        <v>1</v>
      </c>
      <c r="I198" s="27">
        <f>VLOOKUP(C198,SOURCE!S$6:Y$10179,7,0)</f>
        <v>1521</v>
      </c>
      <c r="J198" s="28" t="str">
        <f>VLOOKUP(C198,SOURCE!S$6:Y$10179,6,0)</f>
        <v>MONTH</v>
      </c>
      <c r="K198" s="29" t="str">
        <f t="shared" si="13"/>
        <v>MONTH</v>
      </c>
      <c r="L198" s="39" t="str">
        <f>VLOOKUP(C198,SOURCE!S$6:Y$10179,2,0)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"MONTH"</v>
      </c>
      <c r="U198">
        <f t="shared" si="14"/>
        <v>52</v>
      </c>
      <c r="V198" s="53">
        <f t="shared" si="15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ITM_MULPI</v>
      </c>
      <c r="E199" s="26" t="str">
        <f>CHAR(34)&amp;VLOOKUP(C199,SOURCE!$S$3:$Z$3000,6,0)&amp;CHAR(34)</f>
        <v>"MULPI"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 xml:space="preserve">                      if (strcompare(str,"MULPI" )) { *com = ITM_MULPI;} else</v>
      </c>
      <c r="H199" t="b">
        <f>ISNA(VLOOKUP(J199,J200:J$500,1,0))</f>
        <v>1</v>
      </c>
      <c r="I199" s="27">
        <f>VLOOKUP(C199,SOURCE!S$6:Y$10179,7,0)</f>
        <v>1523</v>
      </c>
      <c r="J199" s="28" t="str">
        <f>VLOOKUP(C199,SOURCE!S$6:Y$10179,6,0)</f>
        <v>MULPI</v>
      </c>
      <c r="K199" s="29" t="str">
        <f t="shared" si="13"/>
        <v>MULpi</v>
      </c>
      <c r="L199" s="39" t="str">
        <f>VLOOKUP(C199,SOURCE!S$6:Y$10179,2,0)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"MUL" STD_pi</v>
      </c>
      <c r="U199">
        <f t="shared" si="14"/>
        <v>52</v>
      </c>
      <c r="V199" s="53">
        <f t="shared" si="15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ITM_sincpi</v>
      </c>
      <c r="E200" s="26" t="str">
        <f>CHAR(34)&amp;VLOOKUP(C200,SOURCE!$S$3:$Z$3000,6,0)&amp;CHAR(34)</f>
        <v>"SINCPI"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 xml:space="preserve">                      if (strcompare(str,"SINCPI" )) { *com = ITM_sincpi;} else</v>
      </c>
      <c r="H200" t="b">
        <f>ISNA(VLOOKUP(J200,J201:J$500,1,0))</f>
        <v>1</v>
      </c>
      <c r="I200" s="27">
        <f>VLOOKUP(C200,SOURCE!S$6:Y$10179,7,0)</f>
        <v>1540</v>
      </c>
      <c r="J200" s="28" t="str">
        <f>VLOOKUP(C200,SOURCE!S$6:Y$10179,6,0)</f>
        <v>SINCPI</v>
      </c>
      <c r="K200" s="29" t="str">
        <f t="shared" si="13"/>
        <v>sincpi</v>
      </c>
      <c r="L200" s="39" t="str">
        <f>VLOOKUP(C200,SOURCE!S$6:Y$10179,2,0)</f>
        <v>Trig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"sinc" STD_pi</v>
      </c>
      <c r="U200">
        <f t="shared" si="14"/>
        <v>52</v>
      </c>
      <c r="V200" s="53">
        <f t="shared" si="15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ITM_DROPY</v>
      </c>
      <c r="E201" s="26" t="str">
        <f>CHAR(34)&amp;VLOOKUP(C201,SOURCE!$S$3:$Z$3000,6,0)&amp;CHAR(34)</f>
        <v>"DROPY"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(strcompare(str,"DROPY" )) { *com = ITM_DROPY;} else</v>
      </c>
      <c r="H201" t="b">
        <f>ISNA(VLOOKUP(J201,J202:J$500,1,0))</f>
        <v>1</v>
      </c>
      <c r="I201" s="27">
        <f>VLOOKUP(C201,SOURCE!S$6:Y$10179,7,0)</f>
        <v>1544</v>
      </c>
      <c r="J201" s="28" t="str">
        <f>VLOOKUP(C201,SOURCE!S$6:Y$10179,6,0)</f>
        <v>DROPY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DROPy</v>
      </c>
      <c r="L201" s="39" t="str">
        <f>VLOOKUP(C201,SOURCE!S$6:Y$10179,2,0)</f>
        <v>STACK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"DROPy"</v>
      </c>
      <c r="T201" s="155"/>
      <c r="U201">
        <f t="shared" si="14"/>
        <v>52</v>
      </c>
      <c r="V201" s="53">
        <f t="shared" si="15"/>
        <v>299797199.29844952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ITM_PLOT</v>
      </c>
      <c r="E202" s="26" t="str">
        <f>CHAR(34)&amp;VLOOKUP(C202,SOURCE!$S$3:$Z$3000,6,0)&amp;CHAR(34)</f>
        <v>"PLOT"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 xml:space="preserve">                      if (strcompare(str,"PLOT" )) { *com = ITM_PLOT;} else</v>
      </c>
      <c r="H202" t="b">
        <f>ISNA(VLOOKUP(J202,J203:J$500,1,0))</f>
        <v>1</v>
      </c>
      <c r="I202" s="27">
        <f>VLOOKUP(C202,SOURCE!S$6:Y$10179,7,0)</f>
        <v>1549</v>
      </c>
      <c r="J202" s="28" t="str">
        <f>VLOOKUP(C202,SOURCE!S$6:Y$10179,6,0)</f>
        <v>PLOT</v>
      </c>
      <c r="K202" s="29" t="str">
        <f t="shared" si="17"/>
        <v>PLOT</v>
      </c>
      <c r="L202" s="39" t="str">
        <f>VLOOKUP(C202,SOURCE!S$6:Y$10179,2,0)</f>
        <v>STAT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"PLOT"</v>
      </c>
      <c r="T202" s="155"/>
      <c r="U202">
        <f t="shared" si="14"/>
        <v>52</v>
      </c>
      <c r="V202" s="53">
        <f t="shared" si="15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ITM_RAD</v>
      </c>
      <c r="E203" s="26" t="str">
        <f>CHAR(34)&amp;VLOOKUP(C203,SOURCE!$S$3:$Z$3000,6,0)&amp;CHAR(34)</f>
        <v>"RAD"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 xml:space="preserve">                      if (strcompare(str,"RAD" )) { *com = ITM_RAD;} else</v>
      </c>
      <c r="H203" t="b">
        <f>ISNA(VLOOKUP(J203,J204:J$500,1,0))</f>
        <v>1</v>
      </c>
      <c r="I203" s="27">
        <f>VLOOKUP(C203,SOURCE!S$6:Y$10179,7,0)</f>
        <v>1557</v>
      </c>
      <c r="J203" s="28" t="str">
        <f>VLOOKUP(C203,SOURCE!S$6:Y$10179,6,0)</f>
        <v>RAD</v>
      </c>
      <c r="K203" s="29" t="str">
        <f t="shared" si="17"/>
        <v>RAD</v>
      </c>
      <c r="L203" s="39" t="str">
        <f>VLOOKUP(C203,SOURCE!S$6:Y$10179,2,0)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"RAD"</v>
      </c>
      <c r="T203" s="155"/>
      <c r="U203">
        <f t="shared" si="14"/>
        <v>52</v>
      </c>
      <c r="V203" s="53">
        <f t="shared" si="15"/>
        <v>299797199.29844952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ITM_RADto</v>
      </c>
      <c r="E204" s="26" t="str">
        <f>CHAR(34)&amp;VLOOKUP(C204,SOURCE!$S$3:$Z$3000,6,0)&amp;CHAR(34)</f>
        <v>"RAD&gt;"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(strcompare(str,"RAD&gt;" )) { *com = ITM_RADto;} else</v>
      </c>
      <c r="H204" t="b">
        <f>ISNA(VLOOKUP(J204,J205:J$500,1,0))</f>
        <v>1</v>
      </c>
      <c r="I204" s="27">
        <f>VLOOKUP(C204,SOURCE!S$6:Y$10179,7,0)</f>
        <v>1558</v>
      </c>
      <c r="J204" s="28" t="str">
        <f>VLOOKUP(C204,SOURCE!S$6:Y$10179,6,0)</f>
        <v>RAD&gt;</v>
      </c>
      <c r="K204" s="29" t="str">
        <f t="shared" si="17"/>
        <v>RAD&gt;</v>
      </c>
      <c r="L204" s="39" t="str">
        <f>VLOOKUP(C204,SOURCE!S$6:Y$10179,2,0)</f>
        <v>Trig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"RAD" STD_RIGHT_ARROW</v>
      </c>
      <c r="T204" s="155"/>
      <c r="U204">
        <f t="shared" si="14"/>
        <v>52</v>
      </c>
      <c r="V204" s="53">
        <f t="shared" si="15"/>
        <v>299797199.29844952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ITM_RAN</v>
      </c>
      <c r="E205" s="26" t="str">
        <f>CHAR(34)&amp;VLOOKUP(C205,SOURCE!$S$3:$Z$3000,6,0)&amp;CHAR(34)</f>
        <v>"RAN#"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(strcompare(str,"RAN#" )) { *com = ITM_RAN;} else</v>
      </c>
      <c r="H205" t="b">
        <f>ISNA(VLOOKUP(J205,J206:J$500,1,0))</f>
        <v>1</v>
      </c>
      <c r="I205" s="27">
        <f>VLOOKUP(C205,SOURCE!S$6:Y$10179,7,0)</f>
        <v>1559</v>
      </c>
      <c r="J205" s="28" t="str">
        <f>VLOOKUP(C205,SOURCE!S$6:Y$10179,6,0)</f>
        <v>RAN#</v>
      </c>
      <c r="K205" s="29" t="str">
        <f t="shared" si="17"/>
        <v>RAN#</v>
      </c>
      <c r="L205" s="39" t="str">
        <f>VLOOKUP(C205,SOURCE!S$6:Y$10179,2,0)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"RAN#"</v>
      </c>
      <c r="T205" s="155"/>
      <c r="U205">
        <f t="shared" si="14"/>
        <v>52</v>
      </c>
      <c r="V205" s="53">
        <f t="shared" si="15"/>
        <v>299797199.29844952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ITM_RCLEL</v>
      </c>
      <c r="E206" s="26" t="str">
        <f>CHAR(34)&amp;VLOOKUP(C206,SOURCE!$S$3:$Z$3000,6,0)&amp;CHAR(34)</f>
        <v>"RCLEL"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(strcompare(str,"RCLEL" )) { *com = ITM_RCLEL;} else</v>
      </c>
      <c r="H206" t="b">
        <f>ISNA(VLOOKUP(J206,J207:J$500,1,0))</f>
        <v>1</v>
      </c>
      <c r="I206" s="27">
        <f>VLOOKUP(C206,SOURCE!S$6:Y$10179,7,0)</f>
        <v>1562</v>
      </c>
      <c r="J206" s="28" t="str">
        <f>VLOOKUP(C206,SOURCE!S$6:Y$10179,6,0)</f>
        <v>RCLEL</v>
      </c>
      <c r="K206" s="29" t="str">
        <f t="shared" si="17"/>
        <v>RCLEL</v>
      </c>
      <c r="L206" s="39" t="str">
        <f>VLOOKUP(C206,SOURCE!S$6:Y$10179,2,0)</f>
        <v>STACK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"RCLEL"</v>
      </c>
      <c r="T206" s="155"/>
      <c r="U206">
        <f t="shared" si="14"/>
        <v>52</v>
      </c>
      <c r="V206" s="53">
        <f t="shared" si="15"/>
        <v>299797199.29844952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ITM_RCLIJ</v>
      </c>
      <c r="E207" s="26" t="str">
        <f>CHAR(34)&amp;VLOOKUP(C207,SOURCE!$S$3:$Z$3000,6,0)&amp;CHAR(34)</f>
        <v>"RCLIJ"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(strcompare(str,"RCLIJ" )) { *com = ITM_RCLIJ;} else</v>
      </c>
      <c r="H207" t="b">
        <f>ISNA(VLOOKUP(J207,J208:J$500,1,0))</f>
        <v>1</v>
      </c>
      <c r="I207" s="27">
        <f>VLOOKUP(C207,SOURCE!S$6:Y$10179,7,0)</f>
        <v>1563</v>
      </c>
      <c r="J207" s="28" t="str">
        <f>VLOOKUP(C207,SOURCE!S$6:Y$10179,6,0)</f>
        <v>RCLIJ</v>
      </c>
      <c r="K207" s="29" t="str">
        <f t="shared" si="17"/>
        <v>RCLIJ</v>
      </c>
      <c r="L207" s="39" t="str">
        <f>VLOOKUP(C207,SOURCE!S$6:Y$10179,2,0)</f>
        <v>STACK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"RCLIJ"</v>
      </c>
      <c r="U207">
        <f t="shared" si="14"/>
        <v>52</v>
      </c>
      <c r="V207" s="53">
        <f t="shared" si="15"/>
        <v>299797199.29844952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ITM_RCLS</v>
      </c>
      <c r="E208" s="26" t="str">
        <f>CHAR(34)&amp;VLOOKUP(C208,SOURCE!$S$3:$Z$3000,6,0)&amp;CHAR(34)</f>
        <v>"RCLS"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(strcompare(str,"RCLS" )) { *com = ITM_RCLS;} else</v>
      </c>
      <c r="H208" t="b">
        <f>ISNA(VLOOKUP(J208,J209:J$500,1,0))</f>
        <v>1</v>
      </c>
      <c r="I208" s="27">
        <f>VLOOKUP(C208,SOURCE!S$6:Y$10179,7,0)</f>
        <v>1564</v>
      </c>
      <c r="J208" s="28" t="str">
        <f>VLOOKUP(C208,SOURCE!S$6:Y$10179,6,0)</f>
        <v>RCLS</v>
      </c>
      <c r="K208" s="29" t="str">
        <f t="shared" si="17"/>
        <v>RCLS</v>
      </c>
      <c r="L208" s="39" t="str">
        <f>VLOOKUP(C208,SOURCE!S$6:Y$10179,2,0)</f>
        <v>STACK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"RCLS"</v>
      </c>
      <c r="U208">
        <f t="shared" ref="U208:U271" si="18">SUM(U207,W208)</f>
        <v>52</v>
      </c>
      <c r="V208" s="53">
        <f t="shared" ref="V208:V271" si="19">SUM(V207,IF($O208,X208,0))</f>
        <v>299797199.29844952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ITM_RE</v>
      </c>
      <c r="E209" s="26" t="str">
        <f>CHAR(34)&amp;VLOOKUP(C209,SOURCE!$S$3:$Z$3000,6,0)&amp;CHAR(34)</f>
        <v>"RE"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 xml:space="preserve">                      if (strcompare(str,"RE" )) { *com = ITM_RE;} else</v>
      </c>
      <c r="H209" t="b">
        <f>ISNA(VLOOKUP(J209,J210:J$500,1,0))</f>
        <v>1</v>
      </c>
      <c r="I209" s="27">
        <f>VLOOKUP(C209,SOURCE!S$6:Y$10179,7,0)</f>
        <v>1566</v>
      </c>
      <c r="J209" s="28" t="str">
        <f>VLOOKUP(C209,SOURCE!S$6:Y$10179,6,0)</f>
        <v>RE</v>
      </c>
      <c r="K209" s="29" t="str">
        <f t="shared" si="17"/>
        <v>Re</v>
      </c>
      <c r="L209" s="39" t="str">
        <f>VLOOKUP(C209,SOURCE!S$6:Y$10179,2,0)</f>
        <v>Complex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>20 CHS SQRT RE 0 GSB M2 //53</v>
      </c>
      <c r="O209" t="b">
        <f>ISNA(VLOOKUP(J209,J$3:J208,1,0))</f>
        <v>1</v>
      </c>
      <c r="Q209" s="26" t="str">
        <f>VLOOKUP(I209,SOURCE!B:M,5,0)</f>
        <v>"Re"</v>
      </c>
      <c r="U209">
        <f t="shared" si="18"/>
        <v>53</v>
      </c>
      <c r="V209" s="53">
        <f t="shared" si="19"/>
        <v>299797199.29844952</v>
      </c>
      <c r="W209">
        <f>IF(AND(O209,VLOOKUP(I209,SOURCE!B:M,2,0)&lt;&gt;"/  { itemToBeCoded"),IF(ISERROR(VLOOKUP(J209,TEST!A:F,5,0)),"",VLOOKUP(J209,TEST!A:F,5,0)),"")</f>
        <v>1</v>
      </c>
      <c r="X209">
        <f>IF(AND(O209,VLOOKUP(I209,SOURCE!B:M,2,0)&lt;&gt;"/  { itemToBeCoded"),IF(ISERROR(VLOOKUP(J209,TEST!A:F,6,0)),"",VLOOKUP(J209,TEST!A:F,6,0)),"")</f>
        <v>0</v>
      </c>
      <c r="Y209" t="str">
        <f t="shared" si="16"/>
        <v>both</v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ITM_REtoCX</v>
      </c>
      <c r="E210" s="26" t="str">
        <f>CHAR(34)&amp;VLOOKUP(C210,SOURCE!$S$3:$Z$3000,6,0)&amp;CHAR(34)</f>
        <v>"RE&gt;CX"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(strcompare(str,"RE&gt;CX" )) { *com = ITM_REtoCX;} else</v>
      </c>
      <c r="H210" t="b">
        <f>ISNA(VLOOKUP(J210,J211:J$500,1,0))</f>
        <v>1</v>
      </c>
      <c r="I210" s="27">
        <f>VLOOKUP(C210,SOURCE!S$6:Y$10179,7,0)</f>
        <v>1569</v>
      </c>
      <c r="J210" s="28" t="str">
        <f>VLOOKUP(C210,SOURCE!S$6:Y$10179,6,0)</f>
        <v>RE&gt;CX</v>
      </c>
      <c r="K210" s="29" t="str">
        <f t="shared" si="17"/>
        <v>RE&gt;CX</v>
      </c>
      <c r="L210" s="39" t="str">
        <f>VLOOKUP(C210,SOURCE!S$6:Y$10179,2,0)</f>
        <v>Complex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"RE" STD_RIGHT_ARROW "CX"</v>
      </c>
      <c r="U210">
        <f t="shared" si="18"/>
        <v>53</v>
      </c>
      <c r="V210" s="53">
        <f t="shared" si="19"/>
        <v>299797199.29844952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ITM_REexIM</v>
      </c>
      <c r="E211" s="26" t="str">
        <f>CHAR(34)&amp;VLOOKUP(C211,SOURCE!$S$3:$Z$3000,6,0)&amp;CHAR(34)</f>
        <v>"RE&lt;&gt;IM"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(strcompare(str,"RE&lt;&gt;IM" )) { *com = ITM_REexIM;} else</v>
      </c>
      <c r="H211" t="b">
        <f>ISNA(VLOOKUP(J211,J212:J$500,1,0))</f>
        <v>1</v>
      </c>
      <c r="I211" s="27">
        <f>VLOOKUP(C211,SOURCE!S$6:Y$10179,7,0)</f>
        <v>1570</v>
      </c>
      <c r="J211" s="28" t="str">
        <f>VLOOKUP(C211,SOURCE!S$6:Y$10179,6,0)</f>
        <v>RE&lt;&gt;IM</v>
      </c>
      <c r="K211" s="29" t="str">
        <f t="shared" si="17"/>
        <v>Re&lt;&gt;Im</v>
      </c>
      <c r="L211" s="39" t="str">
        <f>VLOOKUP(C211,SOURCE!S$6:Y$10179,2,0)</f>
        <v>Complex</v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>20 CHS SQRT RE&lt;&gt;IM RE 4.47213595499958 GSB M2 //54</v>
      </c>
      <c r="O211" t="b">
        <f>ISNA(VLOOKUP(J211,J$3:J210,1,0))</f>
        <v>1</v>
      </c>
      <c r="Q211" s="26" t="str">
        <f>VLOOKUP(I211,SOURCE!B:M,5,0)</f>
        <v>"Re" STD_LEFT_RIGHT_ARROWS "Im"</v>
      </c>
      <c r="U211">
        <f t="shared" si="18"/>
        <v>54</v>
      </c>
      <c r="V211" s="53">
        <f t="shared" si="19"/>
        <v>299797203.77058548</v>
      </c>
      <c r="W211">
        <f>IF(AND(O211,VLOOKUP(I211,SOURCE!B:M,2,0)&lt;&gt;"/  { itemToBeCoded"),IF(ISERROR(VLOOKUP(J211,TEST!A:F,5,0)),"",VLOOKUP(J211,TEST!A:F,5,0)),"")</f>
        <v>1</v>
      </c>
      <c r="X211">
        <f>IF(AND(O211,VLOOKUP(I211,SOURCE!B:M,2,0)&lt;&gt;"/  { itemToBeCoded"),IF(ISERROR(VLOOKUP(J211,TEST!A:F,6,0)),"",VLOOKUP(J211,TEST!A:F,6,0)),"")</f>
        <v>4.4721359549995796</v>
      </c>
      <c r="Y211" t="str">
        <f t="shared" si="16"/>
        <v>both</v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ITM_RMQ</v>
      </c>
      <c r="E212" s="26" t="str">
        <f>CHAR(34)&amp;VLOOKUP(C212,SOURCE!$S$3:$Z$3000,6,0)&amp;CHAR(34)</f>
        <v>"RMODE?"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(strcompare(str,"RMODE?" )) { *com = ITM_RMQ;} else</v>
      </c>
      <c r="H212" t="b">
        <f>ISNA(VLOOKUP(J212,J213:J$500,1,0))</f>
        <v>1</v>
      </c>
      <c r="I212" s="27">
        <f>VLOOKUP(C212,SOURCE!S$6:Y$10179,7,0)</f>
        <v>1572</v>
      </c>
      <c r="J212" s="28" t="str">
        <f>VLOOKUP(C212,SOURCE!S$6:Y$10179,6,0)</f>
        <v>RMODE?</v>
      </c>
      <c r="K212" s="29" t="str">
        <f t="shared" si="17"/>
        <v>RMODE?</v>
      </c>
      <c r="L212" s="39" t="str">
        <f>VLOOKUP(C212,SOURCE!S$6:Y$10179,2,0)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"RMODE?"</v>
      </c>
      <c r="U212">
        <f t="shared" si="18"/>
        <v>54</v>
      </c>
      <c r="V212" s="53">
        <f t="shared" si="19"/>
        <v>299797203.77058548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ITM_EX1</v>
      </c>
      <c r="E213" s="26" t="str">
        <f>CHAR(34)&amp;VLOOKUP(C213,SOURCE!$S$3:$Z$3000,6,0)&amp;CHAR(34)</f>
        <v>"E^X-1"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 xml:space="preserve">                      if (strcompare(str,"E^X-1" )) { *com = ITM_EX1;} else</v>
      </c>
      <c r="H213" t="b">
        <f>ISNA(VLOOKUP(J213,J214:J$500,1,0))</f>
        <v>1</v>
      </c>
      <c r="I213" s="27">
        <f>VLOOKUP(C213,SOURCE!S$6:Y$10179,7,0)</f>
        <v>1575</v>
      </c>
      <c r="J213" s="28" t="str">
        <f>VLOOKUP(C213,SOURCE!S$6:Y$10179,6,0)</f>
        <v>E^X-1</v>
      </c>
      <c r="K213" s="29" t="str">
        <f t="shared" si="17"/>
        <v>e^x-1</v>
      </c>
      <c r="L213" s="39" t="str">
        <f>VLOOKUP(C213,SOURCE!S$6:Y$10179,2,0)</f>
        <v>Math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>0.98 E^X-1 1.66445624192942 GSB M2 //55</v>
      </c>
      <c r="O213" t="b">
        <f>ISNA(VLOOKUP(J213,J$3:J212,1,0))</f>
        <v>1</v>
      </c>
      <c r="Q213" s="26" t="str">
        <f>VLOOKUP(I213,SOURCE!B:M,5,0)</f>
        <v>"e" STD_SUP_x "-1"</v>
      </c>
      <c r="U213">
        <f t="shared" si="18"/>
        <v>55</v>
      </c>
      <c r="V213" s="53">
        <f t="shared" si="19"/>
        <v>299797205.43504173</v>
      </c>
      <c r="W213">
        <f>IF(AND(O213,VLOOKUP(I213,SOURCE!B:M,2,0)&lt;&gt;"/  { itemToBeCoded"),IF(ISERROR(VLOOKUP(J213,TEST!A:F,5,0)),"",VLOOKUP(J213,TEST!A:F,5,0)),"")</f>
        <v>1</v>
      </c>
      <c r="X213">
        <f>IF(AND(O213,VLOOKUP(I213,SOURCE!B:M,2,0)&lt;&gt;"/  { itemToBeCoded"),IF(ISERROR(VLOOKUP(J213,TEST!A:F,6,0)),"",VLOOKUP(J213,TEST!A:F,6,0)),"")</f>
        <v>1.6644562419294169</v>
      </c>
      <c r="Y213" t="str">
        <f t="shared" si="16"/>
        <v>both</v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ITM_SCI</v>
      </c>
      <c r="E214" s="26" t="str">
        <f>CHAR(34)&amp;VLOOKUP(C214,SOURCE!$S$3:$Z$3000,6,0)&amp;CHAR(34)</f>
        <v>"SCI"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 xml:space="preserve">                      if (strcompare(str,"SCI" )) { *com = ITM_SCI;} else</v>
      </c>
      <c r="H214" t="b">
        <f>ISNA(VLOOKUP(J214,J215:J$500,1,0))</f>
        <v>1</v>
      </c>
      <c r="I214" s="27">
        <f>VLOOKUP(C214,SOURCE!S$6:Y$10179,7,0)</f>
        <v>1587</v>
      </c>
      <c r="J214" s="28" t="str">
        <f>VLOOKUP(C214,SOURCE!S$6:Y$10179,6,0)</f>
        <v>SCI</v>
      </c>
      <c r="K214" s="29" t="str">
        <f t="shared" si="17"/>
        <v>SCI</v>
      </c>
      <c r="L214" s="39" t="str">
        <f>VLOOKUP(C214,SOURCE!S$6:Y$10179,2,0)</f>
        <v>DISP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"SCI"</v>
      </c>
      <c r="U214">
        <f t="shared" si="18"/>
        <v>55</v>
      </c>
      <c r="V214" s="53">
        <f t="shared" si="19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ITM_SDIGS</v>
      </c>
      <c r="E215" s="26" t="str">
        <f>CHAR(34)&amp;VLOOKUP(C215,SOURCE!$S$3:$Z$3000,6,0)&amp;CHAR(34)</f>
        <v>"SDIGS?"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(strcompare(str,"SDIGS?" )) { *com = ITM_SDIGS;} else</v>
      </c>
      <c r="H215" t="b">
        <f>ISNA(VLOOKUP(J215,J216:J$500,1,0))</f>
        <v>1</v>
      </c>
      <c r="I215" s="27">
        <f>VLOOKUP(C215,SOURCE!S$6:Y$10179,7,0)</f>
        <v>1588</v>
      </c>
      <c r="J215" s="28" t="str">
        <f>VLOOKUP(C215,SOURCE!S$6:Y$10179,6,0)</f>
        <v>SDIGS?</v>
      </c>
      <c r="K215" s="29" t="str">
        <f t="shared" si="17"/>
        <v>SDIGS?</v>
      </c>
      <c r="L215" s="39" t="str">
        <f>VLOOKUP(C215,SOURCE!S$6:Y$10179,2,0)</f>
        <v>CONF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"SDIGS?"</v>
      </c>
      <c r="U215">
        <f t="shared" si="18"/>
        <v>55</v>
      </c>
      <c r="V215" s="53">
        <f t="shared" si="19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ITM_SEED</v>
      </c>
      <c r="E216" s="26" t="str">
        <f>CHAR(34)&amp;VLOOKUP(C216,SOURCE!$S$3:$Z$3000,6,0)&amp;CHAR(34)</f>
        <v>"SEED"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(strcompare(str,"SEED" )) { *com = ITM_SEED;} else</v>
      </c>
      <c r="H216" t="b">
        <f>ISNA(VLOOKUP(J216,J217:J$500,1,0))</f>
        <v>1</v>
      </c>
      <c r="I216" s="27">
        <f>VLOOKUP(C216,SOURCE!S$6:Y$10179,7,0)</f>
        <v>1589</v>
      </c>
      <c r="J216" s="28" t="str">
        <f>VLOOKUP(C216,SOURCE!S$6:Y$10179,6,0)</f>
        <v>SEED</v>
      </c>
      <c r="K216" s="29" t="str">
        <f t="shared" si="17"/>
        <v>SEED</v>
      </c>
      <c r="L216" s="39" t="str">
        <f>VLOOKUP(C216,SOURCE!S$6:Y$10179,2,0)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"SEED"</v>
      </c>
      <c r="T216" s="155"/>
      <c r="U216">
        <f t="shared" si="18"/>
        <v>55</v>
      </c>
      <c r="V216" s="53">
        <f t="shared" si="19"/>
        <v>299797205.43504173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ITM_SIGN</v>
      </c>
      <c r="E217" s="26" t="str">
        <f>CHAR(34)&amp;VLOOKUP(C217,SOURCE!$S$3:$Z$3000,6,0)&amp;CHAR(34)</f>
        <v>"SIGN"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(strcompare(str,"SIGN" )) { *com = ITM_SIGN;} else</v>
      </c>
      <c r="H217" t="b">
        <f>ISNA(VLOOKUP(J217,J218:J$500,1,0))</f>
        <v>1</v>
      </c>
      <c r="I217" s="27">
        <f>VLOOKUP(C217,SOURCE!S$6:Y$10179,7,0)</f>
        <v>1600</v>
      </c>
      <c r="J217" s="28" t="str">
        <f>VLOOKUP(C217,SOURCE!S$6:Y$10179,6,0)</f>
        <v>SIGN</v>
      </c>
      <c r="K217" s="29" t="str">
        <f t="shared" si="17"/>
        <v>sign</v>
      </c>
      <c r="L217" s="39" t="str">
        <f>VLOOKUP(C217,SOURCE!S$6:Y$10179,2,0)</f>
        <v>Math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"sign"</v>
      </c>
      <c r="T217" s="155"/>
      <c r="U217">
        <f t="shared" si="18"/>
        <v>55</v>
      </c>
      <c r="V217" s="53">
        <f t="shared" si="19"/>
        <v>299797205.43504173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ITM_SIGNMT</v>
      </c>
      <c r="E218" s="26" t="str">
        <f>CHAR(34)&amp;VLOOKUP(C218,SOURCE!$S$3:$Z$3000,6,0)&amp;CHAR(34)</f>
        <v>"SIGNMT"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(strcompare(str,"SIGNMT" )) { *com = ITM_SIGNMT;} else</v>
      </c>
      <c r="H218" t="b">
        <f>ISNA(VLOOKUP(J218,J219:J$500,1,0))</f>
        <v>1</v>
      </c>
      <c r="I218" s="27">
        <f>VLOOKUP(C218,SOURCE!S$6:Y$10179,7,0)</f>
        <v>1601</v>
      </c>
      <c r="J218" s="28" t="str">
        <f>VLOOKUP(C218,SOURCE!S$6:Y$10179,6,0)</f>
        <v>SIGNMT</v>
      </c>
      <c r="K218" s="29" t="str">
        <f t="shared" si="17"/>
        <v>SIGNMT</v>
      </c>
      <c r="L218" s="39" t="str">
        <f>VLOOKUP(C218,SOURCE!S$6:Y$10179,2,0)</f>
        <v>INT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"SIGNMT"</v>
      </c>
      <c r="U218">
        <f t="shared" si="18"/>
        <v>55</v>
      </c>
      <c r="V218" s="53">
        <f t="shared" si="19"/>
        <v>299797205.43504173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ITM_SLVQ</v>
      </c>
      <c r="E219" s="26" t="str">
        <f>CHAR(34)&amp;VLOOKUP(C219,SOURCE!$S$3:$Z$3000,6,0)&amp;CHAR(34)</f>
        <v>"SLVQ"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(strcompare(str,"SLVQ" )) { *com = ITM_SLVQ;} else</v>
      </c>
      <c r="H219" t="b">
        <f>ISNA(VLOOKUP(J219,J220:J$500,1,0))</f>
        <v>1</v>
      </c>
      <c r="I219" s="27">
        <f>VLOOKUP(C219,SOURCE!S$6:Y$10179,7,0)</f>
        <v>1604</v>
      </c>
      <c r="J219" s="28" t="str">
        <f>VLOOKUP(C219,SOURCE!S$6:Y$10179,6,0)</f>
        <v>SLVQ</v>
      </c>
      <c r="K219" s="29" t="str">
        <f t="shared" si="17"/>
        <v>SLVQ</v>
      </c>
      <c r="L219" s="39" t="str">
        <f>VLOOKUP(C219,SOURCE!S$6:Y$10179,2,0)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"SLVQ"</v>
      </c>
      <c r="U219">
        <f t="shared" si="18"/>
        <v>55</v>
      </c>
      <c r="V219" s="53">
        <f t="shared" si="19"/>
        <v>299797205.43504173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ITM_ISM</v>
      </c>
      <c r="E220" s="26" t="str">
        <f>CHAR(34)&amp;VLOOKUP(C220,SOURCE!$S$3:$Z$3000,6,0)&amp;CHAR(34)</f>
        <v>"ISM?"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(strcompare(str,"ISM?" )) { *com = ITM_ISM;} else</v>
      </c>
      <c r="H220" t="b">
        <f>ISNA(VLOOKUP(J220,J221:J$500,1,0))</f>
        <v>1</v>
      </c>
      <c r="I220" s="27">
        <f>VLOOKUP(C220,SOURCE!S$6:Y$10179,7,0)</f>
        <v>1606</v>
      </c>
      <c r="J220" s="28" t="str">
        <f>VLOOKUP(C220,SOURCE!S$6:Y$10179,6,0)</f>
        <v>ISM?</v>
      </c>
      <c r="K220" s="29" t="str">
        <f t="shared" si="17"/>
        <v>ISM?</v>
      </c>
      <c r="L220" s="39" t="str">
        <f>VLOOKUP(C220,SOURCE!S$6:Y$10179,2,0)</f>
        <v>CONF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"ISM?"</v>
      </c>
      <c r="U220">
        <f t="shared" si="18"/>
        <v>55</v>
      </c>
      <c r="V220" s="53">
        <f t="shared" si="19"/>
        <v>299797205.43504173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>
        <f>IF(ISNA(VLOOKUP(E221,E222:E$9999,1,0)),"",1)</f>
        <v>1</v>
      </c>
      <c r="C221" s="2">
        <v>219</v>
      </c>
      <c r="D221" s="2" t="str">
        <f>VLOOKUP(C221,SOURCE!$S$3:$Z$3000,8,0)</f>
        <v>ITM_SSIZE</v>
      </c>
      <c r="E221" s="26" t="str">
        <f>CHAR(34)&amp;VLOOKUP(C221,SOURCE!$S$3:$Z$3000,6,0)&amp;CHAR(34)</f>
        <v>"SSIZE?"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(strcompare(str,"SSIZE?" )) { *com = ITM_SSIZE;} else</v>
      </c>
      <c r="H221" t="b">
        <f>ISNA(VLOOKUP(J221,J222:J$500,1,0))</f>
        <v>0</v>
      </c>
      <c r="I221" s="27">
        <f>VLOOKUP(C221,SOURCE!S$6:Y$10179,7,0)</f>
        <v>1609</v>
      </c>
      <c r="J221" s="28" t="str">
        <f>VLOOKUP(C221,SOURCE!S$6:Y$10179,6,0)</f>
        <v>SSIZE?</v>
      </c>
      <c r="K221" s="29" t="str">
        <f t="shared" si="17"/>
        <v>SSIZE?</v>
      </c>
      <c r="L221" s="39" t="str">
        <f>VLOOKUP(C221,SOURCE!S$6:Y$10179,2,0)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"SSIZE?"</v>
      </c>
      <c r="U221">
        <f t="shared" si="18"/>
        <v>55</v>
      </c>
      <c r="V221" s="53">
        <f t="shared" si="19"/>
        <v>299797205.43504173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ITM_STOEL</v>
      </c>
      <c r="E222" s="26" t="str">
        <f>CHAR(34)&amp;VLOOKUP(C222,SOURCE!$S$3:$Z$3000,6,0)&amp;CHAR(34)</f>
        <v>"STOEL"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(strcompare(str,"STOEL" )) { *com = ITM_STOEL;} else</v>
      </c>
      <c r="H222" t="b">
        <f>ISNA(VLOOKUP(J222,J223:J$500,1,0))</f>
        <v>1</v>
      </c>
      <c r="I222" s="27">
        <f>VLOOKUP(C222,SOURCE!S$6:Y$10179,7,0)</f>
        <v>1612</v>
      </c>
      <c r="J222" s="28" t="str">
        <f>VLOOKUP(C222,SOURCE!S$6:Y$10179,6,0)</f>
        <v>STOEL</v>
      </c>
      <c r="K222" s="29" t="str">
        <f t="shared" si="17"/>
        <v>STOEL</v>
      </c>
      <c r="L222" s="39" t="str">
        <f>VLOOKUP(C222,SOURCE!S$6:Y$10179,2,0)</f>
        <v>STACK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"STOEL"</v>
      </c>
      <c r="U222">
        <f t="shared" si="18"/>
        <v>55</v>
      </c>
      <c r="V222" s="53">
        <f t="shared" si="19"/>
        <v>299797205.43504173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ITM_STOIJ</v>
      </c>
      <c r="E223" s="26" t="str">
        <f>CHAR(34)&amp;VLOOKUP(C223,SOURCE!$S$3:$Z$3000,6,0)&amp;CHAR(34)</f>
        <v>"STOIJ"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(strcompare(str,"STOIJ" )) { *com = ITM_STOIJ;} else</v>
      </c>
      <c r="H223" t="b">
        <f>ISNA(VLOOKUP(J223,J224:J$500,1,0))</f>
        <v>1</v>
      </c>
      <c r="I223" s="27">
        <f>VLOOKUP(C223,SOURCE!S$6:Y$10179,7,0)</f>
        <v>1613</v>
      </c>
      <c r="J223" s="28" t="str">
        <f>VLOOKUP(C223,SOURCE!S$6:Y$10179,6,0)</f>
        <v>STOIJ</v>
      </c>
      <c r="K223" s="29" t="str">
        <f t="shared" si="17"/>
        <v>STOIJ</v>
      </c>
      <c r="L223" s="39" t="str">
        <f>VLOOKUP(C223,SOURCE!S$6:Y$10179,2,0)</f>
        <v>STACK</v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"STOIJ"</v>
      </c>
      <c r="U223">
        <f t="shared" si="18"/>
        <v>55</v>
      </c>
      <c r="V223" s="53">
        <f t="shared" si="19"/>
        <v>299797205.43504173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ITM_LN1X</v>
      </c>
      <c r="E224" s="26" t="str">
        <f>CHAR(34)&amp;VLOOKUP(C224,SOURCE!$S$3:$Z$3000,6,0)&amp;CHAR(34)</f>
        <v>"LN(1+X)"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 xml:space="preserve">                      if (strcompare(str,"LN(1+X)" )) { *com = ITM_LN1X;} else</v>
      </c>
      <c r="H224" t="b">
        <f>ISNA(VLOOKUP(J224,J225:J$500,1,0))</f>
        <v>1</v>
      </c>
      <c r="I224" s="27">
        <f>VLOOKUP(C224,SOURCE!S$6:Y$10179,7,0)</f>
        <v>1614</v>
      </c>
      <c r="J224" s="28" t="str">
        <f>VLOOKUP(C224,SOURCE!S$6:Y$10179,6,0)</f>
        <v>LN(1+X)</v>
      </c>
      <c r="K224" s="29" t="str">
        <f t="shared" si="17"/>
        <v>ln1+x</v>
      </c>
      <c r="L224" s="39" t="str">
        <f>VLOOKUP(C224,SOURCE!S$6:Y$10179,2,0)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>0.98 LN(1+X) 0.683096844706444 GSB M2 //56</v>
      </c>
      <c r="O224" t="b">
        <f>ISNA(VLOOKUP(J224,J$3:J223,1,0))</f>
        <v>1</v>
      </c>
      <c r="Q224" s="26" t="str">
        <f>VLOOKUP(I224,SOURCE!B:M,5,0)</f>
        <v>"ln 1+x"</v>
      </c>
      <c r="U224">
        <f t="shared" si="18"/>
        <v>56</v>
      </c>
      <c r="V224" s="53">
        <f t="shared" si="19"/>
        <v>299797206.11813855</v>
      </c>
      <c r="W224">
        <f>IF(AND(O224,VLOOKUP(I224,SOURCE!B:M,2,0)&lt;&gt;"/  { itemToBeCoded"),IF(ISERROR(VLOOKUP(J224,TEST!A:F,5,0)),"",VLOOKUP(J224,TEST!A:F,5,0)),"")</f>
        <v>1</v>
      </c>
      <c r="X224">
        <f>IF(AND(O224,VLOOKUP(I224,SOURCE!B:M,2,0)&lt;&gt;"/  { itemToBeCoded"),IF(ISERROR(VLOOKUP(J224,TEST!A:F,6,0)),"",VLOOKUP(J224,TEST!A:F,6,0)),"")</f>
        <v>0.68309684470644383</v>
      </c>
      <c r="Y224" t="str">
        <f t="shared" si="16"/>
        <v>both</v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ITM_STOS</v>
      </c>
      <c r="E225" s="26" t="str">
        <f>CHAR(34)&amp;VLOOKUP(C225,SOURCE!$S$3:$Z$3000,6,0)&amp;CHAR(34)</f>
        <v>"STOS"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(strcompare(str,"STOS" )) { *com = ITM_STOS;} else</v>
      </c>
      <c r="H225" t="b">
        <f>ISNA(VLOOKUP(J225,J226:J$500,1,0))</f>
        <v>1</v>
      </c>
      <c r="I225" s="27">
        <f>VLOOKUP(C225,SOURCE!S$6:Y$10179,7,0)</f>
        <v>1615</v>
      </c>
      <c r="J225" s="28" t="str">
        <f>VLOOKUP(C225,SOURCE!S$6:Y$10179,6,0)</f>
        <v>STOS</v>
      </c>
      <c r="K225" s="29" t="str">
        <f t="shared" si="17"/>
        <v>STOS</v>
      </c>
      <c r="L225" s="39" t="str">
        <f>VLOOKUP(C225,SOURCE!S$6:Y$10179,2,0)</f>
        <v>STACK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"STOS"</v>
      </c>
      <c r="U225">
        <f t="shared" si="18"/>
        <v>56</v>
      </c>
      <c r="V225" s="53">
        <f t="shared" si="19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ITM_SUM</v>
      </c>
      <c r="E226" s="26" t="str">
        <f>CHAR(34)&amp;VLOOKUP(C226,SOURCE!$S$3:$Z$3000,6,0)&amp;CHAR(34)</f>
        <v>"SUM"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(strcompare(str,"SUM" )) { *com = ITM_SUM;} else</v>
      </c>
      <c r="H226" t="b">
        <f>ISNA(VLOOKUP(J226,J227:J$500,1,0))</f>
        <v>1</v>
      </c>
      <c r="I226" s="27">
        <f>VLOOKUP(C226,SOURCE!S$6:Y$10179,7,0)</f>
        <v>1616</v>
      </c>
      <c r="J226" s="28" t="str">
        <f>VLOOKUP(C226,SOURCE!S$6:Y$10179,6,0)</f>
        <v>SUM</v>
      </c>
      <c r="K226" s="29" t="str">
        <f t="shared" si="17"/>
        <v>SUM</v>
      </c>
      <c r="L226" s="39" t="str">
        <f>VLOOKUP(C226,SOURCE!S$6:Y$10179,2,0)</f>
        <v>Stat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"SUM"</v>
      </c>
      <c r="U226">
        <f t="shared" si="18"/>
        <v>56</v>
      </c>
      <c r="V226" s="53">
        <f t="shared" si="19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ITM_TICKS</v>
      </c>
      <c r="E227" s="26" t="str">
        <f>CHAR(34)&amp;VLOOKUP(C227,SOURCE!$S$3:$Z$3000,6,0)&amp;CHAR(34)</f>
        <v>"TICKS"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 xml:space="preserve">                      if (strcompare(str,"TICKS" )) { *com = ITM_TICKS;} else</v>
      </c>
      <c r="H227" t="b">
        <f>ISNA(VLOOKUP(J227,J228:J$500,1,0))</f>
        <v>1</v>
      </c>
      <c r="I227" s="27">
        <f>VLOOKUP(C227,SOURCE!S$6:Y$10179,7,0)</f>
        <v>1620</v>
      </c>
      <c r="J227" s="28" t="str">
        <f>VLOOKUP(C227,SOURCE!S$6:Y$10179,6,0)</f>
        <v>TICKS</v>
      </c>
      <c r="K227" s="29" t="str">
        <f t="shared" si="17"/>
        <v>TICKS</v>
      </c>
      <c r="L227" s="39" t="str">
        <f>VLOOKUP(C227,SOURCE!S$6:Y$10179,2,0)</f>
        <v>INFO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"TICKS"</v>
      </c>
      <c r="U227">
        <f t="shared" si="18"/>
        <v>56</v>
      </c>
      <c r="V227" s="53">
        <f t="shared" si="19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ITM_TIME</v>
      </c>
      <c r="E228" s="26" t="str">
        <f>CHAR(34)&amp;VLOOKUP(C228,SOURCE!$S$3:$Z$3000,6,0)&amp;CHAR(34)</f>
        <v>"TIME"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(strcompare(str,"TIME" )) { *com = ITM_TIME;} else</v>
      </c>
      <c r="H228" t="b">
        <f>ISNA(VLOOKUP(J228,J229:J$500,1,0))</f>
        <v>1</v>
      </c>
      <c r="I228" s="27">
        <f>VLOOKUP(C228,SOURCE!S$6:Y$10179,7,0)</f>
        <v>1621</v>
      </c>
      <c r="J228" s="28" t="str">
        <f>VLOOKUP(C228,SOURCE!S$6:Y$10179,6,0)</f>
        <v>TIME</v>
      </c>
      <c r="K228" s="29" t="str">
        <f t="shared" si="17"/>
        <v>TIME</v>
      </c>
      <c r="L228" s="39" t="str">
        <f>VLOOKUP(C228,SOURCE!S$6:Y$10179,2,0)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"TIME"</v>
      </c>
      <c r="U228">
        <f t="shared" si="18"/>
        <v>56</v>
      </c>
      <c r="V228" s="53">
        <f t="shared" si="19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ITM_Tex</v>
      </c>
      <c r="E229" s="26" t="str">
        <f>CHAR(34)&amp;VLOOKUP(C229,SOURCE!$S$3:$Z$3000,6,0)&amp;CHAR(34)</f>
        <v>"T&lt;&gt;"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(strcompare(str,"T&lt;&gt;" )) { *com = ITM_Tex;} else</v>
      </c>
      <c r="H229" t="b">
        <f>ISNA(VLOOKUP(J229,J230:J$500,1,0))</f>
        <v>1</v>
      </c>
      <c r="I229" s="27">
        <f>VLOOKUP(C229,SOURCE!S$6:Y$10179,7,0)</f>
        <v>1625</v>
      </c>
      <c r="J229" s="28" t="str">
        <f>VLOOKUP(C229,SOURCE!S$6:Y$10179,6,0)</f>
        <v>T&lt;&gt;</v>
      </c>
      <c r="K229" s="29" t="str">
        <f t="shared" si="17"/>
        <v>t&lt;&gt;</v>
      </c>
      <c r="L229" s="39" t="str">
        <f>VLOOKUP(C229,SOURCE!S$6:Y$10179,2,0)</f>
        <v>STACK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"t" STD_LEFT_RIGHT_ARROWS</v>
      </c>
      <c r="U229">
        <f t="shared" si="18"/>
        <v>56</v>
      </c>
      <c r="V229" s="53">
        <f t="shared" si="19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ITM_ULP</v>
      </c>
      <c r="E230" s="26" t="str">
        <f>CHAR(34)&amp;VLOOKUP(C230,SOURCE!$S$3:$Z$3000,6,0)&amp;CHAR(34)</f>
        <v>"ULP?"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(strcompare(str,"ULP?" )) { *com = ITM_ULP;} else</v>
      </c>
      <c r="H230" t="b">
        <f>ISNA(VLOOKUP(J230,J231:J$500,1,0))</f>
        <v>1</v>
      </c>
      <c r="I230" s="27">
        <f>VLOOKUP(C230,SOURCE!S$6:Y$10179,7,0)</f>
        <v>1626</v>
      </c>
      <c r="J230" s="28" t="str">
        <f>VLOOKUP(C230,SOURCE!S$6:Y$10179,6,0)</f>
        <v>ULP?</v>
      </c>
      <c r="K230" s="29" t="str">
        <f t="shared" si="17"/>
        <v>ULP?</v>
      </c>
      <c r="L230" s="39" t="str">
        <f>VLOOKUP(C230,SOURCE!S$6:Y$10179,2,0)</f>
        <v>CONF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"ULP?"</v>
      </c>
      <c r="U230">
        <f t="shared" si="18"/>
        <v>56</v>
      </c>
      <c r="V230" s="53">
        <f t="shared" si="19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ITM_UNITV</v>
      </c>
      <c r="E231" s="26" t="str">
        <f>CHAR(34)&amp;VLOOKUP(C231,SOURCE!$S$3:$Z$3000,6,0)&amp;CHAR(34)</f>
        <v>"UNITV"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(strcompare(str,"UNITV" )) { *com = ITM_UNITV;} else</v>
      </c>
      <c r="H231" t="b">
        <f>ISNA(VLOOKUP(J231,J232:J$500,1,0))</f>
        <v>1</v>
      </c>
      <c r="I231" s="27">
        <f>VLOOKUP(C231,SOURCE!S$6:Y$10179,7,0)</f>
        <v>1628</v>
      </c>
      <c r="J231" s="28" t="str">
        <f>VLOOKUP(C231,SOURCE!S$6:Y$10179,6,0)</f>
        <v>UNITV</v>
      </c>
      <c r="K231" s="29" t="str">
        <f t="shared" si="17"/>
        <v>UNITV</v>
      </c>
      <c r="L231" s="39" t="str">
        <f>VLOOKUP(C231,SOURCE!S$6:Y$10179,2,0)</f>
        <v>Complex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"UNITV"</v>
      </c>
      <c r="U231">
        <f t="shared" si="18"/>
        <v>56</v>
      </c>
      <c r="V231" s="53">
        <f t="shared" si="19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ITM_UNSIGN</v>
      </c>
      <c r="E232" s="26" t="str">
        <f>CHAR(34)&amp;VLOOKUP(C232,SOURCE!$S$3:$Z$3000,6,0)&amp;CHAR(34)</f>
        <v>"UNSIGN"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(strcompare(str,"UNSIGN" )) { *com = ITM_UNSIGN;} else</v>
      </c>
      <c r="H232" t="b">
        <f>ISNA(VLOOKUP(J232,J233:J$500,1,0))</f>
        <v>1</v>
      </c>
      <c r="I232" s="27">
        <f>VLOOKUP(C232,SOURCE!S$6:Y$10179,7,0)</f>
        <v>1629</v>
      </c>
      <c r="J232" s="28" t="str">
        <f>VLOOKUP(C232,SOURCE!S$6:Y$10179,6,0)</f>
        <v>UNSIGN</v>
      </c>
      <c r="K232" s="29" t="str">
        <f t="shared" si="17"/>
        <v>UNSIGN</v>
      </c>
      <c r="L232" s="39" t="str">
        <f>VLOOKUP(C232,SOURCE!S$6:Y$10179,2,0)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"UNSIGN"</v>
      </c>
      <c r="U232">
        <f t="shared" si="18"/>
        <v>56</v>
      </c>
      <c r="V232" s="53">
        <f t="shared" si="19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ITM_IDIVR</v>
      </c>
      <c r="E233" s="26" t="str">
        <f>CHAR(34)&amp;VLOOKUP(C233,SOURCE!$S$3:$Z$3000,6,0)&amp;CHAR(34)</f>
        <v>"IDIVR"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(strcompare(str,"IDIVR" )) { *com = ITM_IDIVR;} else</v>
      </c>
      <c r="H233" t="b">
        <f>ISNA(VLOOKUP(J233,J234:J$500,1,0))</f>
        <v>1</v>
      </c>
      <c r="I233" s="27">
        <f>VLOOKUP(C233,SOURCE!S$6:Y$10179,7,0)</f>
        <v>1632</v>
      </c>
      <c r="J233" s="28" t="str">
        <f>VLOOKUP(C233,SOURCE!S$6:Y$10179,6,0)</f>
        <v>IDIVR</v>
      </c>
      <c r="K233" s="29" t="str">
        <f t="shared" si="17"/>
        <v>IDIVR</v>
      </c>
      <c r="L233" s="39" t="str">
        <f>VLOOKUP(C233,SOURCE!S$6:Y$10179,2,0)</f>
        <v>Math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"IDIVR"</v>
      </c>
      <c r="U233">
        <f t="shared" si="18"/>
        <v>56</v>
      </c>
      <c r="V233" s="53">
        <f t="shared" si="19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ITM_WDAY</v>
      </c>
      <c r="E234" s="26" t="str">
        <f>CHAR(34)&amp;VLOOKUP(C234,SOURCE!$S$3:$Z$3000,6,0)&amp;CHAR(34)</f>
        <v>"WDAY"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(strcompare(str,"WDAY" )) { *com = ITM_WDAY;} else</v>
      </c>
      <c r="H234" t="b">
        <f>ISNA(VLOOKUP(J234,J235:J$500,1,0))</f>
        <v>1</v>
      </c>
      <c r="I234" s="27">
        <f>VLOOKUP(C234,SOURCE!S$6:Y$10179,7,0)</f>
        <v>1633</v>
      </c>
      <c r="J234" s="28" t="str">
        <f>VLOOKUP(C234,SOURCE!S$6:Y$10179,6,0)</f>
        <v>WDAY</v>
      </c>
      <c r="K234" s="29" t="str">
        <f t="shared" si="17"/>
        <v>WDAY</v>
      </c>
      <c r="L234" s="39" t="str">
        <f>VLOOKUP(C234,SOURCE!S$6:Y$10179,2,0)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"WDAY"</v>
      </c>
      <c r="U234">
        <f t="shared" si="18"/>
        <v>56</v>
      </c>
      <c r="V234" s="53">
        <f t="shared" si="19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ITM_WSIZE</v>
      </c>
      <c r="E235" s="26" t="str">
        <f>CHAR(34)&amp;VLOOKUP(C235,SOURCE!$S$3:$Z$3000,6,0)&amp;CHAR(34)</f>
        <v>"WSIZE"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(strcompare(str,"WSIZE" )) { *com = ITM_WSIZE;} else</v>
      </c>
      <c r="H235" t="b">
        <f>ISNA(VLOOKUP(J235,J236:J$500,1,0))</f>
        <v>1</v>
      </c>
      <c r="I235" s="27">
        <f>VLOOKUP(C235,SOURCE!S$6:Y$10179,7,0)</f>
        <v>1638</v>
      </c>
      <c r="J235" s="28" t="str">
        <f>VLOOKUP(C235,SOURCE!S$6:Y$10179,6,0)</f>
        <v>WSIZE</v>
      </c>
      <c r="K235" s="29" t="str">
        <f t="shared" si="17"/>
        <v>WSIZE</v>
      </c>
      <c r="L235" s="39" t="str">
        <f>VLOOKUP(C235,SOURCE!S$6:Y$10179,2,0)</f>
        <v>CONF</v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"WSIZE"</v>
      </c>
      <c r="U235">
        <f t="shared" si="18"/>
        <v>56</v>
      </c>
      <c r="V235" s="53">
        <f t="shared" si="19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ITM_WSIZEQ</v>
      </c>
      <c r="E236" s="26" t="str">
        <f>CHAR(34)&amp;VLOOKUP(C236,SOURCE!$S$3:$Z$3000,6,0)&amp;CHAR(34)</f>
        <v>"WSIZE?"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(strcompare(str,"WSIZE?" )) { *com = ITM_WSIZEQ;} else</v>
      </c>
      <c r="H236" t="b">
        <f>ISNA(VLOOKUP(J236,J237:J$500,1,0))</f>
        <v>1</v>
      </c>
      <c r="I236" s="27">
        <f>VLOOKUP(C236,SOURCE!S$6:Y$10179,7,0)</f>
        <v>1639</v>
      </c>
      <c r="J236" s="28" t="str">
        <f>VLOOKUP(C236,SOURCE!S$6:Y$10179,6,0)</f>
        <v>WSIZE?</v>
      </c>
      <c r="K236" s="29" t="str">
        <f t="shared" si="17"/>
        <v>WSIZE?</v>
      </c>
      <c r="L236" s="39" t="str">
        <f>VLOOKUP(C236,SOURCE!S$6:Y$10179,2,0)</f>
        <v>CONF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"WSIZE?"</v>
      </c>
      <c r="U236">
        <f t="shared" si="18"/>
        <v>56</v>
      </c>
      <c r="V236" s="53">
        <f t="shared" si="19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ITM_XBAR</v>
      </c>
      <c r="E237" s="26" t="str">
        <f>CHAR(34)&amp;VLOOKUP(C237,SOURCE!$S$3:$Z$3000,6,0)&amp;CHAR(34)</f>
        <v>"X_MEAN"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(strcompare(str,"X_MEAN" )) { *com = ITM_XBAR;} else</v>
      </c>
      <c r="H237" t="b">
        <f>ISNA(VLOOKUP(J237,J238:J$500,1,0))</f>
        <v>1</v>
      </c>
      <c r="I237" s="27">
        <f>VLOOKUP(C237,SOURCE!S$6:Y$10179,7,0)</f>
        <v>1640</v>
      </c>
      <c r="J237" s="28" t="str">
        <f>VLOOKUP(C237,SOURCE!S$6:Y$10179,6,0)</f>
        <v>X_MEAN</v>
      </c>
      <c r="K237" s="29" t="str">
        <f t="shared" si="17"/>
        <v>x_BAR</v>
      </c>
      <c r="L237" s="39" t="str">
        <f>VLOOKUP(C237,SOURCE!S$6:Y$10179,2,0)</f>
        <v>Stat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STD_x_BAR</v>
      </c>
      <c r="U237">
        <f t="shared" si="18"/>
        <v>56</v>
      </c>
      <c r="V237" s="53">
        <f t="shared" si="19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ITM_XG</v>
      </c>
      <c r="E238" s="26" t="str">
        <f>CHAR(34)&amp;VLOOKUP(C238,SOURCE!$S$3:$Z$3000,6,0)&amp;CHAR(34)</f>
        <v>"X_GEO"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(strcompare(str,"X_GEO" )) { *com = ITM_XG;} else</v>
      </c>
      <c r="H238" t="b">
        <f>ISNA(VLOOKUP(J238,J239:J$500,1,0))</f>
        <v>1</v>
      </c>
      <c r="I238" s="27">
        <f>VLOOKUP(C238,SOURCE!S$6:Y$10179,7,0)</f>
        <v>1641</v>
      </c>
      <c r="J238" s="28" t="str">
        <f>VLOOKUP(C238,SOURCE!S$6:Y$10179,6,0)</f>
        <v>X_GEO</v>
      </c>
      <c r="K238" s="29" t="str">
        <f t="shared" si="17"/>
        <v>x_BARG</v>
      </c>
      <c r="L238" s="39" t="str">
        <f>VLOOKUP(C238,SOURCE!S$6:Y$10179,2,0)</f>
        <v>Stat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STD_x_BAR STD_SUB_G</v>
      </c>
      <c r="U238">
        <f t="shared" si="18"/>
        <v>56</v>
      </c>
      <c r="V238" s="53">
        <f t="shared" si="19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ITM_XW</v>
      </c>
      <c r="E239" s="26" t="str">
        <f>CHAR(34)&amp;VLOOKUP(C239,SOURCE!$S$3:$Z$3000,6,0)&amp;CHAR(34)</f>
        <v>"X_WTD"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(strcompare(str,"X_WTD" )) { *com = ITM_XW;} else</v>
      </c>
      <c r="H239" t="b">
        <f>ISNA(VLOOKUP(J239,J240:J$500,1,0))</f>
        <v>1</v>
      </c>
      <c r="I239" s="27">
        <f>VLOOKUP(C239,SOURCE!S$6:Y$10179,7,0)</f>
        <v>1642</v>
      </c>
      <c r="J239" s="28" t="str">
        <f>VLOOKUP(C239,SOURCE!S$6:Y$10179,6,0)</f>
        <v>X_WTD</v>
      </c>
      <c r="K239" s="29" t="str">
        <f t="shared" si="17"/>
        <v>x_BARw</v>
      </c>
      <c r="L239" s="39" t="str">
        <f>VLOOKUP(C239,SOURCE!S$6:Y$10179,2,0)</f>
        <v>Stat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STD_x_BAR STD_SUB_w</v>
      </c>
      <c r="U239">
        <f t="shared" si="18"/>
        <v>56</v>
      </c>
      <c r="V239" s="53">
        <f t="shared" si="19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ITM_XtoDATE</v>
      </c>
      <c r="E240" s="26" t="str">
        <f>CHAR(34)&amp;VLOOKUP(C240,SOURCE!$S$3:$Z$3000,6,0)&amp;CHAR(34)</f>
        <v>"X&gt;DATE"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(strcompare(str,"X&gt;DATE" )) { *com = ITM_XtoDATE;} else</v>
      </c>
      <c r="H240" t="b">
        <f>ISNA(VLOOKUP(J240,J241:J$500,1,0))</f>
        <v>1</v>
      </c>
      <c r="I240" s="27">
        <f>VLOOKUP(C240,SOURCE!S$6:Y$10179,7,0)</f>
        <v>1644</v>
      </c>
      <c r="J240" s="28" t="str">
        <f>VLOOKUP(C240,SOURCE!S$6:Y$10179,6,0)</f>
        <v>X&gt;DATE</v>
      </c>
      <c r="K240" s="29" t="str">
        <f t="shared" si="17"/>
        <v>x&gt;DATE</v>
      </c>
      <c r="L240" s="39" t="str">
        <f>VLOOKUP(C240,SOURCE!S$6:Y$10179,2,0)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"x" STD_RIGHT_ARROW "DATE"</v>
      </c>
      <c r="U240">
        <f t="shared" si="18"/>
        <v>56</v>
      </c>
      <c r="V240" s="53">
        <f t="shared" si="19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ITM_XtoALPHA</v>
      </c>
      <c r="E241" s="26" t="str">
        <f>CHAR(34)&amp;VLOOKUP(C241,SOURCE!$S$3:$Z$3000,6,0)&amp;CHAR(34)</f>
        <v>"X&gt;ALPHA"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(strcompare(str,"X&gt;ALPHA" )) { *com = ITM_XtoALPHA;} else</v>
      </c>
      <c r="H241" t="b">
        <f>ISNA(VLOOKUP(J241,J242:J$500,1,0))</f>
        <v>1</v>
      </c>
      <c r="I241" s="27">
        <f>VLOOKUP(C241,SOURCE!S$6:Y$10179,7,0)</f>
        <v>1645</v>
      </c>
      <c r="J241" s="28" t="str">
        <f>VLOOKUP(C241,SOURCE!S$6:Y$10179,6,0)</f>
        <v>X&gt;ALPHA</v>
      </c>
      <c r="K241" s="29" t="str">
        <f t="shared" si="17"/>
        <v>x&gt;alpha</v>
      </c>
      <c r="L241" s="39" t="str">
        <f>VLOOKUP(C241,SOURCE!S$6:Y$10179,2,0)</f>
        <v>STACK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"x" STD_RIGHT_ARROW STD_alpha</v>
      </c>
      <c r="U241">
        <f t="shared" si="18"/>
        <v>56</v>
      </c>
      <c r="V241" s="53">
        <f t="shared" si="19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ITM_YEAR</v>
      </c>
      <c r="E242" s="26" t="str">
        <f>CHAR(34)&amp;VLOOKUP(C242,SOURCE!$S$3:$Z$3000,6,0)&amp;CHAR(34)</f>
        <v>"YEAR"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(strcompare(str,"YEAR" )) { *com = ITM_YEAR;} else</v>
      </c>
      <c r="H242" t="b">
        <f>ISNA(VLOOKUP(J242,J243:J$500,1,0))</f>
        <v>1</v>
      </c>
      <c r="I242" s="27">
        <f>VLOOKUP(C242,SOURCE!S$6:Y$10179,7,0)</f>
        <v>1647</v>
      </c>
      <c r="J242" s="28" t="str">
        <f>VLOOKUP(C242,SOURCE!S$6:Y$10179,6,0)</f>
        <v>YEAR</v>
      </c>
      <c r="K242" s="29" t="str">
        <f t="shared" si="17"/>
        <v>YEAR</v>
      </c>
      <c r="L242" s="39" t="str">
        <f>VLOOKUP(C242,SOURCE!S$6:Y$10179,2,0)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"YEAR"</v>
      </c>
      <c r="U242">
        <f t="shared" si="18"/>
        <v>56</v>
      </c>
      <c r="V242" s="53">
        <f t="shared" si="19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ITM_Yex</v>
      </c>
      <c r="E243" s="26" t="str">
        <f>CHAR(34)&amp;VLOOKUP(C243,SOURCE!$S$3:$Z$3000,6,0)&amp;CHAR(34)</f>
        <v>"Y&lt;&gt;"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(strcompare(str,"Y&lt;&gt;" )) { *com = ITM_Yex;} else</v>
      </c>
      <c r="H243" t="b">
        <f>ISNA(VLOOKUP(J243,J244:J$500,1,0))</f>
        <v>1</v>
      </c>
      <c r="I243" s="27">
        <f>VLOOKUP(C243,SOURCE!S$6:Y$10179,7,0)</f>
        <v>1650</v>
      </c>
      <c r="J243" s="28" t="str">
        <f>VLOOKUP(C243,SOURCE!S$6:Y$10179,6,0)</f>
        <v>Y&lt;&gt;</v>
      </c>
      <c r="K243" s="29" t="str">
        <f t="shared" si="17"/>
        <v>y&lt;&gt;</v>
      </c>
      <c r="L243" s="39" t="str">
        <f>VLOOKUP(C243,SOURCE!S$6:Y$10179,2,0)</f>
        <v>STACK</v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"y" STD_LEFT_RIGHT_ARROWS</v>
      </c>
      <c r="U243">
        <f t="shared" si="18"/>
        <v>56</v>
      </c>
      <c r="V243" s="53">
        <f t="shared" si="19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ITM_Zex</v>
      </c>
      <c r="E244" s="26" t="str">
        <f>CHAR(34)&amp;VLOOKUP(C244,SOURCE!$S$3:$Z$3000,6,0)&amp;CHAR(34)</f>
        <v>"Z&lt;&gt;"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(strcompare(str,"Z&lt;&gt;" )) { *com = ITM_Zex;} else</v>
      </c>
      <c r="H244" t="b">
        <f>ISNA(VLOOKUP(J244,J245:J$500,1,0))</f>
        <v>1</v>
      </c>
      <c r="I244" s="27">
        <f>VLOOKUP(C244,SOURCE!S$6:Y$10179,7,0)</f>
        <v>1651</v>
      </c>
      <c r="J244" s="28" t="str">
        <f>VLOOKUP(C244,SOURCE!S$6:Y$10179,6,0)</f>
        <v>Z&lt;&gt;</v>
      </c>
      <c r="K244" s="29" t="str">
        <f t="shared" si="17"/>
        <v>z&lt;&gt;</v>
      </c>
      <c r="L244" s="39" t="str">
        <f>VLOOKUP(C244,SOURCE!S$6:Y$10179,2,0)</f>
        <v>STACK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"z" STD_LEFT_RIGHT_ARROWS</v>
      </c>
      <c r="U244">
        <f t="shared" si="18"/>
        <v>56</v>
      </c>
      <c r="V244" s="53">
        <f t="shared" si="19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ITM_XMAX</v>
      </c>
      <c r="E245" s="26" t="str">
        <f>CHAR(34)&amp;VLOOKUP(C245,SOURCE!$S$3:$Z$3000,6,0)&amp;CHAR(34)</f>
        <v>"XMAX"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(strcompare(str,"XMAX" )) { *com = ITM_XMAX;} else</v>
      </c>
      <c r="H245" t="b">
        <f>ISNA(VLOOKUP(J245,J246:J$500,1,0))</f>
        <v>1</v>
      </c>
      <c r="I245" s="27">
        <f>VLOOKUP(C245,SOURCE!S$6:Y$10179,7,0)</f>
        <v>1653</v>
      </c>
      <c r="J245" s="28" t="str">
        <f>VLOOKUP(C245,SOURCE!S$6:Y$10179,6,0)</f>
        <v>XMAX</v>
      </c>
      <c r="K245" s="29" t="str">
        <f t="shared" si="17"/>
        <v>xmax</v>
      </c>
      <c r="L245" s="39" t="str">
        <f>VLOOKUP(C245,SOURCE!S$6:Y$10179,2,0)</f>
        <v>Stat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"x" STD_SUB_m STD_SUB_a STD_SUB_x</v>
      </c>
      <c r="U245">
        <f t="shared" si="18"/>
        <v>56</v>
      </c>
      <c r="V245" s="53">
        <f t="shared" si="19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ITM_XMIN</v>
      </c>
      <c r="E246" s="26" t="str">
        <f>CHAR(34)&amp;VLOOKUP(C246,SOURCE!$S$3:$Z$3000,6,0)&amp;CHAR(34)</f>
        <v>"XMIN"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(strcompare(str,"XMIN" )) { *com = ITM_XMIN;} else</v>
      </c>
      <c r="H246" t="b">
        <f>ISNA(VLOOKUP(J246,J247:J$500,1,0))</f>
        <v>1</v>
      </c>
      <c r="I246" s="27">
        <f>VLOOKUP(C246,SOURCE!S$6:Y$10179,7,0)</f>
        <v>1654</v>
      </c>
      <c r="J246" s="28" t="str">
        <f>VLOOKUP(C246,SOURCE!S$6:Y$10179,6,0)</f>
        <v>XMIN</v>
      </c>
      <c r="K246" s="29" t="str">
        <f t="shared" si="17"/>
        <v>xmin</v>
      </c>
      <c r="L246" s="39" t="str">
        <f>VLOOKUP(C246,SOURCE!S$6:Y$10179,2,0)</f>
        <v>Stat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"x" STD_SUB_m STD_SUB_i STD_SUB_n</v>
      </c>
      <c r="U246">
        <f t="shared" si="18"/>
        <v>56</v>
      </c>
      <c r="V246" s="53">
        <f t="shared" si="19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ITM_BETAXY</v>
      </c>
      <c r="E247" s="26" t="str">
        <f>CHAR(34)&amp;VLOOKUP(C247,SOURCE!$S$3:$Z$3000,6,0)&amp;CHAR(34)</f>
        <v>"BETA"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(strcompare(str,"BETA" )) { *com = ITM_BETAXY;} else</v>
      </c>
      <c r="H247" t="b">
        <f>ISNA(VLOOKUP(J247,J248:J$500,1,0))</f>
        <v>1</v>
      </c>
      <c r="I247" s="27">
        <f>VLOOKUP(C247,SOURCE!S$6:Y$10179,7,0)</f>
        <v>1661</v>
      </c>
      <c r="J247" s="28" t="str">
        <f>VLOOKUP(C247,SOURCE!S$6:Y$10179,6,0)</f>
        <v>BETA</v>
      </c>
      <c r="K247" s="29" t="str">
        <f t="shared" si="17"/>
        <v>beta(x,y)</v>
      </c>
      <c r="L247" s="39" t="str">
        <f>VLOOKUP(C247,SOURCE!S$6:Y$10179,2,0)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STD_beta "(x,y)"</v>
      </c>
      <c r="U247">
        <f t="shared" si="18"/>
        <v>56</v>
      </c>
      <c r="V247" s="53">
        <f t="shared" si="19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ITM_GAMMAX</v>
      </c>
      <c r="E248" s="26" t="str">
        <f>CHAR(34)&amp;VLOOKUP(C248,SOURCE!$S$3:$Z$3000,6,0)&amp;CHAR(34)</f>
        <v>"GAMMA"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(strcompare(str,"GAMMA" )) { *com = ITM_GAMMAX;} else</v>
      </c>
      <c r="H248" t="b">
        <f>ISNA(VLOOKUP(J248,J249:J$500,1,0))</f>
        <v>1</v>
      </c>
      <c r="I248" s="27">
        <f>VLOOKUP(C248,SOURCE!S$6:Y$10179,7,0)</f>
        <v>1664</v>
      </c>
      <c r="J248" s="28" t="str">
        <f>VLOOKUP(C248,SOURCE!S$6:Y$10179,6,0)</f>
        <v>GAMMA</v>
      </c>
      <c r="K248" s="29" t="str">
        <f t="shared" si="17"/>
        <v>GAMMA(x)</v>
      </c>
      <c r="L248" s="39" t="str">
        <f>VLOOKUP(C248,SOURCE!S$6:Y$10179,2,0)</f>
        <v>Math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STD_GAMMA "(x)"</v>
      </c>
      <c r="U248">
        <f t="shared" si="18"/>
        <v>56</v>
      </c>
      <c r="V248" s="53">
        <f t="shared" si="19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ITM_DELTAPC</v>
      </c>
      <c r="E249" s="26" t="str">
        <f>CHAR(34)&amp;VLOOKUP(C249,SOURCE!$S$3:$Z$3000,6,0)&amp;CHAR(34)</f>
        <v>"DELTA%"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(strcompare(str,"DELTA%" )) { *com = ITM_DELTAPC;} else</v>
      </c>
      <c r="H249" t="b">
        <f>ISNA(VLOOKUP(J249,J250:J$500,1,0))</f>
        <v>1</v>
      </c>
      <c r="I249" s="27">
        <f>VLOOKUP(C249,SOURCE!S$6:Y$10179,7,0)</f>
        <v>1666</v>
      </c>
      <c r="J249" s="28" t="str">
        <f>VLOOKUP(C249,SOURCE!S$6:Y$10179,6,0)</f>
        <v>DELTA%</v>
      </c>
      <c r="K249" s="29" t="str">
        <f t="shared" si="17"/>
        <v>DELTA%</v>
      </c>
      <c r="L249" s="39" t="str">
        <f>VLOOKUP(C249,SOURCE!S$6:Y$10179,2,0)</f>
        <v>Math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STD_DELTA "%"</v>
      </c>
      <c r="U249">
        <f t="shared" si="18"/>
        <v>56</v>
      </c>
      <c r="V249" s="53">
        <f t="shared" si="19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ITM_RANI</v>
      </c>
      <c r="E250" s="26" t="str">
        <f>CHAR(34)&amp;VLOOKUP(C250,SOURCE!$S$3:$Z$3000,6,0)&amp;CHAR(34)</f>
        <v>"RANI#"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(strcompare(str,"RANI#" )) { *com = ITM_RANI;} else</v>
      </c>
      <c r="H250" t="b">
        <f>ISNA(VLOOKUP(J250,J251:J$500,1,0))</f>
        <v>1</v>
      </c>
      <c r="I250" s="27">
        <f>VLOOKUP(C250,SOURCE!S$6:Y$10179,7,0)</f>
        <v>1675</v>
      </c>
      <c r="J250" s="28" t="str">
        <f>VLOOKUP(C250,SOURCE!S$6:Y$10179,6,0)</f>
        <v>RANI#</v>
      </c>
      <c r="K250" s="29" t="str">
        <f t="shared" si="17"/>
        <v>RANI#</v>
      </c>
      <c r="L250" s="39" t="str">
        <f>VLOOKUP(C250,SOURCE!S$6:Y$10179,2,0)</f>
        <v>Math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"RANI#"</v>
      </c>
      <c r="U250">
        <f t="shared" si="18"/>
        <v>56</v>
      </c>
      <c r="V250" s="53">
        <f t="shared" si="19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ITM_RANGE</v>
      </c>
      <c r="E251" s="26" t="str">
        <f>CHAR(34)&amp;VLOOKUP(C251,SOURCE!$S$3:$Z$3000,6,0)&amp;CHAR(34)</f>
        <v>"RANGE"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(strcompare(str,"RANGE" )) { *com = ITM_RANGE;} else</v>
      </c>
      <c r="H251" t="b">
        <f>ISNA(VLOOKUP(J251,J252:J$500,1,0))</f>
        <v>1</v>
      </c>
      <c r="I251" s="27">
        <f>VLOOKUP(C251,SOURCE!S$6:Y$10179,7,0)</f>
        <v>1677</v>
      </c>
      <c r="J251" s="28" t="str">
        <f>VLOOKUP(C251,SOURCE!S$6:Y$10179,6,0)</f>
        <v>RANGE</v>
      </c>
      <c r="K251" s="29" t="str">
        <f t="shared" si="17"/>
        <v>RANGE</v>
      </c>
      <c r="L251" s="39" t="str">
        <f>VLOOKUP(C251,SOURCE!S$6:Y$10179,2,0)</f>
        <v>CONF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"RANGE"</v>
      </c>
      <c r="U251">
        <f t="shared" si="18"/>
        <v>56</v>
      </c>
      <c r="V251" s="53">
        <f t="shared" si="19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ITM_GETRANGE</v>
      </c>
      <c r="E252" s="26" t="str">
        <f>CHAR(34)&amp;VLOOKUP(C252,SOURCE!$S$3:$Z$3000,6,0)&amp;CHAR(34)</f>
        <v>"RANGE?"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(strcompare(str,"RANGE?" )) { *com = ITM_GETRANGE;} else</v>
      </c>
      <c r="H252" t="b">
        <f>ISNA(VLOOKUP(J252,J253:J$500,1,0))</f>
        <v>1</v>
      </c>
      <c r="I252" s="27">
        <f>VLOOKUP(C252,SOURCE!S$6:Y$10179,7,0)</f>
        <v>1678</v>
      </c>
      <c r="J252" s="28" t="str">
        <f>VLOOKUP(C252,SOURCE!S$6:Y$10179,6,0)</f>
        <v>RANGE?</v>
      </c>
      <c r="K252" s="29" t="str">
        <f t="shared" si="17"/>
        <v>RANGE?</v>
      </c>
      <c r="L252" s="39" t="str">
        <f>VLOOKUP(C252,SOURCE!S$6:Y$10179,2,0)</f>
        <v>CONF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"RANGE?"</v>
      </c>
      <c r="U252">
        <f t="shared" si="18"/>
        <v>56</v>
      </c>
      <c r="V252" s="53">
        <f t="shared" si="19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ITM_M1X</v>
      </c>
      <c r="E253" s="26" t="str">
        <f>CHAR(34)&amp;VLOOKUP(C253,SOURCE!$S$3:$Z$3000,6,0)&amp;CHAR(34)</f>
        <v>"(-1)^X"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 xml:space="preserve">                      if (strcompare(str,"(-1)^X" )) { *com = ITM_M1X;} else</v>
      </c>
      <c r="H253" t="b">
        <f>ISNA(VLOOKUP(J253,J254:J$500,1,0))</f>
        <v>1</v>
      </c>
      <c r="I253" s="27">
        <f>VLOOKUP(C253,SOURCE!S$6:Y$10179,7,0)</f>
        <v>1679</v>
      </c>
      <c r="J253" s="28" t="str">
        <f>VLOOKUP(C253,SOURCE!S$6:Y$10179,6,0)</f>
        <v>(-1)^X</v>
      </c>
      <c r="K253" s="29" t="str">
        <f t="shared" si="17"/>
        <v>(-1)^x</v>
      </c>
      <c r="L253" s="39" t="str">
        <f>VLOOKUP(C253,SOURCE!S$6:Y$10179,2,0)</f>
        <v>Math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"(-1)" STD_SUP_x</v>
      </c>
      <c r="U253">
        <f t="shared" si="18"/>
        <v>56</v>
      </c>
      <c r="V253" s="53">
        <f t="shared" si="19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ITM_toDATE</v>
      </c>
      <c r="E254" s="26" t="str">
        <f>CHAR(34)&amp;VLOOKUP(C254,SOURCE!$S$3:$Z$3000,6,0)&amp;CHAR(34)</f>
        <v>"&gt;DATE"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(strcompare(str,"&gt;DATE" )) { *com = ITM_toDATE;} else</v>
      </c>
      <c r="H254" t="b">
        <f>ISNA(VLOOKUP(J254,J255:J$500,1,0))</f>
        <v>1</v>
      </c>
      <c r="I254" s="27">
        <f>VLOOKUP(C254,SOURCE!S$6:Y$10179,7,0)</f>
        <v>1681</v>
      </c>
      <c r="J254" s="28" t="str">
        <f>VLOOKUP(C254,SOURCE!S$6:Y$10179,6,0)</f>
        <v>&gt;DATE</v>
      </c>
      <c r="K254" s="29" t="str">
        <f t="shared" si="17"/>
        <v>&gt;DATE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STD_RIGHT_ARROW "DATE"</v>
      </c>
      <c r="U254">
        <f t="shared" si="18"/>
        <v>56</v>
      </c>
      <c r="V254" s="53">
        <f t="shared" si="19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ITM_toHR</v>
      </c>
      <c r="E255" s="26" t="str">
        <f>CHAR(34)&amp;VLOOKUP(C255,SOURCE!$S$3:$Z$3000,6,0)&amp;CHAR(34)</f>
        <v>"&gt;HR"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(strcompare(str,"&gt;HR" )) { *com = ITM_toHR;} else</v>
      </c>
      <c r="H255" t="b">
        <f>ISNA(VLOOKUP(J255,J256:J$500,1,0))</f>
        <v>1</v>
      </c>
      <c r="I255" s="27">
        <f>VLOOKUP(C255,SOURCE!S$6:Y$10179,7,0)</f>
        <v>1685</v>
      </c>
      <c r="J255" s="28" t="str">
        <f>VLOOKUP(C255,SOURCE!S$6:Y$10179,6,0)</f>
        <v>&gt;HR</v>
      </c>
      <c r="K255" s="29" t="str">
        <f t="shared" si="17"/>
        <v>.d</v>
      </c>
      <c r="L255" s="39" t="str">
        <f>VLOOKUP(C255,SOURCE!S$6:Y$10179,2,0)</f>
        <v>Trig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".d"</v>
      </c>
      <c r="U255">
        <f t="shared" si="18"/>
        <v>56</v>
      </c>
      <c r="V255" s="53">
        <f t="shared" si="19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ITM_toHMS</v>
      </c>
      <c r="E256" s="26" t="str">
        <f>CHAR(34)&amp;VLOOKUP(C256,SOURCE!$S$3:$Z$3000,6,0)&amp;CHAR(34)</f>
        <v>"&gt;H.MS"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(strcompare(str,"&gt;H.MS" )) { *com = ITM_toHMS;} else</v>
      </c>
      <c r="H256" t="b">
        <f>ISNA(VLOOKUP(J256,J257:J$500,1,0))</f>
        <v>1</v>
      </c>
      <c r="I256" s="27">
        <f>VLOOKUP(C256,SOURCE!S$6:Y$10179,7,0)</f>
        <v>1686</v>
      </c>
      <c r="J256" s="28" t="str">
        <f>VLOOKUP(C256,SOURCE!S$6:Y$10179,6,0)</f>
        <v>&gt;H.MS</v>
      </c>
      <c r="K256" s="29" t="str">
        <f t="shared" si="17"/>
        <v>&gt;h.ms</v>
      </c>
      <c r="L256" s="39" t="str">
        <f>VLOOKUP(C256,SOURCE!S$6:Y$10179,2,0)</f>
        <v>Trig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STD_RIGHT_ARROW "h.ms"</v>
      </c>
      <c r="U256">
        <f t="shared" si="18"/>
        <v>56</v>
      </c>
      <c r="V256" s="53">
        <f t="shared" si="19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ITM_toINT</v>
      </c>
      <c r="E257" s="26" t="str">
        <f>CHAR(34)&amp;VLOOKUP(C257,SOURCE!$S$3:$Z$3000,6,0)&amp;CHAR(34)</f>
        <v>"&gt;INT"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(strcompare(str,"&gt;INT" )) { *com = ITM_toINT;} else</v>
      </c>
      <c r="H257" t="b">
        <f>ISNA(VLOOKUP(J257,J258:J$500,1,0))</f>
        <v>1</v>
      </c>
      <c r="I257" s="27">
        <f>VLOOKUP(C257,SOURCE!S$6:Y$10179,7,0)</f>
        <v>1687</v>
      </c>
      <c r="J257" s="28" t="str">
        <f>VLOOKUP(C257,SOURCE!S$6:Y$10179,6,0)</f>
        <v>&gt;INT</v>
      </c>
      <c r="K257" s="29" t="str">
        <f t="shared" si="17"/>
        <v>#</v>
      </c>
      <c r="L257" s="39" t="str">
        <f>VLOOKUP(C257,SOURCE!S$6:Y$10179,2,0)</f>
        <v>Trig</v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"#"</v>
      </c>
      <c r="U257">
        <f t="shared" si="18"/>
        <v>56</v>
      </c>
      <c r="V257" s="53">
        <f t="shared" si="19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ITM_toREAL</v>
      </c>
      <c r="E258" s="26" t="str">
        <f>CHAR(34)&amp;VLOOKUP(C258,SOURCE!$S$3:$Z$3000,6,0)&amp;CHAR(34)</f>
        <v>"&gt;REAL"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(strcompare(str,"&gt;REAL" )) { *com = ITM_toREAL;} else</v>
      </c>
      <c r="H258" t="b">
        <f>ISNA(VLOOKUP(J258,J259:J$500,1,0))</f>
        <v>1</v>
      </c>
      <c r="I258" s="27">
        <f>VLOOKUP(C258,SOURCE!S$6:Y$10179,7,0)</f>
        <v>1691</v>
      </c>
      <c r="J258" s="28" t="str">
        <f>VLOOKUP(C258,SOURCE!S$6:Y$10179,6,0)</f>
        <v>&gt;REAL</v>
      </c>
      <c r="K258" s="29" t="str">
        <f t="shared" si="17"/>
        <v>.d</v>
      </c>
      <c r="L258" s="39" t="str">
        <f>VLOOKUP(C258,SOURCE!S$6:Y$10179,2,0)</f>
        <v>STACK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18"/>
        <v>56</v>
      </c>
      <c r="V258" s="53">
        <f t="shared" si="19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ITM_DtoDMS</v>
      </c>
      <c r="E259" s="26" t="str">
        <f>CHAR(34)&amp;VLOOKUP(C259,SOURCE!$S$3:$Z$3000,6,0)&amp;CHAR(34)</f>
        <v>"D&gt;D.MS"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(strcompare(str,"D&gt;D.MS" )) { *com = ITM_DtoDMS;} else</v>
      </c>
      <c r="H259" t="b">
        <f>ISNA(VLOOKUP(J259,J260:J$500,1,0))</f>
        <v>1</v>
      </c>
      <c r="I259" s="27">
        <f>VLOOKUP(C259,SOURCE!S$6:Y$10179,7,0)</f>
        <v>1693</v>
      </c>
      <c r="J259" s="28" t="str">
        <f>VLOOKUP(C259,SOURCE!S$6:Y$10179,6,0)</f>
        <v>D&gt;D.MS</v>
      </c>
      <c r="K259" s="29" t="str">
        <f t="shared" si="17"/>
        <v>D&gt;D.MS</v>
      </c>
      <c r="L259" s="39" t="str">
        <f>VLOOKUP(C259,SOURCE!S$6:Y$10179,2,0)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"D" STD_RIGHT_ARROW "D.MS"</v>
      </c>
      <c r="U259">
        <f t="shared" si="18"/>
        <v>56</v>
      </c>
      <c r="V259" s="53">
        <f t="shared" si="19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ITM_SHUFFLE</v>
      </c>
      <c r="E260" s="26" t="str">
        <f>CHAR(34)&amp;VLOOKUP(C260,SOURCE!$S$3:$Z$3000,6,0)&amp;CHAR(34)</f>
        <v>"&lt;&gt;"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(strcompare(str,"&lt;&gt;" )) { *com = ITM_SHUFFLE;} else</v>
      </c>
      <c r="H260" t="b">
        <f>ISNA(VLOOKUP(J260,J261:J$500,1,0))</f>
        <v>1</v>
      </c>
      <c r="I260" s="27">
        <f>VLOOKUP(C260,SOURCE!S$6:Y$10179,7,0)</f>
        <v>1694</v>
      </c>
      <c r="J260" s="28" t="str">
        <f>VLOOKUP(C260,SOURCE!S$6:Y$10179,6,0)</f>
        <v>&lt;&gt;</v>
      </c>
      <c r="K260" s="29" t="str">
        <f t="shared" si="17"/>
        <v>&lt;&gt;</v>
      </c>
      <c r="L260" s="39">
        <f>VLOOKUP(C260,SOURCE!S$6:Y$10179,2,0)</f>
        <v>0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STD_LEFT_RIGHT_ARROWS</v>
      </c>
      <c r="U260">
        <f t="shared" si="18"/>
        <v>56</v>
      </c>
      <c r="V260" s="53">
        <f t="shared" si="19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ITM_PC</v>
      </c>
      <c r="E261" s="26" t="str">
        <f>CHAR(34)&amp;VLOOKUP(C261,SOURCE!$S$3:$Z$3000,6,0)&amp;CHAR(34)</f>
        <v>"%"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(strcompare(str,"%" )) { *com = ITM_PC;} else</v>
      </c>
      <c r="H261" t="b">
        <f>ISNA(VLOOKUP(J261,J262:J$500,1,0))</f>
        <v>1</v>
      </c>
      <c r="I261" s="27">
        <f>VLOOKUP(C261,SOURCE!S$6:Y$10179,7,0)</f>
        <v>1695</v>
      </c>
      <c r="J261" s="28" t="str">
        <f>VLOOKUP(C261,SOURCE!S$6:Y$10179,6,0)</f>
        <v>%</v>
      </c>
      <c r="K261" s="29" t="str">
        <f t="shared" si="17"/>
        <v>%</v>
      </c>
      <c r="L261" s="39" t="str">
        <f>VLOOKUP(C261,SOURCE!S$6:Y$10179,2,0)</f>
        <v>FIN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"%"</v>
      </c>
      <c r="U261">
        <f t="shared" si="18"/>
        <v>56</v>
      </c>
      <c r="V261" s="53">
        <f t="shared" si="19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ITM_PCMRR</v>
      </c>
      <c r="E262" s="26" t="str">
        <f>CHAR(34)&amp;VLOOKUP(C262,SOURCE!$S$3:$Z$3000,6,0)&amp;CHAR(34)</f>
        <v>"%MRR"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(strcompare(str,"%MRR" )) { *com = ITM_PCMRR;} else</v>
      </c>
      <c r="H262" t="b">
        <f>ISNA(VLOOKUP(J262,J263:J$500,1,0))</f>
        <v>1</v>
      </c>
      <c r="I262" s="27">
        <f>VLOOKUP(C262,SOURCE!S$6:Y$10179,7,0)</f>
        <v>1696</v>
      </c>
      <c r="J262" s="28" t="str">
        <f>VLOOKUP(C262,SOURCE!S$6:Y$10179,6,0)</f>
        <v>%MRR</v>
      </c>
      <c r="K262" s="29" t="str">
        <f t="shared" si="17"/>
        <v>%MRR</v>
      </c>
      <c r="L262" s="39" t="str">
        <f>VLOOKUP(C262,SOURCE!S$6:Y$10179,2,0)</f>
        <v>FIN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"%MRR"</v>
      </c>
      <c r="U262">
        <f t="shared" si="18"/>
        <v>56</v>
      </c>
      <c r="V262" s="53">
        <f t="shared" si="19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ITM_PCT</v>
      </c>
      <c r="E263" s="26" t="str">
        <f>CHAR(34)&amp;VLOOKUP(C263,SOURCE!$S$3:$Z$3000,6,0)&amp;CHAR(34)</f>
        <v>"%T"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(strcompare(str,"%T" )) { *com = ITM_PCT;} else</v>
      </c>
      <c r="H263" t="b">
        <f>ISNA(VLOOKUP(J263,J264:J$500,1,0))</f>
        <v>1</v>
      </c>
      <c r="I263" s="27">
        <f>VLOOKUP(C263,SOURCE!S$6:Y$10179,7,0)</f>
        <v>1697</v>
      </c>
      <c r="J263" s="28" t="str">
        <f>VLOOKUP(C263,SOURCE!S$6:Y$10179,6,0)</f>
        <v>%T</v>
      </c>
      <c r="K263" s="29" t="str">
        <f t="shared" si="17"/>
        <v>%T</v>
      </c>
      <c r="L263" s="39" t="str">
        <f>VLOOKUP(C263,SOURCE!S$6:Y$10179,2,0)</f>
        <v>FIN</v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"%T"</v>
      </c>
      <c r="U263">
        <f t="shared" si="18"/>
        <v>56</v>
      </c>
      <c r="V263" s="53">
        <f t="shared" si="19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ITM_PCSIGMA</v>
      </c>
      <c r="E264" s="26" t="str">
        <f>CHAR(34)&amp;VLOOKUP(C264,SOURCE!$S$3:$Z$3000,6,0)&amp;CHAR(34)</f>
        <v>"%SUM"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(strcompare(str,"%SUM" )) { *com = ITM_PCSIGMA;} else</v>
      </c>
      <c r="H264" t="b">
        <f>ISNA(VLOOKUP(J264,J265:J$500,1,0))</f>
        <v>1</v>
      </c>
      <c r="I264" s="27">
        <f>VLOOKUP(C264,SOURCE!S$6:Y$10179,7,0)</f>
        <v>1698</v>
      </c>
      <c r="J264" s="28" t="str">
        <f>VLOOKUP(C264,SOURCE!S$6:Y$10179,6,0)</f>
        <v>%SUM</v>
      </c>
      <c r="K264" s="29" t="str">
        <f t="shared" si="17"/>
        <v>%SUM</v>
      </c>
      <c r="L264" s="39" t="str">
        <f>VLOOKUP(C264,SOURCE!S$6:Y$10179,2,0)</f>
        <v>STAT</v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"%" STD_SIGMA</v>
      </c>
      <c r="U264">
        <f t="shared" si="18"/>
        <v>56</v>
      </c>
      <c r="V264" s="53">
        <f t="shared" si="19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ITM_PCPMG</v>
      </c>
      <c r="E265" s="26" t="str">
        <f>CHAR(34)&amp;VLOOKUP(C265,SOURCE!$S$3:$Z$3000,6,0)&amp;CHAR(34)</f>
        <v>"%+MG"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(strcompare(str,"%+MG" )) { *com = ITM_PCPMG;} else</v>
      </c>
      <c r="H265" t="b">
        <f>ISNA(VLOOKUP(J265,J266:J$500,1,0))</f>
        <v>1</v>
      </c>
      <c r="I265" s="27">
        <f>VLOOKUP(C265,SOURCE!S$6:Y$10179,7,0)</f>
        <v>1699</v>
      </c>
      <c r="J265" s="28" t="str">
        <f>VLOOKUP(C265,SOURCE!S$6:Y$10179,6,0)</f>
        <v>%+MG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%+MG</v>
      </c>
      <c r="L265" s="39" t="str">
        <f>VLOOKUP(C265,SOURCE!S$6:Y$10179,2,0)</f>
        <v>FIN</v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"%+MG"</v>
      </c>
      <c r="U265">
        <f t="shared" si="18"/>
        <v>56</v>
      </c>
      <c r="V265" s="53">
        <f t="shared" si="19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ITM_PARALLEL</v>
      </c>
      <c r="E266" s="26" t="str">
        <f>CHAR(34)&amp;VLOOKUP(C266,SOURCE!$S$3:$Z$3000,6,0)&amp;CHAR(34)</f>
        <v>"PARL"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(strcompare(str,"PARL" )) { *com = ITM_PARALLEL;} else</v>
      </c>
      <c r="H266" t="b">
        <f>ISNA(VLOOKUP(J266,J267:J$500,1,0))</f>
        <v>1</v>
      </c>
      <c r="I266" s="27">
        <f>VLOOKUP(C266,SOURCE!S$6:Y$10179,7,0)</f>
        <v>1703</v>
      </c>
      <c r="J266" s="28" t="str">
        <f>VLOOKUP(C266,SOURCE!S$6:Y$10179,6,0)</f>
        <v>PARL</v>
      </c>
      <c r="K266" s="29" t="str">
        <f t="shared" si="21"/>
        <v>||</v>
      </c>
      <c r="L266" s="39" t="str">
        <f>VLOOKUP(C266,SOURCE!S$6:Y$10179,2,0)</f>
        <v>ELEC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"|" STD_SPACE_3_PER_EM "|"</v>
      </c>
      <c r="U266">
        <f t="shared" si="18"/>
        <v>56</v>
      </c>
      <c r="V266" s="53">
        <f t="shared" si="19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ITM_ANGLE</v>
      </c>
      <c r="E267" s="26" t="str">
        <f>CHAR(34)&amp;VLOOKUP(C267,SOURCE!$S$3:$Z$3000,6,0)&amp;CHAR(34)</f>
        <v>"ARG"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(strcompare(str,"ARG" )) { *com = ITM_ANGLE;} else</v>
      </c>
      <c r="H267" t="b">
        <f>ISNA(VLOOKUP(J267,J268:J$500,1,0))</f>
        <v>1</v>
      </c>
      <c r="I267" s="27">
        <f>VLOOKUP(C267,SOURCE!S$6:Y$10179,7,0)</f>
        <v>1706</v>
      </c>
      <c r="J267" s="28" t="str">
        <f>VLOOKUP(C267,SOURCE!S$6:Y$10179,6,0)</f>
        <v>ARG</v>
      </c>
      <c r="K267" s="29" t="str">
        <f t="shared" si="21"/>
        <v>MEASURED_ANGLE</v>
      </c>
      <c r="L267" s="39" t="str">
        <f>VLOOKUP(C267,SOURCE!S$6:Y$10179,2,0)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STD_MEASURED_ANGLE</v>
      </c>
      <c r="U267">
        <f t="shared" si="18"/>
        <v>56</v>
      </c>
      <c r="V267" s="53">
        <f t="shared" si="19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ITM_MULPIto</v>
      </c>
      <c r="E268" s="26" t="str">
        <f>CHAR(34)&amp;VLOOKUP(C268,SOURCE!$S$3:$Z$3000,6,0)&amp;CHAR(34)</f>
        <v>"MULPI&gt;"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(strcompare(str,"MULPI&gt;" )) { *com = ITM_MULPIto;} else</v>
      </c>
      <c r="H268" t="b">
        <f>ISNA(VLOOKUP(J268,J269:J$500,1,0))</f>
        <v>1</v>
      </c>
      <c r="I268" s="27">
        <f>VLOOKUP(C268,SOURCE!S$6:Y$10179,7,0)</f>
        <v>1707</v>
      </c>
      <c r="J268" s="28" t="str">
        <f>VLOOKUP(C268,SOURCE!S$6:Y$10179,6,0)</f>
        <v>MULPI&gt;</v>
      </c>
      <c r="K268" s="29" t="str">
        <f t="shared" si="21"/>
        <v>MULpi&gt;</v>
      </c>
      <c r="L268" s="39" t="str">
        <f>VLOOKUP(C268,SOURCE!S$6:Y$10179,2,0)</f>
        <v>Math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"MUL" STD_pi STD_RIGHT_ARROW</v>
      </c>
      <c r="U268">
        <f t="shared" si="18"/>
        <v>56</v>
      </c>
      <c r="V268" s="53">
        <f t="shared" si="19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ITM_EXIT1</v>
      </c>
      <c r="E269" s="26" t="str">
        <f>CHAR(34)&amp;VLOOKUP(C269,SOURCE!$S$3:$Z$3000,6,0)&amp;CHAR(34)</f>
        <v>"EXIT"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(strcompare(str,"EXIT" )) { *com = ITM_EXIT1;} else</v>
      </c>
      <c r="H269" t="b">
        <f>ISNA(VLOOKUP(J269,J270:J$500,1,0))</f>
        <v>1</v>
      </c>
      <c r="I269" s="27">
        <f>VLOOKUP(C269,SOURCE!S$6:Y$10179,7,0)</f>
        <v>1737</v>
      </c>
      <c r="J269" s="28" t="str">
        <f>VLOOKUP(C269,SOURCE!S$6:Y$10179,6,0)</f>
        <v>EXIT</v>
      </c>
      <c r="K269" s="29" t="str">
        <f t="shared" si="21"/>
        <v>EXIT</v>
      </c>
      <c r="L269" s="39">
        <f>VLOOKUP(C269,SOURCE!S$6:Y$10179,2,0)</f>
        <v>0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"EXIT"</v>
      </c>
      <c r="U269">
        <f t="shared" si="18"/>
        <v>56</v>
      </c>
      <c r="V269" s="53">
        <f t="shared" si="19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ITM_AIM</v>
      </c>
      <c r="E270" s="26" t="str">
        <f>CHAR(34)&amp;VLOOKUP(C270,SOURCE!$S$3:$Z$3000,6,0)&amp;CHAR(34)</f>
        <v>"ALPHA"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 xml:space="preserve">                      if (strcompare(str,"ALPHA" )) { *com = ITM_AIM;} else</v>
      </c>
      <c r="H270" t="b">
        <f>ISNA(VLOOKUP(J270,J271:J$500,1,0))</f>
        <v>1</v>
      </c>
      <c r="I270" s="27">
        <f>VLOOKUP(C270,SOURCE!S$6:Y$10179,7,0)</f>
        <v>1740</v>
      </c>
      <c r="J270" s="28" t="str">
        <f>VLOOKUP(C270,SOURCE!S$6:Y$10179,6,0)</f>
        <v>ALPHA</v>
      </c>
      <c r="K270" s="29" t="str">
        <f t="shared" si="21"/>
        <v>ALPHA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"ALPHA"</v>
      </c>
      <c r="U270">
        <f t="shared" si="18"/>
        <v>56</v>
      </c>
      <c r="V270" s="53">
        <f t="shared" si="19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ITM_dotD</v>
      </c>
      <c r="E271" s="26" t="str">
        <f>CHAR(34)&amp;VLOOKUP(C271,SOURCE!$S$3:$Z$3000,6,0)&amp;CHAR(34)</f>
        <v>"DOTD"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(strcompare(str,"DOTD" )) { *com = ITM_dotD;} else</v>
      </c>
      <c r="H271" t="b">
        <f>ISNA(VLOOKUP(J271,J272:J$500,1,0))</f>
        <v>1</v>
      </c>
      <c r="I271" s="27">
        <f>VLOOKUP(C271,SOURCE!S$6:Y$10179,7,0)</f>
        <v>1741</v>
      </c>
      <c r="J271" s="28" t="str">
        <f>VLOOKUP(C271,SOURCE!S$6:Y$10179,6,0)</f>
        <v>DOTD</v>
      </c>
      <c r="K271" s="29" t="str">
        <f t="shared" si="21"/>
        <v>.d</v>
      </c>
      <c r="L271" s="39">
        <f>VLOOKUP(C271,SOURCE!S$6:Y$10179,2,0)</f>
        <v>0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".d"</v>
      </c>
      <c r="U271">
        <f t="shared" si="18"/>
        <v>56</v>
      </c>
      <c r="V271" s="53">
        <f t="shared" si="19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ITM_DMStoD</v>
      </c>
      <c r="E272" s="26" t="str">
        <f>CHAR(34)&amp;VLOOKUP(C272,SOURCE!$S$3:$Z$3000,6,0)&amp;CHAR(34)</f>
        <v>"D.MS&gt;D"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(strcompare(str,"D.MS&gt;D" )) { *com = ITM_DMStoD;} else</v>
      </c>
      <c r="H272" t="b">
        <f>ISNA(VLOOKUP(J272,J273:J$500,1,0))</f>
        <v>1</v>
      </c>
      <c r="I272" s="27">
        <f>VLOOKUP(C272,SOURCE!S$6:Y$10179,7,0)</f>
        <v>1744</v>
      </c>
      <c r="J272" s="28" t="str">
        <f>VLOOKUP(C272,SOURCE!S$6:Y$10179,6,0)</f>
        <v>D.MS&gt;D</v>
      </c>
      <c r="K272" s="29" t="str">
        <f t="shared" si="21"/>
        <v>D.MS&gt;D</v>
      </c>
      <c r="L272" s="39" t="str">
        <f>VLOOKUP(C272,SOURCE!S$6:Y$10179,2,0)</f>
        <v>Trig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"D.MS" STD_RIGHT_ARROW "D"</v>
      </c>
      <c r="U272">
        <f t="shared" ref="U272:U335" si="22">SUM(U271,W272)</f>
        <v>56</v>
      </c>
      <c r="V272" s="53">
        <f t="shared" ref="V272:V335" si="23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ITM_XH</v>
      </c>
      <c r="E273" s="26" t="str">
        <f>CHAR(34)&amp;VLOOKUP(C273,SOURCE!$S$3:$Z$3000,6,0)&amp;CHAR(34)</f>
        <v>"X_HARM"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(strcompare(str,"X_HARM" )) { *com = ITM_XH;} else</v>
      </c>
      <c r="H273" t="b">
        <f>ISNA(VLOOKUP(J273,J274:J$500,1,0))</f>
        <v>1</v>
      </c>
      <c r="I273" s="27">
        <f>VLOOKUP(C273,SOURCE!S$6:Y$10179,7,0)</f>
        <v>1746</v>
      </c>
      <c r="J273" s="28" t="str">
        <f>VLOOKUP(C273,SOURCE!S$6:Y$10179,6,0)</f>
        <v>X_HARM</v>
      </c>
      <c r="K273" s="29" t="str">
        <f t="shared" si="21"/>
        <v>x_BARH</v>
      </c>
      <c r="L273" s="39" t="str">
        <f>VLOOKUP(C273,SOURCE!S$6:Y$10179,2,0)</f>
        <v>Stat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STD_x_BAR STD_SUB_H</v>
      </c>
      <c r="T273" s="155"/>
      <c r="U273">
        <f t="shared" si="22"/>
        <v>56</v>
      </c>
      <c r="V273" s="53">
        <f t="shared" si="23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ITM_XRMS</v>
      </c>
      <c r="E274" s="26" t="str">
        <f>CHAR(34)&amp;VLOOKUP(C274,SOURCE!$S$3:$Z$3000,6,0)&amp;CHAR(34)</f>
        <v>"X_RMS"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(strcompare(str,"X_RMS" )) { *com = ITM_XRMS;} else</v>
      </c>
      <c r="H274" t="b">
        <f>ISNA(VLOOKUP(J274,J275:J$500,1,0))</f>
        <v>1</v>
      </c>
      <c r="I274" s="27">
        <f>VLOOKUP(C274,SOURCE!S$6:Y$10179,7,0)</f>
        <v>1747</v>
      </c>
      <c r="J274" s="28" t="str">
        <f>VLOOKUP(C274,SOURCE!S$6:Y$10179,6,0)</f>
        <v>X_RMS</v>
      </c>
      <c r="K274" s="29" t="str">
        <f t="shared" si="21"/>
        <v>x_BARRMS</v>
      </c>
      <c r="L274" s="39" t="str">
        <f>VLOOKUP(C274,SOURCE!S$6:Y$10179,2,0)</f>
        <v>Stat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STD_x_BAR STD_SUB_R STD_SUB_M STD_SUB_S</v>
      </c>
      <c r="T274" s="155"/>
      <c r="U274">
        <f t="shared" si="22"/>
        <v>56</v>
      </c>
      <c r="V274" s="53">
        <f t="shared" si="23"/>
        <v>299797206.11813855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ITM_DET</v>
      </c>
      <c r="E275" s="26" t="str">
        <f>CHAR(34)&amp;VLOOKUP(C275,SOURCE!$S$3:$Z$3000,6,0)&amp;CHAR(34)</f>
        <v>"DET"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(strcompare(str,"DET" )) { *com = ITM_DET;} else</v>
      </c>
      <c r="H275" t="b">
        <f>ISNA(VLOOKUP(J275,J276:J$500,1,0))</f>
        <v>1</v>
      </c>
      <c r="I275" s="27">
        <f>VLOOKUP(C275,SOURCE!S$6:Y$10179,7,0)</f>
        <v>1751</v>
      </c>
      <c r="J275" s="28" t="str">
        <f>VLOOKUP(C275,SOURCE!S$6:Y$10179,6,0)</f>
        <v>DET</v>
      </c>
      <c r="K275" s="29" t="str">
        <f t="shared" si="21"/>
        <v>DET</v>
      </c>
      <c r="L275" s="39" t="str">
        <f>VLOOKUP(C275,SOURCE!S$6:Y$10179,2,0)</f>
        <v>Math</v>
      </c>
      <c r="M275" t="str">
        <f>IF(VLOOKUP(I275,SOURCE!B:M,2,0)="/  { itemToBeCoded","To be coded","")</f>
        <v>To be coded</v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"DET"</v>
      </c>
      <c r="T275" s="155"/>
      <c r="U275">
        <f t="shared" si="22"/>
        <v>56</v>
      </c>
      <c r="V275" s="53">
        <f t="shared" si="23"/>
        <v>299797206.11813855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ITM_INVRT</v>
      </c>
      <c r="E276" s="26" t="str">
        <f>CHAR(34)&amp;VLOOKUP(C276,SOURCE!$S$3:$Z$3000,6,0)&amp;CHAR(34)</f>
        <v>"INVRT"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(strcompare(str,"INVRT" )) { *com = ITM_INVRT;} else</v>
      </c>
      <c r="H276" t="b">
        <f>ISNA(VLOOKUP(J276,J277:J$500,1,0))</f>
        <v>1</v>
      </c>
      <c r="I276" s="27">
        <f>VLOOKUP(C276,SOURCE!S$6:Y$10179,7,0)</f>
        <v>1752</v>
      </c>
      <c r="J276" s="28" t="str">
        <f>VLOOKUP(C276,SOURCE!S$6:Y$10179,6,0)</f>
        <v>INVRT</v>
      </c>
      <c r="K276" s="29" t="str">
        <f t="shared" si="21"/>
        <v>INVRT</v>
      </c>
      <c r="L276" s="39" t="str">
        <f>VLOOKUP(C276,SOURCE!S$6:Y$10179,2,0)</f>
        <v>Math</v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"INVRT"</v>
      </c>
      <c r="U276">
        <f t="shared" si="22"/>
        <v>56</v>
      </c>
      <c r="V276" s="53">
        <f t="shared" si="23"/>
        <v>299797206.11813855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ITM_TRANS</v>
      </c>
      <c r="E277" s="26" t="str">
        <f>CHAR(34)&amp;VLOOKUP(C277,SOURCE!$S$3:$Z$3000,6,0)&amp;CHAR(34)</f>
        <v>"TRANS"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(strcompare(str,"TRANS" )) { *com = ITM_TRANS;} else</v>
      </c>
      <c r="H277" t="b">
        <f>ISNA(VLOOKUP(J277,J278:J$500,1,0))</f>
        <v>1</v>
      </c>
      <c r="I277" s="27">
        <f>VLOOKUP(C277,SOURCE!S$6:Y$10179,7,0)</f>
        <v>1753</v>
      </c>
      <c r="J277" s="28" t="str">
        <f>VLOOKUP(C277,SOURCE!S$6:Y$10179,6,0)</f>
        <v>TRANS</v>
      </c>
      <c r="K277" s="29" t="str">
        <f t="shared" si="21"/>
        <v>TRANS</v>
      </c>
      <c r="L277" s="39" t="str">
        <f>VLOOKUP(C277,SOURCE!S$6:Y$10179,2,0)</f>
        <v>Math</v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"TRANS"</v>
      </c>
      <c r="U277">
        <f t="shared" si="22"/>
        <v>56</v>
      </c>
      <c r="V277" s="53">
        <f t="shared" si="23"/>
        <v>299797206.11813855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ITM_XOUT</v>
      </c>
      <c r="E278" s="26" t="str">
        <f>CHAR(34)&amp;VLOOKUP(C278,SOURCE!$S$3:$Z$3000,6,0)&amp;CHAR(34)</f>
        <v>"XOUT"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(strcompare(str,"XOUT" )) { *com = ITM_XOUT;} else</v>
      </c>
      <c r="H278" t="b">
        <f>ISNA(VLOOKUP(J278,J279:J$500,1,0))</f>
        <v>1</v>
      </c>
      <c r="I278" s="27">
        <f>VLOOKUP(C278,SOURCE!S$6:Y$10179,7,0)</f>
        <v>1755</v>
      </c>
      <c r="J278" s="28" t="str">
        <f>VLOOKUP(C278,SOURCE!S$6:Y$10179,6,0)</f>
        <v>XOUT</v>
      </c>
      <c r="K278" s="29" t="str">
        <f t="shared" si="21"/>
        <v>xOUT</v>
      </c>
      <c r="L278" s="39">
        <f>VLOOKUP(C278,SOURCE!S$6:Y$10179,2,0)</f>
        <v>0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"xOUT"</v>
      </c>
      <c r="U278">
        <f t="shared" si="22"/>
        <v>56</v>
      </c>
      <c r="V278" s="53">
        <f t="shared" si="23"/>
        <v>299797206.11813855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KEY_COMPLEX</v>
      </c>
      <c r="E279" s="26" t="str">
        <f>CHAR(34)&amp;VLOOKUP(C279,SOURCE!$S$3:$Z$3000,6,0)&amp;CHAR(34)</f>
        <v>"COMPLEX"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 xml:space="preserve">                      if (strcompare(str,"COMPLEX" )) { *com = KEY_COMPLEX;} else</v>
      </c>
      <c r="H279" t="b">
        <f>ISNA(VLOOKUP(J279,J280:J$500,1,0))</f>
        <v>1</v>
      </c>
      <c r="I279" s="27">
        <f>VLOOKUP(C279,SOURCE!S$6:Y$10179,7,0)</f>
        <v>1809</v>
      </c>
      <c r="J279" s="28" t="str">
        <f>VLOOKUP(C279,SOURCE!S$6:Y$10179,6,0)</f>
        <v>COMPLEX</v>
      </c>
      <c r="K279" s="29" t="str">
        <f t="shared" si="21"/>
        <v>COMPLEX</v>
      </c>
      <c r="L279" s="39" t="str">
        <f>VLOOKUP(C279,SOURCE!S$6:Y$10179,2,0)</f>
        <v>Complex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"COMPLEX"</v>
      </c>
      <c r="U279">
        <f t="shared" si="22"/>
        <v>56</v>
      </c>
      <c r="V279" s="53">
        <f t="shared" si="23"/>
        <v>299797206.11813855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ITM_toPOL2</v>
      </c>
      <c r="E280" s="26" t="str">
        <f>CHAR(34)&amp;VLOOKUP(C280,SOURCE!$S$3:$Z$3000,6,0)&amp;CHAR(34)</f>
        <v>"&gt;POLAR"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(strcompare(str,"&gt;POLAR" )) { *com = ITM_toPOL2;} else</v>
      </c>
      <c r="H280" t="b">
        <f>ISNA(VLOOKUP(J280,J281:J$500,1,0))</f>
        <v>1</v>
      </c>
      <c r="I280" s="27">
        <f>VLOOKUP(C280,SOURCE!S$6:Y$10179,7,0)</f>
        <v>1810</v>
      </c>
      <c r="J280" s="28" t="str">
        <f>VLOOKUP(C280,SOURCE!S$6:Y$10179,6,0)</f>
        <v>&gt;POLAR</v>
      </c>
      <c r="K280" s="29" t="str">
        <f t="shared" si="21"/>
        <v>&gt;P</v>
      </c>
      <c r="L280" s="39" t="str">
        <f>VLOOKUP(C280,SOURCE!S$6:Y$10179,2,0)</f>
        <v>Complex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STD_RIGHT_ARROW "P"</v>
      </c>
      <c r="U280">
        <f t="shared" si="22"/>
        <v>56</v>
      </c>
      <c r="V280" s="53">
        <f t="shared" si="23"/>
        <v>299797206.11813855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ITM_toREC2</v>
      </c>
      <c r="E281" s="26" t="str">
        <f>CHAR(34)&amp;VLOOKUP(C281,SOURCE!$S$3:$Z$3000,6,0)&amp;CHAR(34)</f>
        <v>"&gt;RECT"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 xml:space="preserve">                      if (strcompare(str,"&gt;RECT" )) { *com = ITM_toREC2;} else</v>
      </c>
      <c r="H281" t="b">
        <f>ISNA(VLOOKUP(J281,J282:J$500,1,0))</f>
        <v>1</v>
      </c>
      <c r="I281" s="27">
        <f>VLOOKUP(C281,SOURCE!S$6:Y$10179,7,0)</f>
        <v>1811</v>
      </c>
      <c r="J281" s="28" t="str">
        <f>VLOOKUP(C281,SOURCE!S$6:Y$10179,6,0)</f>
        <v>&gt;RECT</v>
      </c>
      <c r="K281" s="29" t="str">
        <f t="shared" si="21"/>
        <v>&gt;R</v>
      </c>
      <c r="L281" s="39" t="str">
        <f>VLOOKUP(C281,SOURCE!S$6:Y$10179,2,0)</f>
        <v>Complex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"R"</v>
      </c>
      <c r="U281">
        <f t="shared" si="22"/>
        <v>56</v>
      </c>
      <c r="V281" s="53">
        <f t="shared" si="23"/>
        <v>299797206.11813855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ITM_eRPN_ON</v>
      </c>
      <c r="E282" s="26" t="str">
        <f>CHAR(34)&amp;VLOOKUP(C282,SOURCE!$S$3:$Z$3000,6,0)&amp;CHAR(34)</f>
        <v>"ERPN"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 xml:space="preserve">                      if (strcompare(str,"ERPN" )) { *com = ITM_eRPN_ON;} else</v>
      </c>
      <c r="H282" t="b">
        <f>ISNA(VLOOKUP(J282,J283:J$500,1,0))</f>
        <v>1</v>
      </c>
      <c r="I282" s="27">
        <f>VLOOKUP(C282,SOURCE!S$6:Y$10179,7,0)</f>
        <v>1812</v>
      </c>
      <c r="J282" s="28" t="str">
        <f>VLOOKUP(C282,SOURCE!S$6:Y$10179,6,0)</f>
        <v>ERPN</v>
      </c>
      <c r="K282" s="29" t="str">
        <f t="shared" si="21"/>
        <v>eRPN</v>
      </c>
      <c r="L282" s="39" t="str">
        <f>VLOOKUP(C282,SOURCE!S$6:Y$10179,2,0)</f>
        <v>CONF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"eRPN"</v>
      </c>
      <c r="U282">
        <f t="shared" si="22"/>
        <v>56</v>
      </c>
      <c r="V282" s="53">
        <f t="shared" si="23"/>
        <v>299797206.11813855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ITM_eRPN_OFF</v>
      </c>
      <c r="E283" s="26" t="str">
        <f>CHAR(34)&amp;VLOOKUP(C283,SOURCE!$S$3:$Z$3000,6,0)&amp;CHAR(34)</f>
        <v>"RPN"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(strcompare(str,"RPN" )) { *com = ITM_eRPN_OFF;} else</v>
      </c>
      <c r="H283" t="b">
        <f>ISNA(VLOOKUP(J283,J284:J$500,1,0))</f>
        <v>1</v>
      </c>
      <c r="I283" s="27">
        <f>VLOOKUP(C283,SOURCE!S$6:Y$10179,7,0)</f>
        <v>1813</v>
      </c>
      <c r="J283" s="28" t="str">
        <f>VLOOKUP(C283,SOURCE!S$6:Y$10179,6,0)</f>
        <v>RPN</v>
      </c>
      <c r="K283" s="29" t="str">
        <f t="shared" si="21"/>
        <v>RPN</v>
      </c>
      <c r="L283" s="39" t="str">
        <f>VLOOKUP(C283,SOURCE!S$6:Y$10179,2,0)</f>
        <v>CONF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"RPN"</v>
      </c>
      <c r="U283">
        <f t="shared" si="22"/>
        <v>56</v>
      </c>
      <c r="V283" s="53">
        <f t="shared" si="23"/>
        <v>299797206.11813855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ITM_PGMTST</v>
      </c>
      <c r="E284" s="26" t="str">
        <f>CHAR(34)&amp;VLOOKUP(C284,SOURCE!$S$3:$Z$3000,6,0)&amp;CHAR(34)</f>
        <v>"TEST_45"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(strcompare(str,"TEST_45" )) { *com = ITM_PGMTST;} else</v>
      </c>
      <c r="H284" t="b">
        <f>ISNA(VLOOKUP(J284,J285:J$500,1,0))</f>
        <v>1</v>
      </c>
      <c r="I284" s="27">
        <f>VLOOKUP(C284,SOURCE!S$6:Y$10179,7,0)</f>
        <v>1827</v>
      </c>
      <c r="J284" s="28" t="str">
        <f>VLOOKUP(C284,SOURCE!S$6:Y$10179,6,0)</f>
        <v>TEST_45</v>
      </c>
      <c r="K284" s="29" t="str">
        <f t="shared" si="21"/>
        <v>TEST_45</v>
      </c>
      <c r="L284" s="39" t="str">
        <f>VLOOKUP(C284,SOURCE!S$6:Y$10179,2,0)</f>
        <v>CUSTOM TEMP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"TEST_45"</v>
      </c>
      <c r="U284">
        <f t="shared" si="22"/>
        <v>56</v>
      </c>
      <c r="V284" s="53">
        <f t="shared" si="23"/>
        <v>299797206.11813855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ITM_SIGFIG</v>
      </c>
      <c r="E285" s="26" t="str">
        <f>CHAR(34)&amp;VLOOKUP(C285,SOURCE!$S$3:$Z$3000,6,0)&amp;CHAR(34)</f>
        <v>"SIG"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 xml:space="preserve">                      if (strcompare(str,"SIG" )) { *com = ITM_SIGFIG;} else</v>
      </c>
      <c r="H285" t="b">
        <f>ISNA(VLOOKUP(J285,J286:J$500,1,0))</f>
        <v>1</v>
      </c>
      <c r="I285" s="27">
        <f>VLOOKUP(C285,SOURCE!S$6:Y$10179,7,0)</f>
        <v>1828</v>
      </c>
      <c r="J285" s="28" t="str">
        <f>VLOOKUP(C285,SOURCE!S$6:Y$10179,6,0)</f>
        <v>SIG</v>
      </c>
      <c r="K285" s="29" t="str">
        <f t="shared" si="21"/>
        <v>SIG</v>
      </c>
      <c r="L285" s="39" t="str">
        <f>VLOOKUP(C285,SOURCE!S$6:Y$10179,2,0)</f>
        <v>DISP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"SIG"</v>
      </c>
      <c r="U285">
        <f t="shared" si="22"/>
        <v>56</v>
      </c>
      <c r="V285" s="53">
        <f t="shared" si="23"/>
        <v>299797206.11813855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ITM_UNIT</v>
      </c>
      <c r="E286" s="26" t="str">
        <f>CHAR(34)&amp;VLOOKUP(C286,SOURCE!$S$3:$Z$3000,6,0)&amp;CHAR(34)</f>
        <v>"UNIT"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(strcompare(str,"UNIT" )) { *com = ITM_UNIT;} else</v>
      </c>
      <c r="H286" t="b">
        <f>ISNA(VLOOKUP(J286,J287:J$500,1,0))</f>
        <v>1</v>
      </c>
      <c r="I286" s="27">
        <f>VLOOKUP(C286,SOURCE!S$6:Y$10179,7,0)</f>
        <v>1829</v>
      </c>
      <c r="J286" s="28" t="str">
        <f>VLOOKUP(C286,SOURCE!S$6:Y$10179,6,0)</f>
        <v>UNIT</v>
      </c>
      <c r="K286" s="29" t="str">
        <f t="shared" si="21"/>
        <v>UNIT</v>
      </c>
      <c r="L286" s="39" t="str">
        <f>VLOOKUP(C286,SOURCE!S$6:Y$10179,2,0)</f>
        <v>DISP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"UNIT"</v>
      </c>
      <c r="U286">
        <f t="shared" si="22"/>
        <v>56</v>
      </c>
      <c r="V286" s="53">
        <f t="shared" si="23"/>
        <v>299797206.11813855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ITM_ROUND2</v>
      </c>
      <c r="E287" s="26" t="str">
        <f>CHAR(34)&amp;VLOOKUP(C287,SOURCE!$S$3:$Z$3000,6,0)&amp;CHAR(34)</f>
        <v>"ROUND"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 xml:space="preserve">                      if (strcompare(str,"ROUND" )) { *com = ITM_ROUND2;} else</v>
      </c>
      <c r="H287" t="b">
        <f>ISNA(VLOOKUP(J287,J288:J$500,1,0))</f>
        <v>1</v>
      </c>
      <c r="I287" s="27">
        <f>VLOOKUP(C287,SOURCE!S$6:Y$10179,7,0)</f>
        <v>1830</v>
      </c>
      <c r="J287" s="28" t="str">
        <f>VLOOKUP(C287,SOURCE!S$6:Y$10179,6,0)</f>
        <v>ROUND</v>
      </c>
      <c r="K287" s="29" t="str">
        <f t="shared" si="21"/>
        <v>ROUND</v>
      </c>
      <c r="L287" s="39" t="str">
        <f>VLOOKUP(C287,SOURCE!S$6:Y$10179,2,0)</f>
        <v>DISP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>FIX 01 0.9811111111 ROUND ALL 00 0.9 GSB M2 //57</v>
      </c>
      <c r="O287" t="b">
        <f>ISNA(VLOOKUP(J287,J$3:J286,1,0))</f>
        <v>1</v>
      </c>
      <c r="Q287" s="26" t="str">
        <f>VLOOKUP(I287,SOURCE!B:M,5,0)</f>
        <v>"ROUND"</v>
      </c>
      <c r="U287">
        <f t="shared" si="22"/>
        <v>57</v>
      </c>
      <c r="V287" s="53">
        <f t="shared" si="23"/>
        <v>299797207.01813853</v>
      </c>
      <c r="W287">
        <f>IF(AND(O287,VLOOKUP(I287,SOURCE!B:M,2,0)&lt;&gt;"/  { itemToBeCoded"),IF(ISERROR(VLOOKUP(J287,TEST!A:F,5,0)),"",VLOOKUP(J287,TEST!A:F,5,0)),"")</f>
        <v>1</v>
      </c>
      <c r="X287">
        <f>IF(AND(O287,VLOOKUP(I287,SOURCE!B:M,2,0)&lt;&gt;"/  { itemToBeCoded"),IF(ISERROR(VLOOKUP(J287,TEST!A:F,6,0)),"",VLOOKUP(J287,TEST!A:F,6,0)),"")</f>
        <v>0.9</v>
      </c>
      <c r="Y287" t="str">
        <f t="shared" si="20"/>
        <v>both</v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ITM_ROUNDI2</v>
      </c>
      <c r="E288" s="26" t="str">
        <f>CHAR(34)&amp;VLOOKUP(C288,SOURCE!$S$3:$Z$3000,6,0)&amp;CHAR(34)</f>
        <v>"ROUNDI"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 xml:space="preserve">                      if (strcompare(str,"ROUNDI" )) { *com = ITM_ROUNDI2;} else</v>
      </c>
      <c r="H288" t="b">
        <f>ISNA(VLOOKUP(J288,J289:J$500,1,0))</f>
        <v>1</v>
      </c>
      <c r="I288" s="27">
        <f>VLOOKUP(C288,SOURCE!S$6:Y$10179,7,0)</f>
        <v>1831</v>
      </c>
      <c r="J288" s="28" t="str">
        <f>VLOOKUP(C288,SOURCE!S$6:Y$10179,6,0)</f>
        <v>ROUNDI</v>
      </c>
      <c r="K288" s="29" t="str">
        <f t="shared" si="21"/>
        <v>ROUNDI</v>
      </c>
      <c r="L288" s="39" t="str">
        <f>VLOOKUP(C288,SOURCE!S$6:Y$10179,2,0)</f>
        <v>DISP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>0.98 ROUNDI 1 GSB M2 //58</v>
      </c>
      <c r="O288" t="b">
        <f>ISNA(VLOOKUP(J288,J$3:J287,1,0))</f>
        <v>1</v>
      </c>
      <c r="Q288" s="26" t="str">
        <f>VLOOKUP(I288,SOURCE!B:M,5,0)</f>
        <v>"ROUNDI"</v>
      </c>
      <c r="U288">
        <f t="shared" si="22"/>
        <v>58</v>
      </c>
      <c r="V288" s="53">
        <f t="shared" si="23"/>
        <v>299797208.01813853</v>
      </c>
      <c r="W288">
        <f>IF(AND(O288,VLOOKUP(I288,SOURCE!B:M,2,0)&lt;&gt;"/  { itemToBeCoded"),IF(ISERROR(VLOOKUP(J288,TEST!A:F,5,0)),"",VLOOKUP(J288,TEST!A:F,5,0)),"")</f>
        <v>1</v>
      </c>
      <c r="X288">
        <f>IF(AND(O288,VLOOKUP(I288,SOURCE!B:M,2,0)&lt;&gt;"/  { itemToBeCoded"),IF(ISERROR(VLOOKUP(J288,TEST!A:F,6,0)),"",VLOOKUP(J288,TEST!A:F,6,0)),"")</f>
        <v>1</v>
      </c>
      <c r="Y288" t="str">
        <f t="shared" si="20"/>
        <v>both</v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ITM_op_a</v>
      </c>
      <c r="E289" s="26" t="str">
        <f>CHAR(34)&amp;VLOOKUP(C289,SOURCE!$S$3:$Z$3000,6,0)&amp;CHAR(34)</f>
        <v>"OP_A"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>//                      if (strcompare(str,"OP_A" )) { *com = ITM_op_a;} else</v>
      </c>
      <c r="H289" t="b">
        <f>ISNA(VLOOKUP(J289,J290:J$500,1,0))</f>
        <v>1</v>
      </c>
      <c r="I289" s="27">
        <f>VLOOKUP(C289,SOURCE!S$6:Y$10179,7,0)</f>
        <v>1832</v>
      </c>
      <c r="J289" s="28" t="str">
        <f>VLOOKUP(C289,SOURCE!S$6:Y$10179,6,0)</f>
        <v>OP_A</v>
      </c>
      <c r="K289" s="29" t="str">
        <f t="shared" si="21"/>
        <v>a</v>
      </c>
      <c r="L289" s="39" t="str">
        <f>VLOOKUP(C289,SOURCE!S$6:Y$10179,2,0)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"a"</v>
      </c>
      <c r="U289">
        <f t="shared" si="22"/>
        <v>58</v>
      </c>
      <c r="V289" s="53">
        <f t="shared" si="23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ITM_op_a2</v>
      </c>
      <c r="E290" s="26" t="str">
        <f>CHAR(34)&amp;VLOOKUP(C290,SOURCE!$S$3:$Z$3000,6,0)&amp;CHAR(34)</f>
        <v>"OP_A^2"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(strcompare(str,"OP_A^2" )) { *com = ITM_op_a2;} else</v>
      </c>
      <c r="H290" t="b">
        <f>ISNA(VLOOKUP(J290,J291:J$500,1,0))</f>
        <v>1</v>
      </c>
      <c r="I290" s="27">
        <f>VLOOKUP(C290,SOURCE!S$6:Y$10179,7,0)</f>
        <v>1833</v>
      </c>
      <c r="J290" s="28" t="str">
        <f>VLOOKUP(C290,SOURCE!S$6:Y$10179,6,0)</f>
        <v>OP_A^2</v>
      </c>
      <c r="K290" s="29" t="str">
        <f t="shared" si="21"/>
        <v>a^2</v>
      </c>
      <c r="L290" s="39" t="str">
        <f>VLOOKUP(C290,SOURCE!S$6:Y$10179,2,0)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"a" STD_SUP_2</v>
      </c>
      <c r="U290">
        <f t="shared" si="22"/>
        <v>58</v>
      </c>
      <c r="V290" s="53">
        <f t="shared" si="23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ITM_op_j</v>
      </c>
      <c r="E291" s="26" t="str">
        <f>CHAR(34)&amp;VLOOKUP(C291,SOURCE!$S$3:$Z$3000,6,0)&amp;CHAR(34)</f>
        <v>"OP_J"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(strcompare(str,"OP_J" )) { *com = ITM_op_j;} else</v>
      </c>
      <c r="H291" t="b">
        <f>ISNA(VLOOKUP(J291,J292:J$500,1,0))</f>
        <v>1</v>
      </c>
      <c r="I291" s="27">
        <f>VLOOKUP(C291,SOURCE!S$6:Y$10179,7,0)</f>
        <v>1834</v>
      </c>
      <c r="J291" s="28" t="str">
        <f>VLOOKUP(C291,SOURCE!S$6:Y$10179,6,0)</f>
        <v>OP_J</v>
      </c>
      <c r="K291" s="29" t="str">
        <f t="shared" si="21"/>
        <v>j</v>
      </c>
      <c r="L291" s="39" t="str">
        <f>VLOOKUP(C291,SOURCE!S$6:Y$10179,2,0)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"j"</v>
      </c>
      <c r="U291">
        <f t="shared" si="22"/>
        <v>58</v>
      </c>
      <c r="V291" s="53">
        <f t="shared" si="23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ITM_EE_D2Y</v>
      </c>
      <c r="E292" s="26" t="str">
        <f>CHAR(34)&amp;VLOOKUP(C292,SOURCE!$S$3:$Z$3000,6,0)&amp;CHAR(34)</f>
        <v>"D&gt;Y"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(strcompare(str,"D&gt;Y" )) { *com = ITM_EE_D2Y;} else</v>
      </c>
      <c r="H292" t="b">
        <f>ISNA(VLOOKUP(J292,J293:J$500,1,0))</f>
        <v>1</v>
      </c>
      <c r="I292" s="27">
        <f>VLOOKUP(C292,SOURCE!S$6:Y$10179,7,0)</f>
        <v>1835</v>
      </c>
      <c r="J292" s="28" t="str">
        <f>VLOOKUP(C292,SOURCE!S$6:Y$10179,6,0)</f>
        <v>D&gt;Y</v>
      </c>
      <c r="K292" s="29" t="str">
        <f t="shared" si="21"/>
        <v>Y&gt;DELTA</v>
      </c>
      <c r="L292" s="39" t="str">
        <f>VLOOKUP(C292,SOURCE!S$6:Y$10179,2,0)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"Y" STD_SPACE_3_PER_EM STD_RIGHT_ARROW STD_SPACE_3_PER_EM STD_DELTA</v>
      </c>
      <c r="U292">
        <f t="shared" si="22"/>
        <v>58</v>
      </c>
      <c r="V292" s="53">
        <f t="shared" si="23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ITM_EE_Y2D</v>
      </c>
      <c r="E293" s="26" t="str">
        <f>CHAR(34)&amp;VLOOKUP(C293,SOURCE!$S$3:$Z$3000,6,0)&amp;CHAR(34)</f>
        <v>"Y&gt;D"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(strcompare(str,"Y&gt;D" )) { *com = ITM_EE_Y2D;} else</v>
      </c>
      <c r="H293" t="b">
        <f>ISNA(VLOOKUP(J293,J294:J$500,1,0))</f>
        <v>1</v>
      </c>
      <c r="I293" s="27">
        <f>VLOOKUP(C293,SOURCE!S$6:Y$10179,7,0)</f>
        <v>1836</v>
      </c>
      <c r="J293" s="28" t="str">
        <f>VLOOKUP(C293,SOURCE!S$6:Y$10179,6,0)</f>
        <v>Y&gt;D</v>
      </c>
      <c r="K293" s="29" t="str">
        <f t="shared" si="21"/>
        <v>DELTA&gt;Y</v>
      </c>
      <c r="L293" s="39" t="str">
        <f>VLOOKUP(C293,SOURCE!S$6:Y$10179,2,0)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STD_DELTA STD_SPACE_3_PER_EM STD_RIGHT_ARROW STD_SPACE_3_PER_EM "Y"</v>
      </c>
      <c r="U293">
        <f t="shared" si="22"/>
        <v>58</v>
      </c>
      <c r="V293" s="53">
        <f t="shared" si="23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ITM_EE_A2S</v>
      </c>
      <c r="E294" s="26" t="str">
        <f>CHAR(34)&amp;VLOOKUP(C294,SOURCE!$S$3:$Z$3000,6,0)&amp;CHAR(34)</f>
        <v>"ATOSYM"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(strcompare(str,"ATOSYM" )) { *com = ITM_EE_A2S;} else</v>
      </c>
      <c r="H294" t="b">
        <f>ISNA(VLOOKUP(J294,J295:J$500,1,0))</f>
        <v>1</v>
      </c>
      <c r="I294" s="27">
        <f>VLOOKUP(C294,SOURCE!S$6:Y$10179,7,0)</f>
        <v>1837</v>
      </c>
      <c r="J294" s="28" t="str">
        <f>VLOOKUP(C294,SOURCE!S$6:Y$10179,6,0)</f>
        <v>ATOSYM</v>
      </c>
      <c r="K294" s="29" t="str">
        <f t="shared" si="21"/>
        <v>&gt;012</v>
      </c>
      <c r="L294" s="39" t="str">
        <f>VLOOKUP(C294,SOURCE!S$6:Y$10179,2,0)</f>
        <v>Elec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STD_RIGHT_ARROW STD_SPACE_3_PER_EM "012"</v>
      </c>
      <c r="U294">
        <f t="shared" si="22"/>
        <v>58</v>
      </c>
      <c r="V294" s="53">
        <f t="shared" si="23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ITM_EE_S2A</v>
      </c>
      <c r="E295" s="26" t="str">
        <f>CHAR(34)&amp;VLOOKUP(C295,SOURCE!$S$3:$Z$3000,6,0)&amp;CHAR(34)</f>
        <v>"SYMTOA"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(strcompare(str,"SYMTOA" )) { *com = ITM_EE_S2A;} else</v>
      </c>
      <c r="H295" t="b">
        <f>ISNA(VLOOKUP(J295,J296:J$500,1,0))</f>
        <v>1</v>
      </c>
      <c r="I295" s="27">
        <f>VLOOKUP(C295,SOURCE!S$6:Y$10179,7,0)</f>
        <v>1838</v>
      </c>
      <c r="J295" s="28" t="str">
        <f>VLOOKUP(C295,SOURCE!S$6:Y$10179,6,0)</f>
        <v>SYMTOA</v>
      </c>
      <c r="K295" s="29" t="str">
        <f t="shared" si="21"/>
        <v>&gt;abc</v>
      </c>
      <c r="L295" s="39" t="str">
        <f>VLOOKUP(C295,SOURCE!S$6:Y$10179,2,0)</f>
        <v>Elec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STD_RIGHT_ARROW STD_SPACE_3_PER_EM "abc"</v>
      </c>
      <c r="U295">
        <f t="shared" si="22"/>
        <v>58</v>
      </c>
      <c r="V295" s="53">
        <f t="shared" si="23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ITM_EE_EXP_TH</v>
      </c>
      <c r="E296" s="26" t="str">
        <f>CHAR(34)&amp;VLOOKUP(C296,SOURCE!$S$3:$Z$3000,6,0)&amp;CHAR(34)</f>
        <v>"E^THETAJ"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(strcompare(str,"E^THETAJ" )) { *com = ITM_EE_EXP_TH;} else</v>
      </c>
      <c r="H296" t="b">
        <f>ISNA(VLOOKUP(J296,J297:J$500,1,0))</f>
        <v>1</v>
      </c>
      <c r="I296" s="27">
        <f>VLOOKUP(C296,SOURCE!S$6:Y$10179,7,0)</f>
        <v>1839</v>
      </c>
      <c r="J296" s="28" t="str">
        <f>VLOOKUP(C296,SOURCE!S$6:Y$10179,6,0)</f>
        <v>E^THETAJ</v>
      </c>
      <c r="K296" s="29" t="str">
        <f t="shared" si="21"/>
        <v>e^THETAj</v>
      </c>
      <c r="L296" s="39" t="str">
        <f>VLOOKUP(C296,SOURCE!S$6:Y$10179,2,0)</f>
        <v>Elec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"e^" STD_THETA "j"</v>
      </c>
      <c r="U296">
        <f t="shared" si="22"/>
        <v>58</v>
      </c>
      <c r="V296" s="53">
        <f t="shared" si="23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ITM_EE_STO_Z</v>
      </c>
      <c r="E297" s="26" t="str">
        <f>CHAR(34)&amp;VLOOKUP(C297,SOURCE!$S$3:$Z$3000,6,0)&amp;CHAR(34)</f>
        <v>"STO3Z"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(strcompare(str,"STO3Z" )) { *com = ITM_EE_STO_Z;} else</v>
      </c>
      <c r="H297" t="b">
        <f>ISNA(VLOOKUP(J297,J298:J$500,1,0))</f>
        <v>1</v>
      </c>
      <c r="I297" s="27">
        <f>VLOOKUP(C297,SOURCE!S$6:Y$10179,7,0)</f>
        <v>1840</v>
      </c>
      <c r="J297" s="28" t="str">
        <f>VLOOKUP(C297,SOURCE!S$6:Y$10179,6,0)</f>
        <v>STO3Z</v>
      </c>
      <c r="K297" s="29" t="str">
        <f t="shared" si="21"/>
        <v>STO3Z</v>
      </c>
      <c r="L297" s="39" t="str">
        <f>VLOOKUP(C297,SOURCE!S$6:Y$10179,2,0)</f>
        <v>Elec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"STO" STD_SPACE_3_PER_EM "3Z"</v>
      </c>
      <c r="U297">
        <f t="shared" si="22"/>
        <v>58</v>
      </c>
      <c r="V297" s="53">
        <f t="shared" si="23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ITM_EE_RCL_Z</v>
      </c>
      <c r="E298" s="26" t="str">
        <f>CHAR(34)&amp;VLOOKUP(C298,SOURCE!$S$3:$Z$3000,6,0)&amp;CHAR(34)</f>
        <v>"RCL3Z"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(strcompare(str,"RCL3Z" )) { *com = ITM_EE_RCL_Z;} else</v>
      </c>
      <c r="H298" t="b">
        <f>ISNA(VLOOKUP(J298,J299:J$500,1,0))</f>
        <v>1</v>
      </c>
      <c r="I298" s="27">
        <f>VLOOKUP(C298,SOURCE!S$6:Y$10179,7,0)</f>
        <v>1841</v>
      </c>
      <c r="J298" s="28" t="str">
        <f>VLOOKUP(C298,SOURCE!S$6:Y$10179,6,0)</f>
        <v>RCL3Z</v>
      </c>
      <c r="K298" s="29" t="str">
        <f t="shared" si="21"/>
        <v>RCL3Z</v>
      </c>
      <c r="L298" s="39" t="str">
        <f>VLOOKUP(C298,SOURCE!S$6:Y$10179,2,0)</f>
        <v>Elec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"RCL" STD_SPACE_3_PER_EM "3Z"</v>
      </c>
      <c r="U298">
        <f t="shared" si="22"/>
        <v>58</v>
      </c>
      <c r="V298" s="53">
        <f t="shared" si="23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ITM_EE_STO_V</v>
      </c>
      <c r="E299" s="26" t="str">
        <f>CHAR(34)&amp;VLOOKUP(C299,SOURCE!$S$3:$Z$3000,6,0)&amp;CHAR(34)</f>
        <v>"STO3V"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(strcompare(str,"STO3V" )) { *com = ITM_EE_STO_V;} else</v>
      </c>
      <c r="H299" t="b">
        <f>ISNA(VLOOKUP(J299,J300:J$500,1,0))</f>
        <v>1</v>
      </c>
      <c r="I299" s="27">
        <f>VLOOKUP(C299,SOURCE!S$6:Y$10179,7,0)</f>
        <v>1842</v>
      </c>
      <c r="J299" s="28" t="str">
        <f>VLOOKUP(C299,SOURCE!S$6:Y$10179,6,0)</f>
        <v>STO3V</v>
      </c>
      <c r="K299" s="29" t="str">
        <f t="shared" si="21"/>
        <v>STO3V</v>
      </c>
      <c r="L299" s="39" t="str">
        <f>VLOOKUP(C299,SOURCE!S$6:Y$10179,2,0)</f>
        <v>Elec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"STO" STD_SPACE_3_PER_EM "3V"</v>
      </c>
      <c r="U299">
        <f t="shared" si="22"/>
        <v>58</v>
      </c>
      <c r="V299" s="53">
        <f t="shared" si="23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ITM_EE_RCL_V</v>
      </c>
      <c r="E300" s="26" t="str">
        <f>CHAR(34)&amp;VLOOKUP(C300,SOURCE!$S$3:$Z$3000,6,0)&amp;CHAR(34)</f>
        <v>"RCL3V"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(strcompare(str,"RCL3V" )) { *com = ITM_EE_RCL_V;} else</v>
      </c>
      <c r="H300" t="b">
        <f>ISNA(VLOOKUP(J300,J301:J$500,1,0))</f>
        <v>1</v>
      </c>
      <c r="I300" s="27">
        <f>VLOOKUP(C300,SOURCE!S$6:Y$10179,7,0)</f>
        <v>1843</v>
      </c>
      <c r="J300" s="28" t="str">
        <f>VLOOKUP(C300,SOURCE!S$6:Y$10179,6,0)</f>
        <v>RCL3V</v>
      </c>
      <c r="K300" s="29" t="str">
        <f t="shared" si="21"/>
        <v>RCL3V</v>
      </c>
      <c r="L300" s="39" t="str">
        <f>VLOOKUP(C300,SOURCE!S$6:Y$10179,2,0)</f>
        <v>Elec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"RCL" STD_SPACE_3_PER_EM "3V"</v>
      </c>
      <c r="U300">
        <f t="shared" si="22"/>
        <v>58</v>
      </c>
      <c r="V300" s="53">
        <f t="shared" si="23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ITM_EE_STO_I</v>
      </c>
      <c r="E301" s="26" t="str">
        <f>CHAR(34)&amp;VLOOKUP(C301,SOURCE!$S$3:$Z$3000,6,0)&amp;CHAR(34)</f>
        <v>"STO3I"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(strcompare(str,"STO3I" )) { *com = ITM_EE_STO_I;} else</v>
      </c>
      <c r="H301" t="b">
        <f>ISNA(VLOOKUP(J301,J302:J$500,1,0))</f>
        <v>1</v>
      </c>
      <c r="I301" s="27">
        <f>VLOOKUP(C301,SOURCE!S$6:Y$10179,7,0)</f>
        <v>1844</v>
      </c>
      <c r="J301" s="28" t="str">
        <f>VLOOKUP(C301,SOURCE!S$6:Y$10179,6,0)</f>
        <v>STO3I</v>
      </c>
      <c r="K301" s="29" t="str">
        <f t="shared" si="21"/>
        <v>STO3I</v>
      </c>
      <c r="L301" s="39" t="str">
        <f>VLOOKUP(C301,SOURCE!S$6:Y$10179,2,0)</f>
        <v>Elec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"STO" STD_SPACE_3_PER_EM "3I"</v>
      </c>
      <c r="U301">
        <f t="shared" si="22"/>
        <v>58</v>
      </c>
      <c r="V301" s="53">
        <f t="shared" si="23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ITM_EE_RCL_I</v>
      </c>
      <c r="E302" s="26" t="str">
        <f>CHAR(34)&amp;VLOOKUP(C302,SOURCE!$S$3:$Z$3000,6,0)&amp;CHAR(34)</f>
        <v>"RCL3I"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(strcompare(str,"RCL3I" )) { *com = ITM_EE_RCL_I;} else</v>
      </c>
      <c r="H302" t="b">
        <f>ISNA(VLOOKUP(J302,J303:J$500,1,0))</f>
        <v>1</v>
      </c>
      <c r="I302" s="27">
        <f>VLOOKUP(C302,SOURCE!S$6:Y$10179,7,0)</f>
        <v>1845</v>
      </c>
      <c r="J302" s="28" t="str">
        <f>VLOOKUP(C302,SOURCE!S$6:Y$10179,6,0)</f>
        <v>RCL3I</v>
      </c>
      <c r="K302" s="29" t="str">
        <f t="shared" si="21"/>
        <v>RCL3I</v>
      </c>
      <c r="L302" s="39" t="str">
        <f>VLOOKUP(C302,SOURCE!S$6:Y$10179,2,0)</f>
        <v>Elec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"RCL" STD_SPACE_3_PER_EM "3I"</v>
      </c>
      <c r="U302">
        <f t="shared" si="22"/>
        <v>58</v>
      </c>
      <c r="V302" s="53">
        <f t="shared" si="23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ITM_EE_STO_V_I</v>
      </c>
      <c r="E303" s="26" t="str">
        <f>CHAR(34)&amp;VLOOKUP(C303,SOURCE!$S$3:$Z$3000,6,0)&amp;CHAR(34)</f>
        <v>"3V/3I"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(strcompare(str,"3V/3I" )) { *com = ITM_EE_STO_V_I;} else</v>
      </c>
      <c r="H303" t="b">
        <f>ISNA(VLOOKUP(J303,J304:J$500,1,0))</f>
        <v>1</v>
      </c>
      <c r="I303" s="27">
        <f>VLOOKUP(C303,SOURCE!S$6:Y$10179,7,0)</f>
        <v>1846</v>
      </c>
      <c r="J303" s="28" t="str">
        <f>VLOOKUP(C303,SOURCE!S$6:Y$10179,6,0)</f>
        <v>3V/3I</v>
      </c>
      <c r="K303" s="29" t="str">
        <f t="shared" si="21"/>
        <v>V/I</v>
      </c>
      <c r="L303" s="39" t="str">
        <f>VLOOKUP(C303,SOURCE!S$6:Y$10179,2,0)</f>
        <v>Elec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"V" STD_DIVIDE "I"</v>
      </c>
      <c r="U303">
        <f t="shared" si="22"/>
        <v>58</v>
      </c>
      <c r="V303" s="53">
        <f t="shared" si="23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ITM_EE_STO_IR</v>
      </c>
      <c r="E304" s="26" t="str">
        <f>CHAR(34)&amp;VLOOKUP(C304,SOURCE!$S$3:$Z$3000,6,0)&amp;CHAR(34)</f>
        <v>"3Ix3Z"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(strcompare(str,"3Ix3Z" )) { *com = ITM_EE_STO_IR;} else</v>
      </c>
      <c r="H304" t="b">
        <f>ISNA(VLOOKUP(J304,J305:J$500,1,0))</f>
        <v>1</v>
      </c>
      <c r="I304" s="27">
        <f>VLOOKUP(C304,SOURCE!S$6:Y$10179,7,0)</f>
        <v>1847</v>
      </c>
      <c r="J304" s="28" t="str">
        <f>VLOOKUP(C304,SOURCE!S$6:Y$10179,6,0)</f>
        <v>3Ix3Z</v>
      </c>
      <c r="K304" s="29" t="str">
        <f t="shared" si="21"/>
        <v>ICROSSZ</v>
      </c>
      <c r="L304" s="39" t="str">
        <f>VLOOKUP(C304,SOURCE!S$6:Y$10179,2,0)</f>
        <v>Elec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"I" STD_CROSS "Z"</v>
      </c>
      <c r="U304">
        <f t="shared" si="22"/>
        <v>58</v>
      </c>
      <c r="V304" s="53">
        <f t="shared" si="23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ITM_EE_STO_V_Z</v>
      </c>
      <c r="E305" s="26" t="str">
        <f>CHAR(34)&amp;VLOOKUP(C305,SOURCE!$S$3:$Z$3000,6,0)&amp;CHAR(34)</f>
        <v>"3V/3Z"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(strcompare(str,"3V/3Z" )) { *com = ITM_EE_STO_V_Z;} else</v>
      </c>
      <c r="H305" t="b">
        <f>ISNA(VLOOKUP(J305,J306:J$500,1,0))</f>
        <v>1</v>
      </c>
      <c r="I305" s="27">
        <f>VLOOKUP(C305,SOURCE!S$6:Y$10179,7,0)</f>
        <v>1848</v>
      </c>
      <c r="J305" s="28" t="str">
        <f>VLOOKUP(C305,SOURCE!S$6:Y$10179,6,0)</f>
        <v>3V/3Z</v>
      </c>
      <c r="K305" s="29" t="str">
        <f t="shared" si="21"/>
        <v>V/Z</v>
      </c>
      <c r="L305" s="39" t="str">
        <f>VLOOKUP(C305,SOURCE!S$6:Y$10179,2,0)</f>
        <v>Elec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"V" STD_DIVIDE "Z"</v>
      </c>
      <c r="U305">
        <f t="shared" si="22"/>
        <v>58</v>
      </c>
      <c r="V305" s="53">
        <f t="shared" si="23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ITM_EE_X2BAL</v>
      </c>
      <c r="E306" s="26" t="str">
        <f>CHAR(34)&amp;VLOOKUP(C306,SOURCE!$S$3:$Z$3000,6,0)&amp;CHAR(34)</f>
        <v>"X&gt;BAL"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(strcompare(str,"X&gt;BAL" )) { *com = ITM_EE_X2BAL;} else</v>
      </c>
      <c r="H306" t="b">
        <f>ISNA(VLOOKUP(J306,J307:J$500,1,0))</f>
        <v>1</v>
      </c>
      <c r="I306" s="27">
        <f>VLOOKUP(C306,SOURCE!S$6:Y$10179,7,0)</f>
        <v>1849</v>
      </c>
      <c r="J306" s="28" t="str">
        <f>VLOOKUP(C306,SOURCE!S$6:Y$10179,6,0)</f>
        <v>X&gt;BAL</v>
      </c>
      <c r="K306" s="29" t="str">
        <f t="shared" si="21"/>
        <v>X&gt;BAL</v>
      </c>
      <c r="L306" s="39" t="str">
        <f>VLOOKUP(C306,SOURCE!S$6:Y$10179,2,0)</f>
        <v>Elec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"X" STD_SPACE_3_PER_EM STD_RIGHT_ARROW STD_SPACE_3_PER_EM "BAL"</v>
      </c>
      <c r="U306">
        <f t="shared" si="22"/>
        <v>58</v>
      </c>
      <c r="V306" s="53">
        <f t="shared" si="23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ITM_LI</v>
      </c>
      <c r="E307" s="26" t="str">
        <f>CHAR(34)&amp;VLOOKUP(C307,SOURCE!$S$3:$Z$3000,6,0)&amp;CHAR(34)</f>
        <v>"LNGINT"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(strcompare(str,"LNGINT" )) { *com = ITM_LI;} else</v>
      </c>
      <c r="H307" t="b">
        <f>ISNA(VLOOKUP(J307,J308:J$500,1,0))</f>
        <v>1</v>
      </c>
      <c r="I307" s="27">
        <f>VLOOKUP(C307,SOURCE!S$6:Y$10179,7,0)</f>
        <v>1851</v>
      </c>
      <c r="J307" s="28" t="str">
        <f>VLOOKUP(C307,SOURCE!S$6:Y$10179,6,0)</f>
        <v>LNGINT</v>
      </c>
      <c r="K307" s="29" t="str">
        <f t="shared" si="21"/>
        <v>LNGINT</v>
      </c>
      <c r="L307" s="39" t="str">
        <f>VLOOKUP(C307,SOURCE!S$6:Y$10179,2,0)</f>
        <v>FN LG_ING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"LNGINT"</v>
      </c>
      <c r="U307">
        <f t="shared" si="22"/>
        <v>58</v>
      </c>
      <c r="V307" s="53">
        <f t="shared" si="23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ITM_2BIN</v>
      </c>
      <c r="E308" s="26" t="str">
        <f>CHAR(34)&amp;VLOOKUP(C308,SOURCE!$S$3:$Z$3000,6,0)&amp;CHAR(34)</f>
        <v>"&gt;BIN"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(strcompare(str,"&gt;BIN" )) { *com = ITM_2BIN;} else</v>
      </c>
      <c r="H308" t="b">
        <f>ISNA(VLOOKUP(J308,J309:J$500,1,0))</f>
        <v>1</v>
      </c>
      <c r="I308" s="27">
        <f>VLOOKUP(C308,SOURCE!S$6:Y$10179,7,0)</f>
        <v>1852</v>
      </c>
      <c r="J308" s="28" t="str">
        <f>VLOOKUP(C308,SOURCE!S$6:Y$10179,6,0)</f>
        <v>&gt;BIN</v>
      </c>
      <c r="K308" s="29" t="str">
        <f t="shared" si="21"/>
        <v>BIN</v>
      </c>
      <c r="L308" s="39" t="str">
        <f>VLOOKUP(C308,SOURCE!S$6:Y$10179,2,0)</f>
        <v>FN SH_INT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"BIN"</v>
      </c>
      <c r="U308">
        <f t="shared" si="22"/>
        <v>58</v>
      </c>
      <c r="V308" s="53">
        <f t="shared" si="23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ITM_2OCT</v>
      </c>
      <c r="E309" s="26" t="str">
        <f>CHAR(34)&amp;VLOOKUP(C309,SOURCE!$S$3:$Z$3000,6,0)&amp;CHAR(34)</f>
        <v>"&gt;OCT"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(strcompare(str,"&gt;OCT" )) { *com = ITM_2OCT;} else</v>
      </c>
      <c r="H309" t="b">
        <f>ISNA(VLOOKUP(J309,J310:J$500,1,0))</f>
        <v>1</v>
      </c>
      <c r="I309" s="27">
        <f>VLOOKUP(C309,SOURCE!S$6:Y$10179,7,0)</f>
        <v>1853</v>
      </c>
      <c r="J309" s="28" t="str">
        <f>VLOOKUP(C309,SOURCE!S$6:Y$10179,6,0)</f>
        <v>&gt;OCT</v>
      </c>
      <c r="K309" s="29" t="str">
        <f t="shared" si="21"/>
        <v>OCT</v>
      </c>
      <c r="L309" s="39" t="str">
        <f>VLOOKUP(C309,SOURCE!S$6:Y$10179,2,0)</f>
        <v>FN SH_INT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"OCT"</v>
      </c>
      <c r="U309">
        <f t="shared" si="22"/>
        <v>58</v>
      </c>
      <c r="V309" s="53">
        <f t="shared" si="23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ITM_2DEC</v>
      </c>
      <c r="E310" s="26" t="str">
        <f>CHAR(34)&amp;VLOOKUP(C310,SOURCE!$S$3:$Z$3000,6,0)&amp;CHAR(34)</f>
        <v>"&gt;DEC"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 xml:space="preserve">                      if (strcompare(str,"&gt;DEC" )) { *com = ITM_2DEC;} else</v>
      </c>
      <c r="H310" t="b">
        <f>ISNA(VLOOKUP(J310,J311:J$500,1,0))</f>
        <v>1</v>
      </c>
      <c r="I310" s="27">
        <f>VLOOKUP(C310,SOURCE!S$6:Y$10179,7,0)</f>
        <v>1854</v>
      </c>
      <c r="J310" s="28" t="str">
        <f>VLOOKUP(C310,SOURCE!S$6:Y$10179,6,0)</f>
        <v>&gt;DEC</v>
      </c>
      <c r="K310" s="29" t="str">
        <f t="shared" si="21"/>
        <v>DEC</v>
      </c>
      <c r="L310" s="39" t="str">
        <f>VLOOKUP(C310,SOURCE!S$6:Y$10179,2,0)</f>
        <v>FN SH_INT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"DEC"</v>
      </c>
      <c r="U310">
        <f t="shared" si="22"/>
        <v>58</v>
      </c>
      <c r="V310" s="53">
        <f t="shared" si="23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ITM_2HEX</v>
      </c>
      <c r="E311" s="26" t="str">
        <f>CHAR(34)&amp;VLOOKUP(C311,SOURCE!$S$3:$Z$3000,6,0)&amp;CHAR(34)</f>
        <v>"&gt;HEX"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(strcompare(str,"&gt;HEX" )) { *com = ITM_2HEX;} else</v>
      </c>
      <c r="H311" t="b">
        <f>ISNA(VLOOKUP(J311,J312:J$500,1,0))</f>
        <v>1</v>
      </c>
      <c r="I311" s="27">
        <f>VLOOKUP(C311,SOURCE!S$6:Y$10179,7,0)</f>
        <v>1855</v>
      </c>
      <c r="J311" s="28" t="str">
        <f>VLOOKUP(C311,SOURCE!S$6:Y$10179,6,0)</f>
        <v>&gt;HEX</v>
      </c>
      <c r="K311" s="29" t="str">
        <f t="shared" si="21"/>
        <v>HEX</v>
      </c>
      <c r="L311" s="39" t="str">
        <f>VLOOKUP(C311,SOURCE!S$6:Y$10179,2,0)</f>
        <v>FN SH_INT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"HEX"</v>
      </c>
      <c r="U311">
        <f t="shared" si="22"/>
        <v>58</v>
      </c>
      <c r="V311" s="53">
        <f t="shared" si="23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ITM_RI</v>
      </c>
      <c r="E312" s="26" t="str">
        <f>CHAR(34)&amp;VLOOKUP(C312,SOURCE!$S$3:$Z$3000,6,0)&amp;CHAR(34)</f>
        <v>"&gt;I"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(strcompare(str,"&gt;I" )) { *com = ITM_RI;} else</v>
      </c>
      <c r="H312" t="b">
        <f>ISNA(VLOOKUP(J312,J313:J$500,1,0))</f>
        <v>1</v>
      </c>
      <c r="I312" s="27">
        <f>VLOOKUP(C312,SOURCE!S$6:Y$10179,7,0)</f>
        <v>1860</v>
      </c>
      <c r="J312" s="28" t="str">
        <f>VLOOKUP(C312,SOURCE!S$6:Y$10179,6,0)</f>
        <v>&gt;I</v>
      </c>
      <c r="K312" s="29" t="str">
        <f t="shared" si="21"/>
        <v>&gt;I</v>
      </c>
      <c r="L312" s="39" t="str">
        <f>VLOOKUP(C312,SOURCE!S$6:Y$10179,2,0)</f>
        <v>FN SH_INT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STD_RIGHT_ARROW "I"</v>
      </c>
      <c r="U312">
        <f t="shared" si="22"/>
        <v>58</v>
      </c>
      <c r="V312" s="53">
        <f t="shared" si="23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CHR_caseUP</v>
      </c>
      <c r="E313" s="26" t="str">
        <f>CHAR(34)&amp;VLOOKUP(C313,SOURCE!$S$3:$Z$3000,6,0)&amp;CHAR(34)</f>
        <v>"CASEUP"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(strcompare(str,"CASEUP" )) { *com = CHR_caseUP;} else</v>
      </c>
      <c r="H313" t="b">
        <f>ISNA(VLOOKUP(J313,J314:J$500,1,0))</f>
        <v>1</v>
      </c>
      <c r="I313" s="27">
        <f>VLOOKUP(C313,SOURCE!S$6:Y$10179,7,0)</f>
        <v>1873</v>
      </c>
      <c r="J313" s="28" t="str">
        <f>VLOOKUP(C313,SOURCE!S$6:Y$10179,6,0)</f>
        <v>CASEUP</v>
      </c>
      <c r="K313" s="29" t="str">
        <f t="shared" si="21"/>
        <v>CASEUP</v>
      </c>
      <c r="L313" s="39" t="str">
        <f>VLOOKUP(C313,SOURCE!S$6:Y$10179,2,0)</f>
        <v>CONF</v>
      </c>
      <c r="M313" t="str">
        <f>IF(VLOOKUP(I313,SOURCE!B:M,2,0)="/  { itemToBeCoded","To be coded","")</f>
        <v>To be coded</v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"CASE UP"</v>
      </c>
      <c r="U313">
        <f t="shared" si="22"/>
        <v>58</v>
      </c>
      <c r="V313" s="53">
        <f t="shared" si="23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CHR_caseDN</v>
      </c>
      <c r="E314" s="26" t="str">
        <f>CHAR(34)&amp;VLOOKUP(C314,SOURCE!$S$3:$Z$3000,6,0)&amp;CHAR(34)</f>
        <v>"CASEDN"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 xml:space="preserve">                      if (strcompare(str,"CASEDN" )) { *com = CHR_caseDN;} else</v>
      </c>
      <c r="H314" t="b">
        <f>ISNA(VLOOKUP(J314,J315:J$500,1,0))</f>
        <v>1</v>
      </c>
      <c r="I314" s="27">
        <f>VLOOKUP(C314,SOURCE!S$6:Y$10179,7,0)</f>
        <v>1874</v>
      </c>
      <c r="J314" s="28" t="str">
        <f>VLOOKUP(C314,SOURCE!S$6:Y$10179,6,0)</f>
        <v>CASEDN</v>
      </c>
      <c r="K314" s="29" t="str">
        <f t="shared" si="21"/>
        <v>CASEDN</v>
      </c>
      <c r="L314" s="39" t="str">
        <f>VLOOKUP(C314,SOURCE!S$6:Y$10179,2,0)</f>
        <v>CONF</v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"CASE DN"</v>
      </c>
      <c r="U314">
        <f t="shared" si="22"/>
        <v>58</v>
      </c>
      <c r="V314" s="53">
        <f t="shared" si="23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ITM_LISTXY</v>
      </c>
      <c r="E315" s="26" t="str">
        <f>CHAR(34)&amp;VLOOKUP(C315,SOURCE!$S$3:$Z$3000,6,0)&amp;CHAR(34)</f>
        <v>"LISTXY"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 xml:space="preserve">                      if (strcompare(str,"LISTXY" )) { *com = ITM_LISTXY;} else</v>
      </c>
      <c r="H315" t="b">
        <f>ISNA(VLOOKUP(J315,J316:J$500,1,0))</f>
        <v>1</v>
      </c>
      <c r="I315" s="27">
        <f>VLOOKUP(C315,SOURCE!S$6:Y$10179,7,0)</f>
        <v>1875</v>
      </c>
      <c r="J315" s="28" t="str">
        <f>VLOOKUP(C315,SOURCE!S$6:Y$10179,6,0)</f>
        <v>LISTXY</v>
      </c>
      <c r="K315" s="29" t="str">
        <f t="shared" si="21"/>
        <v>LISTXY</v>
      </c>
      <c r="L315" s="39">
        <f>VLOOKUP(C315,SOURCE!S$6:Y$10179,2,0)</f>
        <v>0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"LISTXY"</v>
      </c>
      <c r="U315">
        <f t="shared" si="22"/>
        <v>58</v>
      </c>
      <c r="V315" s="53">
        <f t="shared" si="23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ITM_SH_ERPN</v>
      </c>
      <c r="E316" s="26" t="str">
        <f>CHAR(34)&amp;VLOOKUP(C316,SOURCE!$S$3:$Z$3000,6,0)&amp;CHAR(34)</f>
        <v>"ERPN?"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(strcompare(str,"ERPN?" )) { *com = ITM_SH_ERPN;} else</v>
      </c>
      <c r="H316" t="b">
        <f>ISNA(VLOOKUP(J316,J317:J$500,1,0))</f>
        <v>1</v>
      </c>
      <c r="I316" s="27">
        <f>VLOOKUP(C316,SOURCE!S$6:Y$10179,7,0)</f>
        <v>1876</v>
      </c>
      <c r="J316" s="28" t="str">
        <f>VLOOKUP(C316,SOURCE!S$6:Y$10179,6,0)</f>
        <v>ERPN?</v>
      </c>
      <c r="K316" s="29" t="str">
        <f t="shared" si="21"/>
        <v>eRPN?</v>
      </c>
      <c r="L316" s="39" t="str">
        <f>VLOOKUP(C316,SOURCE!S$6:Y$10179,2,0)</f>
        <v>INFO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"eRPN?"</v>
      </c>
      <c r="U316">
        <f t="shared" si="22"/>
        <v>58</v>
      </c>
      <c r="V316" s="53">
        <f t="shared" si="23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ITM_XXEQ</v>
      </c>
      <c r="E317" s="26" t="str">
        <f>CHAR(34)&amp;VLOOKUP(C317,SOURCE!$S$3:$Z$3000,6,0)&amp;CHAR(34)</f>
        <v>"X.XEQ"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(strcompare(str,"X.XEQ" )) { *com = ITM_XXEQ;} else</v>
      </c>
      <c r="H317" t="b">
        <f>ISNA(VLOOKUP(J317,J318:J$500,1,0))</f>
        <v>1</v>
      </c>
      <c r="I317" s="27">
        <f>VLOOKUP(C317,SOURCE!S$6:Y$10179,7,0)</f>
        <v>1903</v>
      </c>
      <c r="J317" s="28" t="str">
        <f>VLOOKUP(C317,SOURCE!S$6:Y$10179,6,0)</f>
        <v>X.XEQ</v>
      </c>
      <c r="K317" s="29" t="str">
        <f t="shared" si="21"/>
        <v>X.XEQ</v>
      </c>
      <c r="L317" s="39" t="str">
        <f>VLOOKUP(C317,SOURCE!S$6:Y$10179,2,0)</f>
        <v>KEYS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"X.XEQ"</v>
      </c>
      <c r="U317">
        <f t="shared" si="22"/>
        <v>58</v>
      </c>
      <c r="V317" s="53">
        <f t="shared" si="23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ITM_CPXI</v>
      </c>
      <c r="E318" s="26" t="str">
        <f>CHAR(34)&amp;VLOOKUP(C318,SOURCE!$S$3:$Z$3000,6,0)&amp;CHAR(34)</f>
        <v>"CPXI"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(strcompare(str,"CPXI" )) { *com = ITM_CPXI;} else</v>
      </c>
      <c r="H318" t="b">
        <f>ISNA(VLOOKUP(J318,J319:J$500,1,0))</f>
        <v>1</v>
      </c>
      <c r="I318" s="27">
        <f>VLOOKUP(C318,SOURCE!S$6:Y$10179,7,0)</f>
        <v>1935</v>
      </c>
      <c r="J318" s="28" t="str">
        <f>VLOOKUP(C318,SOURCE!S$6:Y$10179,6,0)</f>
        <v>CPXI</v>
      </c>
      <c r="K318" s="30" t="str">
        <f t="shared" si="21"/>
        <v>CPXi</v>
      </c>
      <c r="L318" s="40" t="str">
        <f>VLOOKUP(C318,SOURCE!S$6:Y$10179,2,0)</f>
        <v>SYSFL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"CPXi"</v>
      </c>
      <c r="U318">
        <f t="shared" si="22"/>
        <v>58</v>
      </c>
      <c r="V318" s="53">
        <f t="shared" si="23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ITM_CPXJ</v>
      </c>
      <c r="E319" s="26" t="str">
        <f>CHAR(34)&amp;VLOOKUP(C319,SOURCE!$S$3:$Z$3000,6,0)&amp;CHAR(34)</f>
        <v>"CPXJ"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(strcompare(str,"CPXJ" )) { *com = ITM_CPXJ;} else</v>
      </c>
      <c r="H319" t="b">
        <f>ISNA(VLOOKUP(J319,J320:J$500,1,0))</f>
        <v>1</v>
      </c>
      <c r="I319" s="27">
        <f>VLOOKUP(C319,SOURCE!S$6:Y$10179,7,0)</f>
        <v>1936</v>
      </c>
      <c r="J319" s="28" t="str">
        <f>VLOOKUP(C319,SOURCE!S$6:Y$10179,6,0)</f>
        <v>CPXJ</v>
      </c>
      <c r="K319" s="29" t="str">
        <f t="shared" si="21"/>
        <v>CPXj</v>
      </c>
      <c r="L319" s="39" t="str">
        <f>VLOOKUP(C319,SOURCE!S$6:Y$10179,2,0)</f>
        <v>SYSFL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"CPXj"</v>
      </c>
      <c r="U319">
        <f t="shared" si="22"/>
        <v>58</v>
      </c>
      <c r="V319" s="53">
        <f t="shared" si="23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ITM_SSIZE4</v>
      </c>
      <c r="E320" s="26" t="str">
        <f>CHAR(34)&amp;VLOOKUP(C320,SOURCE!$S$3:$Z$3000,6,0)&amp;CHAR(34)</f>
        <v>"SSIZE4"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(strcompare(str,"SSIZE4" )) { *com = ITM_SSIZE4;} else</v>
      </c>
      <c r="H320" t="b">
        <f>ISNA(VLOOKUP(J320,J321:J$500,1,0))</f>
        <v>1</v>
      </c>
      <c r="I320" s="27">
        <f>VLOOKUP(C320,SOURCE!S$6:Y$10179,7,0)</f>
        <v>1937</v>
      </c>
      <c r="J320" s="28" t="str">
        <f>VLOOKUP(C320,SOURCE!S$6:Y$10179,6,0)</f>
        <v>SSIZE4</v>
      </c>
      <c r="K320" s="30" t="str">
        <f t="shared" si="21"/>
        <v>SSIZE4</v>
      </c>
      <c r="L320" s="40" t="str">
        <f>VLOOKUP(C320,SOURCE!S$6:Y$10179,2,0)</f>
        <v>SYSFL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"SSIZE4"</v>
      </c>
      <c r="U320">
        <f t="shared" si="22"/>
        <v>58</v>
      </c>
      <c r="V320" s="53">
        <f t="shared" si="23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ITM_SSIZE8</v>
      </c>
      <c r="E321" s="26" t="str">
        <f>CHAR(34)&amp;VLOOKUP(C321,SOURCE!$S$3:$Z$3000,6,0)&amp;CHAR(34)</f>
        <v>"SSIZE8"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(strcompare(str,"SSIZE8" )) { *com = ITM_SSIZE8;} else</v>
      </c>
      <c r="H321" t="b">
        <f>ISNA(VLOOKUP(J321,J322:J$500,1,0))</f>
        <v>1</v>
      </c>
      <c r="I321" s="27">
        <f>VLOOKUP(C321,SOURCE!S$6:Y$10179,7,0)</f>
        <v>1938</v>
      </c>
      <c r="J321" s="28" t="str">
        <f>VLOOKUP(C321,SOURCE!S$6:Y$10179,6,0)</f>
        <v>SSIZE8</v>
      </c>
      <c r="K321" s="29" t="str">
        <f t="shared" si="21"/>
        <v>SSIZE8</v>
      </c>
      <c r="L321" s="39" t="str">
        <f>VLOOKUP(C321,SOURCE!S$6:Y$10179,2,0)</f>
        <v>SYSFL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"SSIZE8"</v>
      </c>
      <c r="U321">
        <f t="shared" si="22"/>
        <v>58</v>
      </c>
      <c r="V321" s="53">
        <f t="shared" si="23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ITM_ms</v>
      </c>
      <c r="E322" s="26" t="str">
        <f>CHAR(34)&amp;VLOOKUP(C322,SOURCE!$S$3:$Z$3000,6,0)&amp;CHAR(34)</f>
        <v>".MS"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(strcompare(str,".MS" )) { *com = ITM_ms;} else</v>
      </c>
      <c r="H322" t="b">
        <f>ISNA(VLOOKUP(J322,J323:J$500,1,0))</f>
        <v>1</v>
      </c>
      <c r="I322" s="27">
        <f>VLOOKUP(C322,SOURCE!S$6:Y$10179,7,0)</f>
        <v>1957</v>
      </c>
      <c r="J322" s="28" t="str">
        <f>VLOOKUP(C322,SOURCE!S$6:Y$10179,6,0)</f>
        <v>.MS</v>
      </c>
      <c r="K322" s="30" t="str">
        <f t="shared" si="21"/>
        <v>.ms</v>
      </c>
      <c r="L322" s="40" t="str">
        <f>VLOOKUP(C322,SOURCE!S$6:Y$10179,2,0)</f>
        <v>Trig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".ms"</v>
      </c>
      <c r="U322">
        <f t="shared" si="22"/>
        <v>58</v>
      </c>
      <c r="V322" s="53">
        <f t="shared" si="23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ITM_DEG2</v>
      </c>
      <c r="E323" s="26" t="str">
        <f>CHAR(34)&amp;VLOOKUP(C323,SOURCE!$S$3:$Z$3000,6,0)&amp;CHAR(34)</f>
        <v>"&gt;&gt;DEG"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(strcompare(str,"&gt;&gt;DEG" )) { *com = ITM_DEG2;} else</v>
      </c>
      <c r="H323" t="b">
        <f>ISNA(VLOOKUP(J323,J324:J$500,1,0))</f>
        <v>1</v>
      </c>
      <c r="I323" s="27">
        <f>VLOOKUP(C323,SOURCE!S$6:Y$10179,7,0)</f>
        <v>1958</v>
      </c>
      <c r="J323" s="28" t="str">
        <f>VLOOKUP(C323,SOURCE!S$6:Y$10179,6,0)</f>
        <v>&gt;&gt;DEG</v>
      </c>
      <c r="K323" s="29" t="str">
        <f t="shared" si="21"/>
        <v>RIGHT_DOUBLE_ANGLEDEG</v>
      </c>
      <c r="L323" s="39" t="str">
        <f>VLOOKUP(C323,SOURCE!S$6:Y$10179,2,0)</f>
        <v>Trig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STD_RIGHT_DOUBLE_ANGLE "DEG"</v>
      </c>
      <c r="U323">
        <f t="shared" si="22"/>
        <v>58</v>
      </c>
      <c r="V323" s="53">
        <f t="shared" si="23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ITM_DMS2</v>
      </c>
      <c r="E324" s="26" t="str">
        <f>CHAR(34)&amp;VLOOKUP(C324,SOURCE!$S$3:$Z$3000,6,0)&amp;CHAR(34)</f>
        <v>"&gt;&gt;D.MS"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(strcompare(str,"&gt;&gt;D.MS" )) { *com = ITM_DMS2;} else</v>
      </c>
      <c r="H324" t="b">
        <f>ISNA(VLOOKUP(J324,J325:J$500,1,0))</f>
        <v>1</v>
      </c>
      <c r="I324" s="27">
        <f>VLOOKUP(C324,SOURCE!S$6:Y$10179,7,0)</f>
        <v>1959</v>
      </c>
      <c r="J324" s="28" t="str">
        <f>VLOOKUP(C324,SOURCE!S$6:Y$10179,6,0)</f>
        <v>&gt;&gt;D.MS</v>
      </c>
      <c r="K324" s="30" t="str">
        <f t="shared" si="21"/>
        <v>RIGHT_DOUBLE_ANGLEd.ms</v>
      </c>
      <c r="L324" s="40" t="str">
        <f>VLOOKUP(C324,SOURCE!S$6:Y$10179,2,0)</f>
        <v>Trig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STD_RIGHT_DOUBLE_ANGLE "d.ms"</v>
      </c>
      <c r="U324">
        <f t="shared" si="22"/>
        <v>58</v>
      </c>
      <c r="V324" s="53">
        <f t="shared" si="23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ITM_GRAD2</v>
      </c>
      <c r="E325" s="26" t="str">
        <f>CHAR(34)&amp;VLOOKUP(C325,SOURCE!$S$3:$Z$3000,6,0)&amp;CHAR(34)</f>
        <v>"&gt;&gt;GRAD"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(strcompare(str,"&gt;&gt;GRAD" )) { *com = ITM_GRAD2;} else</v>
      </c>
      <c r="H325" t="b">
        <f>ISNA(VLOOKUP(J325,J326:J$500,1,0))</f>
        <v>1</v>
      </c>
      <c r="I325" s="27">
        <f>VLOOKUP(C325,SOURCE!S$6:Y$10179,7,0)</f>
        <v>1960</v>
      </c>
      <c r="J325" s="28" t="str">
        <f>VLOOKUP(C325,SOURCE!S$6:Y$10179,6,0)</f>
        <v>&gt;&gt;GRAD</v>
      </c>
      <c r="K325" s="29" t="str">
        <f t="shared" si="21"/>
        <v>RIGHT_DOUBLE_ANGLEGRAD</v>
      </c>
      <c r="L325" s="39" t="str">
        <f>VLOOKUP(C325,SOURCE!S$6:Y$10179,2,0)</f>
        <v>Trig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STD_RIGHT_DOUBLE_ANGLE "GRAD"</v>
      </c>
      <c r="U325">
        <f t="shared" si="22"/>
        <v>58</v>
      </c>
      <c r="V325" s="53">
        <f t="shared" si="23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ITM_MULPI2</v>
      </c>
      <c r="E326" s="26" t="str">
        <f>CHAR(34)&amp;VLOOKUP(C326,SOURCE!$S$3:$Z$3000,6,0)&amp;CHAR(34)</f>
        <v>"&gt;&gt;MULPI"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(strcompare(str,"&gt;&gt;MULPI" )) { *com = ITM_MULPI2;} else</v>
      </c>
      <c r="H326" t="b">
        <f>ISNA(VLOOKUP(J326,J327:J$500,1,0))</f>
        <v>1</v>
      </c>
      <c r="I326" s="27">
        <f>VLOOKUP(C326,SOURCE!S$6:Y$10179,7,0)</f>
        <v>1961</v>
      </c>
      <c r="J326" s="28" t="str">
        <f>VLOOKUP(C326,SOURCE!S$6:Y$10179,6,0)</f>
        <v>&gt;&gt;MULPI</v>
      </c>
      <c r="K326" s="30" t="str">
        <f t="shared" si="21"/>
        <v>RIGHT_DOUBLE_ANGLEMULpi</v>
      </c>
      <c r="L326" s="40" t="str">
        <f>VLOOKUP(C326,SOURCE!S$6:Y$10179,2,0)</f>
        <v>Trig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STD_RIGHT_DOUBLE_ANGLE "MUL" STD_pi</v>
      </c>
      <c r="U326">
        <f t="shared" si="22"/>
        <v>58</v>
      </c>
      <c r="V326" s="53">
        <f t="shared" si="23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ITM_RAD2</v>
      </c>
      <c r="E327" s="26" t="str">
        <f>CHAR(34)&amp;VLOOKUP(C327,SOURCE!$S$3:$Z$3000,6,0)&amp;CHAR(34)</f>
        <v>"&gt;&gt;RAD"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(strcompare(str,"&gt;&gt;RAD" )) { *com = ITM_RAD2;} else</v>
      </c>
      <c r="H327" t="b">
        <f>ISNA(VLOOKUP(J327,J328:J$500,1,0))</f>
        <v>1</v>
      </c>
      <c r="I327" s="27">
        <f>VLOOKUP(C327,SOURCE!S$6:Y$10179,7,0)</f>
        <v>1962</v>
      </c>
      <c r="J327" s="28" t="str">
        <f>VLOOKUP(C327,SOURCE!S$6:Y$10179,6,0)</f>
        <v>&gt;&gt;RAD</v>
      </c>
      <c r="K327" s="29" t="str">
        <f t="shared" si="21"/>
        <v>RIGHT_DOUBLE_ANGLERAD</v>
      </c>
      <c r="L327" s="39" t="str">
        <f>VLOOKUP(C327,SOURCE!S$6:Y$10179,2,0)</f>
        <v>Trig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STD_RIGHT_DOUBLE_ANGLE "RAD"</v>
      </c>
      <c r="U327">
        <f t="shared" si="22"/>
        <v>58</v>
      </c>
      <c r="V327" s="53">
        <f t="shared" si="23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ITM_HMS2</v>
      </c>
      <c r="E328" s="26" t="str">
        <f>CHAR(34)&amp;VLOOKUP(C328,SOURCE!$S$3:$Z$3000,6,0)&amp;CHAR(34)</f>
        <v>"&gt;&gt;H.MS"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(strcompare(str,"&gt;&gt;H.MS" )) { *com = ITM_HMS2;} else</v>
      </c>
      <c r="H328" t="b">
        <f>ISNA(VLOOKUP(J328,J329:J$500,1,0))</f>
        <v>1</v>
      </c>
      <c r="I328" s="27">
        <f>VLOOKUP(C328,SOURCE!S$6:Y$10179,7,0)</f>
        <v>1963</v>
      </c>
      <c r="J328" s="28" t="str">
        <f>VLOOKUP(C328,SOURCE!S$6:Y$10179,6,0)</f>
        <v>&gt;&gt;H.MS</v>
      </c>
      <c r="K328" s="30" t="str">
        <f t="shared" si="21"/>
        <v>RIGHT_DOUBLE_ANGLEh.ms</v>
      </c>
      <c r="L328" s="40" t="str">
        <f>VLOOKUP(C328,SOURCE!S$6:Y$10179,2,0)</f>
        <v>Trig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STD_RIGHT_DOUBLE_ANGLE "h.ms"</v>
      </c>
      <c r="U328">
        <f t="shared" si="22"/>
        <v>58</v>
      </c>
      <c r="V328" s="53">
        <f t="shared" si="23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ITM_X_P1</v>
      </c>
      <c r="E329" s="26" t="str">
        <f>CHAR(34)&amp;VLOOKUP(C329,SOURCE!$S$3:$Z$3000,6,0)&amp;CHAR(34)</f>
        <v>"XEQM01"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(strcompare(str,"XEQM01" ) &amp;&amp; exec) { *com = ITM_X_P1;} else</v>
      </c>
      <c r="H329" t="b">
        <f>ISNA(VLOOKUP(J329,J330:J$500,1,0))</f>
        <v>1</v>
      </c>
      <c r="I329" s="27">
        <f>VLOOKUP(C329,SOURCE!S$6:Y$10179,7,0)</f>
        <v>2075</v>
      </c>
      <c r="J329" s="28" t="str">
        <f>VLOOKUP(C329,SOURCE!S$6:Y$10179,6,0)</f>
        <v>XEQM01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XEQM01</v>
      </c>
      <c r="L329" s="39" t="str">
        <f>VLOOKUP(C329,SOURCE!S$6:Y$10179,2,0)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"XEQM01"</v>
      </c>
      <c r="U329">
        <f t="shared" si="22"/>
        <v>58</v>
      </c>
      <c r="V329" s="53">
        <f t="shared" si="23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ITM_X_P2</v>
      </c>
      <c r="E330" s="26" t="str">
        <f>CHAR(34)&amp;VLOOKUP(C330,SOURCE!$S$3:$Z$3000,6,0)&amp;CHAR(34)</f>
        <v>"XEQM02"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>//                      if (strcompare(str,"XEQM02" ) &amp;&amp; exec) { *com = ITM_X_P2;} else</v>
      </c>
      <c r="H330" t="b">
        <f>ISNA(VLOOKUP(J330,J331:J$500,1,0))</f>
        <v>1</v>
      </c>
      <c r="I330" s="27">
        <f>VLOOKUP(C330,SOURCE!S$6:Y$10179,7,0)</f>
        <v>2076</v>
      </c>
      <c r="J330" s="28" t="str">
        <f>VLOOKUP(C330,SOURCE!S$6:Y$10179,6,0)</f>
        <v>XEQM02</v>
      </c>
      <c r="K330" s="30" t="str">
        <f t="shared" si="25"/>
        <v>XEQM02</v>
      </c>
      <c r="L330" s="40" t="str">
        <f>VLOOKUP(C330,SOURCE!S$6:Y$10179,2,0)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"XEQM02"</v>
      </c>
      <c r="U330">
        <f t="shared" si="22"/>
        <v>58</v>
      </c>
      <c r="V330" s="53">
        <f t="shared" si="23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ITM_X_P3</v>
      </c>
      <c r="E331" s="26" t="str">
        <f>CHAR(34)&amp;VLOOKUP(C331,SOURCE!$S$3:$Z$3000,6,0)&amp;CHAR(34)</f>
        <v>"XEQM03"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(strcompare(str,"XEQM03" ) &amp;&amp; exec) { *com = ITM_X_P3;} else</v>
      </c>
      <c r="H331" t="b">
        <f>ISNA(VLOOKUP(J331,J332:J$500,1,0))</f>
        <v>1</v>
      </c>
      <c r="I331" s="27">
        <f>VLOOKUP(C331,SOURCE!S$6:Y$10179,7,0)</f>
        <v>2077</v>
      </c>
      <c r="J331" s="28" t="str">
        <f>VLOOKUP(C331,SOURCE!S$6:Y$10179,6,0)</f>
        <v>XEQM03</v>
      </c>
      <c r="K331" s="29" t="str">
        <f t="shared" si="25"/>
        <v>XEQM03</v>
      </c>
      <c r="L331" s="39" t="str">
        <f>VLOOKUP(C331,SOURCE!S$6:Y$10179,2,0)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"XEQM03"</v>
      </c>
      <c r="U331">
        <f t="shared" si="22"/>
        <v>58</v>
      </c>
      <c r="V331" s="53">
        <f t="shared" si="23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ITM_X_P4</v>
      </c>
      <c r="E332" s="26" t="str">
        <f>CHAR(34)&amp;VLOOKUP(C332,SOURCE!$S$3:$Z$3000,6,0)&amp;CHAR(34)</f>
        <v>"XEQM04"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(strcompare(str,"XEQM04" ) &amp;&amp; exec) { *com = ITM_X_P4;} else</v>
      </c>
      <c r="H332" t="b">
        <f>ISNA(VLOOKUP(J332,J333:J$500,1,0))</f>
        <v>1</v>
      </c>
      <c r="I332" s="27">
        <f>VLOOKUP(C332,SOURCE!S$6:Y$10179,7,0)</f>
        <v>2078</v>
      </c>
      <c r="J332" s="28" t="str">
        <f>VLOOKUP(C332,SOURCE!S$6:Y$10179,6,0)</f>
        <v>XEQM04</v>
      </c>
      <c r="K332" s="30" t="str">
        <f t="shared" si="25"/>
        <v>XEQM04</v>
      </c>
      <c r="L332" s="40" t="str">
        <f>VLOOKUP(C332,SOURCE!S$6:Y$10179,2,0)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"XEQM04"</v>
      </c>
      <c r="U332">
        <f t="shared" si="22"/>
        <v>58</v>
      </c>
      <c r="V332" s="53">
        <f t="shared" si="23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ITM_X_P5</v>
      </c>
      <c r="E333" s="26" t="str">
        <f>CHAR(34)&amp;VLOOKUP(C333,SOURCE!$S$3:$Z$3000,6,0)&amp;CHAR(34)</f>
        <v>"XEQM05"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(strcompare(str,"XEQM05" ) &amp;&amp; exec) { *com = ITM_X_P5;} else</v>
      </c>
      <c r="H333" t="b">
        <f>ISNA(VLOOKUP(J333,J334:J$500,1,0))</f>
        <v>1</v>
      </c>
      <c r="I333" s="27">
        <f>VLOOKUP(C333,SOURCE!S$6:Y$10179,7,0)</f>
        <v>2079</v>
      </c>
      <c r="J333" s="28" t="str">
        <f>VLOOKUP(C333,SOURCE!S$6:Y$10179,6,0)</f>
        <v>XEQM05</v>
      </c>
      <c r="K333" s="29" t="str">
        <f t="shared" si="25"/>
        <v>XEQM05</v>
      </c>
      <c r="L333" s="39" t="str">
        <f>VLOOKUP(C333,SOURCE!S$6:Y$10179,2,0)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"XEQM05"</v>
      </c>
      <c r="U333">
        <f t="shared" si="22"/>
        <v>58</v>
      </c>
      <c r="V333" s="53">
        <f t="shared" si="23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ITM_X_P6</v>
      </c>
      <c r="E334" s="26" t="str">
        <f>CHAR(34)&amp;VLOOKUP(C334,SOURCE!$S$3:$Z$3000,6,0)&amp;CHAR(34)</f>
        <v>"XEQM06"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(strcompare(str,"XEQM06" ) &amp;&amp; exec) { *com = ITM_X_P6;} else</v>
      </c>
      <c r="H334" t="b">
        <f>ISNA(VLOOKUP(J334,J335:J$500,1,0))</f>
        <v>1</v>
      </c>
      <c r="I334" s="27">
        <f>VLOOKUP(C334,SOURCE!S$6:Y$10179,7,0)</f>
        <v>2080</v>
      </c>
      <c r="J334" s="28" t="str">
        <f>VLOOKUP(C334,SOURCE!S$6:Y$10179,6,0)</f>
        <v>XEQM06</v>
      </c>
      <c r="K334" s="30" t="str">
        <f t="shared" si="25"/>
        <v>XEQM06</v>
      </c>
      <c r="L334" s="40" t="str">
        <f>VLOOKUP(C334,SOURCE!S$6:Y$10179,2,0)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"XEQM06"</v>
      </c>
      <c r="U334">
        <f t="shared" si="22"/>
        <v>58</v>
      </c>
      <c r="V334" s="53">
        <f t="shared" si="23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ITM_X_f1</v>
      </c>
      <c r="E335" s="26" t="str">
        <f>CHAR(34)&amp;VLOOKUP(C335,SOURCE!$S$3:$Z$3000,6,0)&amp;CHAR(34)</f>
        <v>"XEQM07"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(strcompare(str,"XEQM07" ) &amp;&amp; exec) { *com = ITM_X_f1;} else</v>
      </c>
      <c r="H335" t="b">
        <f>ISNA(VLOOKUP(J335,J336:J$500,1,0))</f>
        <v>1</v>
      </c>
      <c r="I335" s="27">
        <f>VLOOKUP(C335,SOURCE!S$6:Y$10179,7,0)</f>
        <v>2081</v>
      </c>
      <c r="J335" s="28" t="str">
        <f>VLOOKUP(C335,SOURCE!S$6:Y$10179,6,0)</f>
        <v>XEQM07</v>
      </c>
      <c r="K335" s="29" t="str">
        <f t="shared" si="25"/>
        <v>XEQM07</v>
      </c>
      <c r="L335" s="39" t="str">
        <f>VLOOKUP(C335,SOURCE!S$6:Y$10179,2,0)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"XEQM07"</v>
      </c>
      <c r="U335">
        <f t="shared" si="22"/>
        <v>58</v>
      </c>
      <c r="V335" s="53">
        <f t="shared" si="23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ITM_X_f2</v>
      </c>
      <c r="E336" s="26" t="str">
        <f>CHAR(34)&amp;VLOOKUP(C336,SOURCE!$S$3:$Z$3000,6,0)&amp;CHAR(34)</f>
        <v>"XEQM08"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(strcompare(str,"XEQM08" ) &amp;&amp; exec) { *com = ITM_X_f2;} else</v>
      </c>
      <c r="H336" t="b">
        <f>ISNA(VLOOKUP(J336,J337:J$500,1,0))</f>
        <v>1</v>
      </c>
      <c r="I336" s="27">
        <f>VLOOKUP(C336,SOURCE!S$6:Y$10179,7,0)</f>
        <v>2082</v>
      </c>
      <c r="J336" s="28" t="str">
        <f>VLOOKUP(C336,SOURCE!S$6:Y$10179,6,0)</f>
        <v>XEQM08</v>
      </c>
      <c r="K336" s="30" t="str">
        <f t="shared" si="25"/>
        <v>XEQM08</v>
      </c>
      <c r="L336" s="40" t="str">
        <f>VLOOKUP(C336,SOURCE!S$6:Y$10179,2,0)</f>
        <v>XXEQ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"XEQM08"</v>
      </c>
      <c r="U336">
        <f t="shared" ref="U336:U351" si="26">SUM(U335,W336)</f>
        <v>58</v>
      </c>
      <c r="V336" s="53">
        <f t="shared" ref="V336:V351" si="27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ITM_X_f3</v>
      </c>
      <c r="E337" s="26" t="str">
        <f>CHAR(34)&amp;VLOOKUP(C337,SOURCE!$S$3:$Z$3000,6,0)&amp;CHAR(34)</f>
        <v>"XEQM09"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(strcompare(str,"XEQM09" ) &amp;&amp; exec) { *com = ITM_X_f3;} else</v>
      </c>
      <c r="H337" t="b">
        <f>ISNA(VLOOKUP(J337,J338:J$500,1,0))</f>
        <v>1</v>
      </c>
      <c r="I337" s="27">
        <f>VLOOKUP(C337,SOURCE!S$6:Y$10179,7,0)</f>
        <v>2083</v>
      </c>
      <c r="J337" s="28" t="str">
        <f>VLOOKUP(C337,SOURCE!S$6:Y$10179,6,0)</f>
        <v>XEQM09</v>
      </c>
      <c r="K337" s="29" t="str">
        <f t="shared" si="25"/>
        <v>XEQM09</v>
      </c>
      <c r="L337" s="39" t="str">
        <f>VLOOKUP(C337,SOURCE!S$6:Y$10179,2,0)</f>
        <v>XXEQ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"XEQM09"</v>
      </c>
      <c r="U337">
        <f t="shared" si="26"/>
        <v>58</v>
      </c>
      <c r="V337" s="53">
        <f t="shared" si="27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ITM_X_f4</v>
      </c>
      <c r="E338" s="26" t="str">
        <f>CHAR(34)&amp;VLOOKUP(C338,SOURCE!$S$3:$Z$3000,6,0)&amp;CHAR(34)</f>
        <v>"XEQM10"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(strcompare(str,"XEQM10" ) &amp;&amp; exec) { *com = ITM_X_f4;} else</v>
      </c>
      <c r="H338" t="b">
        <f>ISNA(VLOOKUP(J338,J339:J$500,1,0))</f>
        <v>1</v>
      </c>
      <c r="I338" s="27">
        <f>VLOOKUP(C338,SOURCE!S$6:Y$10179,7,0)</f>
        <v>2084</v>
      </c>
      <c r="J338" s="28" t="str">
        <f>VLOOKUP(C338,SOURCE!S$6:Y$10179,6,0)</f>
        <v>XEQM10</v>
      </c>
      <c r="K338" s="30" t="str">
        <f t="shared" si="25"/>
        <v>XEQM10</v>
      </c>
      <c r="L338" s="40" t="str">
        <f>VLOOKUP(C338,SOURCE!S$6:Y$10179,2,0)</f>
        <v>XXEQ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"XEQM10"</v>
      </c>
      <c r="U338">
        <f t="shared" si="26"/>
        <v>58</v>
      </c>
      <c r="V338" s="53">
        <f t="shared" si="27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ITM_X_f5</v>
      </c>
      <c r="E339" s="26" t="str">
        <f>CHAR(34)&amp;VLOOKUP(C339,SOURCE!$S$3:$Z$3000,6,0)&amp;CHAR(34)</f>
        <v>"XEQM11"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(strcompare(str,"XEQM11" ) &amp;&amp; exec) { *com = ITM_X_f5;} else</v>
      </c>
      <c r="H339" t="b">
        <f>ISNA(VLOOKUP(J339,J340:J$500,1,0))</f>
        <v>1</v>
      </c>
      <c r="I339" s="27">
        <f>VLOOKUP(C339,SOURCE!S$6:Y$10179,7,0)</f>
        <v>2085</v>
      </c>
      <c r="J339" s="28" t="str">
        <f>VLOOKUP(C339,SOURCE!S$6:Y$10179,6,0)</f>
        <v>XEQM11</v>
      </c>
      <c r="K339" s="29" t="str">
        <f t="shared" si="25"/>
        <v>XEQM11</v>
      </c>
      <c r="L339" s="39" t="str">
        <f>VLOOKUP(C339,SOURCE!S$6:Y$10179,2,0)</f>
        <v>XXEQ</v>
      </c>
      <c r="M339" t="str">
        <f>IF(VLOOKUP(I339,SOURCE!B:M,2,0)="/  { itemToBeCoded","To be coded","")</f>
        <v/>
      </c>
      <c r="N339" s="22"/>
      <c r="Q339" s="26" t="str">
        <f>VLOOKUP(I339,SOURCE!B:M,5,0)</f>
        <v>"XEQM11"</v>
      </c>
      <c r="U339">
        <f t="shared" si="26"/>
        <v>58</v>
      </c>
      <c r="V339" s="53">
        <f t="shared" si="27"/>
        <v>299797208.01813853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ITM_X_f6</v>
      </c>
      <c r="E340" s="26" t="str">
        <f>CHAR(34)&amp;VLOOKUP(C340,SOURCE!$S$3:$Z$3000,6,0)&amp;CHAR(34)</f>
        <v>"XEQM12"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(strcompare(str,"XEQM12" ) &amp;&amp; exec) { *com = ITM_X_f6;} else</v>
      </c>
      <c r="H340" t="b">
        <f>ISNA(VLOOKUP(J340,J341:J$500,1,0))</f>
        <v>1</v>
      </c>
      <c r="I340" s="27">
        <f>VLOOKUP(C340,SOURCE!S$6:Y$10179,7,0)</f>
        <v>2086</v>
      </c>
      <c r="J340" s="28" t="str">
        <f>VLOOKUP(C340,SOURCE!S$6:Y$10179,6,0)</f>
        <v>XEQM12</v>
      </c>
      <c r="K340" s="30" t="str">
        <f t="shared" si="25"/>
        <v>XEQM12</v>
      </c>
      <c r="L340" s="40" t="str">
        <f>VLOOKUP(C340,SOURCE!S$6:Y$10179,2,0)</f>
        <v>XXEQ</v>
      </c>
      <c r="M340" t="str">
        <f>IF(VLOOKUP(I340,SOURCE!B:M,2,0)="/  { itemToBeCoded","To be coded","")</f>
        <v/>
      </c>
      <c r="N340" s="22"/>
      <c r="Q340" s="26" t="str">
        <f>VLOOKUP(I340,SOURCE!B:M,5,0)</f>
        <v>"XEQM12"</v>
      </c>
      <c r="U340">
        <f t="shared" si="26"/>
        <v>58</v>
      </c>
      <c r="V340" s="53">
        <f t="shared" si="27"/>
        <v>299797208.01813853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ITM_X_g1</v>
      </c>
      <c r="E341" s="26" t="str">
        <f>CHAR(34)&amp;VLOOKUP(C341,SOURCE!$S$3:$Z$3000,6,0)&amp;CHAR(34)</f>
        <v>"XEQM13"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(strcompare(str,"XEQM13" ) &amp;&amp; exec) { *com = ITM_X_g1;} else</v>
      </c>
      <c r="H341" t="b">
        <f>ISNA(VLOOKUP(J341,J342:J$500,1,0))</f>
        <v>1</v>
      </c>
      <c r="I341" s="27">
        <f>VLOOKUP(C341,SOURCE!S$6:Y$10179,7,0)</f>
        <v>2087</v>
      </c>
      <c r="J341" s="28" t="str">
        <f>VLOOKUP(C341,SOURCE!S$6:Y$10179,6,0)</f>
        <v>XEQM13</v>
      </c>
      <c r="K341" s="29" t="str">
        <f t="shared" si="25"/>
        <v>XEQM13</v>
      </c>
      <c r="L341" s="39" t="str">
        <f>VLOOKUP(C341,SOURCE!S$6:Y$10179,2,0)</f>
        <v>XXEQ</v>
      </c>
      <c r="M341" t="str">
        <f>IF(VLOOKUP(I341,SOURCE!B:M,2,0)="/  { itemToBeCoded","To be coded","")</f>
        <v/>
      </c>
      <c r="N341" s="22"/>
      <c r="Q341" s="26" t="str">
        <f>VLOOKUP(I341,SOURCE!B:M,5,0)</f>
        <v>"XEQM13"</v>
      </c>
      <c r="U341">
        <f t="shared" si="26"/>
        <v>58</v>
      </c>
      <c r="V341" s="53">
        <f t="shared" si="27"/>
        <v>299797208.01813853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ITM_X_g2</v>
      </c>
      <c r="E342" s="26" t="str">
        <f>CHAR(34)&amp;VLOOKUP(C342,SOURCE!$S$3:$Z$3000,6,0)&amp;CHAR(34)</f>
        <v>"XEQM14"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(strcompare(str,"XEQM14" ) &amp;&amp; exec) { *com = ITM_X_g2;} else</v>
      </c>
      <c r="H342" t="b">
        <f>ISNA(VLOOKUP(J342,J343:J$500,1,0))</f>
        <v>1</v>
      </c>
      <c r="I342" s="27">
        <f>VLOOKUP(C342,SOURCE!S$6:Y$10179,7,0)</f>
        <v>2088</v>
      </c>
      <c r="J342" s="28" t="str">
        <f>VLOOKUP(C342,SOURCE!S$6:Y$10179,6,0)</f>
        <v>XEQM14</v>
      </c>
      <c r="K342" s="30" t="str">
        <f t="shared" si="25"/>
        <v>XEQM14</v>
      </c>
      <c r="L342" s="40" t="str">
        <f>VLOOKUP(C342,SOURCE!S$6:Y$10179,2,0)</f>
        <v>XXEQ</v>
      </c>
      <c r="M342" t="str">
        <f>IF(VLOOKUP(I342,SOURCE!B:M,2,0)="/  { itemToBeCoded","To be coded","")</f>
        <v/>
      </c>
      <c r="N342" s="22"/>
      <c r="Q342" s="26" t="str">
        <f>VLOOKUP(I342,SOURCE!B:M,5,0)</f>
        <v>"XEQM14"</v>
      </c>
      <c r="U342">
        <f t="shared" si="26"/>
        <v>58</v>
      </c>
      <c r="V342" s="53">
        <f t="shared" si="27"/>
        <v>299797208.01813853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ITM_X_g3</v>
      </c>
      <c r="E343" s="26" t="str">
        <f>CHAR(34)&amp;VLOOKUP(C343,SOURCE!$S$3:$Z$3000,6,0)&amp;CHAR(34)</f>
        <v>"XEQM15"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(strcompare(str,"XEQM15" ) &amp;&amp; exec) { *com = ITM_X_g3;} else</v>
      </c>
      <c r="H343" t="b">
        <f>ISNA(VLOOKUP(J343,J344:J$500,1,0))</f>
        <v>1</v>
      </c>
      <c r="I343" s="27">
        <f>VLOOKUP(C343,SOURCE!S$6:Y$10179,7,0)</f>
        <v>2089</v>
      </c>
      <c r="J343" s="28" t="str">
        <f>VLOOKUP(C343,SOURCE!S$6:Y$10179,6,0)</f>
        <v>XEQM15</v>
      </c>
      <c r="K343" s="29" t="str">
        <f t="shared" si="25"/>
        <v>XEQM15</v>
      </c>
      <c r="L343" s="39" t="str">
        <f>VLOOKUP(C343,SOURCE!S$6:Y$10179,2,0)</f>
        <v>XXEQ</v>
      </c>
      <c r="M343" t="str">
        <f>IF(VLOOKUP(I343,SOURCE!B:M,2,0)="/  { itemToBeCoded","To be coded","")</f>
        <v/>
      </c>
      <c r="N343" s="22"/>
      <c r="Q343" s="26" t="str">
        <f>VLOOKUP(I343,SOURCE!B:M,5,0)</f>
        <v>"XEQM15"</v>
      </c>
      <c r="U343">
        <f t="shared" si="26"/>
        <v>58</v>
      </c>
      <c r="V343" s="53">
        <f t="shared" si="27"/>
        <v>299797208.01813853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ITM_X_g4</v>
      </c>
      <c r="E344" s="26" t="str">
        <f>CHAR(34)&amp;VLOOKUP(C344,SOURCE!$S$3:$Z$3000,6,0)&amp;CHAR(34)</f>
        <v>"XEQM16"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(strcompare(str,"XEQM16" ) &amp;&amp; exec) { *com = ITM_X_g4;} else</v>
      </c>
      <c r="H344" t="b">
        <f>ISNA(VLOOKUP(J344,J345:J$500,1,0))</f>
        <v>1</v>
      </c>
      <c r="I344" s="27">
        <f>VLOOKUP(C344,SOURCE!S$6:Y$10179,7,0)</f>
        <v>2090</v>
      </c>
      <c r="J344" s="28" t="str">
        <f>VLOOKUP(C344,SOURCE!S$6:Y$10179,6,0)</f>
        <v>XEQM16</v>
      </c>
      <c r="K344" s="30" t="str">
        <f t="shared" si="25"/>
        <v>XEQM16</v>
      </c>
      <c r="L344" s="40" t="str">
        <f>VLOOKUP(C344,SOURCE!S$6:Y$10179,2,0)</f>
        <v>XXEQ</v>
      </c>
      <c r="M344" t="str">
        <f>IF(VLOOKUP(I344,SOURCE!B:M,2,0)="/  { itemToBeCoded","To be coded","")</f>
        <v/>
      </c>
      <c r="N344" s="22"/>
      <c r="Q344" s="26" t="str">
        <f>VLOOKUP(I344,SOURCE!B:M,5,0)</f>
        <v>"XEQM16"</v>
      </c>
      <c r="U344">
        <f t="shared" si="26"/>
        <v>58</v>
      </c>
      <c r="V344" s="53">
        <f t="shared" si="27"/>
        <v>299797208.01813853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ITM_X_g5</v>
      </c>
      <c r="E345" s="26" t="str">
        <f>CHAR(34)&amp;VLOOKUP(C345,SOURCE!$S$3:$Z$3000,6,0)&amp;CHAR(34)</f>
        <v>"XEQM17"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(strcompare(str,"XEQM17" ) &amp;&amp; exec) { *com = ITM_X_g5;} else</v>
      </c>
      <c r="H345" t="b">
        <f>ISNA(VLOOKUP(J345,J346:J$500,1,0))</f>
        <v>1</v>
      </c>
      <c r="I345" s="27">
        <f>VLOOKUP(C345,SOURCE!S$6:Y$10179,7,0)</f>
        <v>2091</v>
      </c>
      <c r="J345" s="28" t="str">
        <f>VLOOKUP(C345,SOURCE!S$6:Y$10179,6,0)</f>
        <v>XEQM17</v>
      </c>
      <c r="K345" s="29" t="str">
        <f t="shared" si="25"/>
        <v>XEQM17</v>
      </c>
      <c r="L345" s="39" t="str">
        <f>VLOOKUP(C345,SOURCE!S$6:Y$10179,2,0)</f>
        <v>XXEQ</v>
      </c>
      <c r="M345" t="str">
        <f>IF(VLOOKUP(I345,SOURCE!B:M,2,0)="/  { itemToBeCoded","To be coded","")</f>
        <v/>
      </c>
      <c r="N345" s="22"/>
      <c r="Q345" s="26" t="str">
        <f>VLOOKUP(I345,SOURCE!B:M,5,0)</f>
        <v>"XEQM17"</v>
      </c>
      <c r="U345">
        <f t="shared" si="26"/>
        <v>58</v>
      </c>
      <c r="V345" s="53">
        <f t="shared" si="27"/>
        <v>299797208.01813853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ITM_X_g6</v>
      </c>
      <c r="E346" s="26" t="str">
        <f>CHAR(34)&amp;VLOOKUP(C346,SOURCE!$S$3:$Z$3000,6,0)&amp;CHAR(34)</f>
        <v>"XEQM18"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(strcompare(str,"XEQM18" ) &amp;&amp; exec) { *com = ITM_X_g6;} else</v>
      </c>
      <c r="H346" t="b">
        <f>ISNA(VLOOKUP(J346,J347:J$500,1,0))</f>
        <v>1</v>
      </c>
      <c r="I346" s="27">
        <f>VLOOKUP(C346,SOURCE!S$6:Y$10179,7,0)</f>
        <v>2092</v>
      </c>
      <c r="J346" s="28" t="str">
        <f>VLOOKUP(C346,SOURCE!S$6:Y$10179,6,0)</f>
        <v>XEQM18</v>
      </c>
      <c r="K346" s="30" t="str">
        <f t="shared" si="25"/>
        <v>XEQM18</v>
      </c>
      <c r="L346" s="40" t="str">
        <f>VLOOKUP(C346,SOURCE!S$6:Y$10179,2,0)</f>
        <v>XXEQ</v>
      </c>
      <c r="M346" t="str">
        <f>IF(VLOOKUP(I346,SOURCE!B:M,2,0)="/  { itemToBeCoded","To be coded","")</f>
        <v/>
      </c>
      <c r="N346" s="22"/>
      <c r="Q346" s="26" t="str">
        <f>VLOOKUP(I346,SOURCE!B:M,5,0)</f>
        <v>"XEQM18"</v>
      </c>
      <c r="U346">
        <f t="shared" si="26"/>
        <v>58</v>
      </c>
      <c r="V346" s="53">
        <f t="shared" si="27"/>
        <v>299797208.01813853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ITM_XSAVE</v>
      </c>
      <c r="E347" s="26" t="str">
        <f>CHAR(34)&amp;VLOOKUP(C347,SOURCE!$S$3:$Z$3000,6,0)&amp;CHAR(34)</f>
        <v>"X.SAVE"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(strcompare(str,"X.SAVE" )) { *com = ITM_XSAVE;} else</v>
      </c>
      <c r="H347" t="b">
        <f>ISNA(VLOOKUP(J347,J348:J$500,1,0))</f>
        <v>1</v>
      </c>
      <c r="I347" s="27">
        <f>VLOOKUP(C347,SOURCE!S$6:Y$10179,7,0)</f>
        <v>2093</v>
      </c>
      <c r="J347" s="28" t="str">
        <f>VLOOKUP(C347,SOURCE!S$6:Y$10179,6,0)</f>
        <v>X.SAVE</v>
      </c>
      <c r="K347" s="29" t="str">
        <f t="shared" si="25"/>
        <v>X.SAVE</v>
      </c>
      <c r="L347" s="39" t="str">
        <f>VLOOKUP(C347,SOURCE!S$6:Y$10179,2,0)</f>
        <v>XXEQ</v>
      </c>
      <c r="M347" t="str">
        <f>IF(VLOOKUP(I347,SOURCE!B:M,2,0)="/  { itemToBeCoded","To be coded","")</f>
        <v/>
      </c>
      <c r="N347" s="22"/>
      <c r="Q347" s="26" t="str">
        <f>VLOOKUP(I347,SOURCE!B:M,5,0)</f>
        <v>"X.SAVE"</v>
      </c>
      <c r="U347">
        <f t="shared" si="26"/>
        <v>58</v>
      </c>
      <c r="V347" s="53">
        <f t="shared" si="27"/>
        <v>299797208.01813853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ITM_XLOAD</v>
      </c>
      <c r="E348" s="26" t="str">
        <f>CHAR(34)&amp;VLOOKUP(C348,SOURCE!$S$3:$Z$3000,6,0)&amp;CHAR(34)</f>
        <v>"X.LOAD"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(strcompare(str,"X.LOAD" )) { *com = ITM_XLOAD;} else</v>
      </c>
      <c r="H348" t="b">
        <f>ISNA(VLOOKUP(J348,J349:J$500,1,0))</f>
        <v>1</v>
      </c>
      <c r="I348" s="27">
        <f>VLOOKUP(C348,SOURCE!S$6:Y$10179,7,0)</f>
        <v>2094</v>
      </c>
      <c r="J348" s="28" t="str">
        <f>VLOOKUP(C348,SOURCE!S$6:Y$10179,6,0)</f>
        <v>X.LOAD</v>
      </c>
      <c r="K348" s="30" t="str">
        <f t="shared" si="25"/>
        <v>X.LOAD</v>
      </c>
      <c r="L348" s="40" t="str">
        <f>VLOOKUP(C348,SOURCE!S$6:Y$10179,2,0)</f>
        <v>XXEQ</v>
      </c>
      <c r="M348" t="str">
        <f>IF(VLOOKUP(I348,SOURCE!B:M,2,0)="/  { itemToBeCoded","To be coded","")</f>
        <v/>
      </c>
      <c r="N348" s="22"/>
      <c r="Q348" s="26" t="str">
        <f>VLOOKUP(I348,SOURCE!B:M,5,0)</f>
        <v>"X.LOAD"</v>
      </c>
      <c r="U348">
        <f t="shared" si="26"/>
        <v>58</v>
      </c>
      <c r="V348" s="53">
        <f t="shared" si="27"/>
        <v>299797208.01813853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ITM_CLAIM</v>
      </c>
      <c r="E349" s="26" t="str">
        <f>CHAR(34)&amp;VLOOKUP(C349,SOURCE!$S$3:$Z$3000,6,0)&amp;CHAR(34)</f>
        <v>"EXITCLR"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(strcompare(str,"EXITCLR" )) { *com = ITM_CLAIM;} else</v>
      </c>
      <c r="H349" t="b">
        <f>ISNA(VLOOKUP(J349,J350:J$500,1,0))</f>
        <v>1</v>
      </c>
      <c r="I349" s="27">
        <f>VLOOKUP(C349,SOURCE!S$6:Y$10179,7,0)</f>
        <v>2175</v>
      </c>
      <c r="J349" s="28" t="str">
        <f>VLOOKUP(C349,SOURCE!S$6:Y$10179,6,0)</f>
        <v>EXITCLR</v>
      </c>
      <c r="K349" s="29" t="str">
        <f t="shared" si="25"/>
        <v>EXITCLR</v>
      </c>
      <c r="L349" s="39" t="str">
        <f>VLOOKUP(C349,SOURCE!S$6:Y$10179,2,0)</f>
        <v>Clear</v>
      </c>
      <c r="M349" t="str">
        <f>IF(VLOOKUP(I349,SOURCE!B:M,2,0)="/  { itemToBeCoded","To be coded","")</f>
        <v/>
      </c>
      <c r="N349" s="22"/>
      <c r="Q349" s="26" t="str">
        <f>VLOOKUP(I349,SOURCE!B:M,5,0)</f>
        <v>"EXITCLR"</v>
      </c>
      <c r="U349">
        <f t="shared" si="26"/>
        <v>58</v>
      </c>
      <c r="V349" s="53">
        <f t="shared" si="27"/>
        <v>299797208.01813853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ITM_PLOTLS</v>
      </c>
      <c r="E350" s="26" t="str">
        <f>CHAR(34)&amp;VLOOKUP(C350,SOURCE!$S$3:$Z$3000,6,0)&amp;CHAR(34)</f>
        <v>"PLOTLS"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 xml:space="preserve">                      if (strcompare(str,"PLOTLS" )) { *com = ITM_PLOTLS;} else</v>
      </c>
      <c r="H350" t="b">
        <f>ISNA(VLOOKUP(J350,J351:J$500,1,0))</f>
        <v>1</v>
      </c>
      <c r="I350" s="27">
        <f>VLOOKUP(C350,SOURCE!S$6:Y$10179,7,0)</f>
        <v>2178</v>
      </c>
      <c r="J350" s="28" t="str">
        <f>VLOOKUP(C350,SOURCE!S$6:Y$10179,6,0)</f>
        <v>PLOTLS</v>
      </c>
      <c r="K350" s="30" t="str">
        <f t="shared" si="25"/>
        <v>PLOTLS</v>
      </c>
      <c r="L350" s="40" t="str">
        <f>VLOOKUP(C350,SOURCE!S$6:Y$10179,2,0)</f>
        <v>STAT</v>
      </c>
      <c r="M350" t="str">
        <f>IF(VLOOKUP(I350,SOURCE!B:M,2,0)="/  { itemToBeCoded","To be coded","")</f>
        <v/>
      </c>
      <c r="N350" s="22"/>
      <c r="Q350" s="26" t="str">
        <f>VLOOKUP(I350,SOURCE!B:M,5,0)</f>
        <v>"PLOTLS"</v>
      </c>
      <c r="U350">
        <f t="shared" si="26"/>
        <v>58</v>
      </c>
      <c r="V350" s="53">
        <f t="shared" si="27"/>
        <v>299797208.01813853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ITM_INTG</v>
      </c>
      <c r="E351" s="26" t="str">
        <f>CHAR(34)&amp;VLOOKUP(C351,SOURCE!$S$3:$Z$3000,6,0)&amp;CHAR(34)</f>
        <v>"P_INT"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 xml:space="preserve">                      if (strcompare(str,"P_INT" )) { *com = ITM_INTG;} else</v>
      </c>
      <c r="H351" t="b">
        <f>ISNA(VLOOKUP(J351,J352:J$500,1,0))</f>
        <v>1</v>
      </c>
      <c r="I351" s="27">
        <f>VLOOKUP(C351,SOURCE!S$6:Y$10179,7,0)</f>
        <v>2194</v>
      </c>
      <c r="J351" s="28" t="str">
        <f>VLOOKUP(C351,SOURCE!S$6:Y$10179,6,0)</f>
        <v>P_INT</v>
      </c>
      <c r="K351" s="29" t="str">
        <f t="shared" si="25"/>
        <v>SUMy_BARDELTAx</v>
      </c>
      <c r="L351" s="39" t="str">
        <f>VLOOKUP(C351,SOURCE!S$6:Y$10179,2,0)</f>
        <v>GRF</v>
      </c>
      <c r="M351" t="str">
        <f>IF(VLOOKUP(I351,SOURCE!B:M,2,0)="/  { itemToBeCoded","To be coded","")</f>
        <v/>
      </c>
      <c r="N351" s="22"/>
      <c r="Q351" s="26" t="str">
        <f>VLOOKUP(I351,SOURCE!B:M,5,0)</f>
        <v>STD_SIGMA STD_y_BAR STD_DELTA "x"</v>
      </c>
      <c r="U351">
        <f t="shared" si="26"/>
        <v>58</v>
      </c>
      <c r="V351" s="167">
        <f t="shared" si="27"/>
        <v>299797208.01813853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16" priority="5" operator="greaterThan">
      <formula>0</formula>
    </cfRule>
  </conditionalFormatting>
  <conditionalFormatting sqref="A1">
    <cfRule type="cellIs" dxfId="15" priority="4" operator="greaterThan">
      <formula>0</formula>
    </cfRule>
  </conditionalFormatting>
  <conditionalFormatting sqref="A1:B1048576">
    <cfRule type="cellIs" dxfId="14" priority="3" operator="equal">
      <formula>1</formula>
    </cfRule>
  </conditionalFormatting>
  <conditionalFormatting sqref="H1:H1048576">
    <cfRule type="cellIs" dxfId="1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4967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4968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4970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4971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4972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4973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4974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4975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4976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4977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4978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4980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4981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4982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4983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4984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4985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4986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4987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4988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4990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4991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4992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4993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4994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4995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4996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4997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4998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5000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5001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5002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5003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5004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5005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5006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5007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5008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5010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5011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5012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5013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5014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5015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5016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5017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5018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5020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5021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5022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5023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5024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5025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5026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5091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5092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5027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5028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5030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5031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5032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5033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5034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5035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5036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5037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5038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5040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5041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5042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5043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5044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5045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5046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5047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5048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5050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5051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5052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5053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5054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5055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5056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5057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5058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5060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5061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5062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5063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5064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5065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5066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5067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5068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5070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5071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5072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5073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5074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5075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5076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5077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5078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5080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5081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5082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5083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5084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5085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5086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5087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5088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4750</v>
      </c>
    </row>
    <row r="3" spans="1:12">
      <c r="E3" t="s">
        <v>4665</v>
      </c>
      <c r="F3" t="s">
        <v>4666</v>
      </c>
    </row>
    <row r="4" spans="1:12">
      <c r="A4" t="s">
        <v>4670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4671</v>
      </c>
      <c r="B5" t="s">
        <v>4748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4672</v>
      </c>
      <c r="B6" t="s">
        <v>4749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4673</v>
      </c>
      <c r="B7" t="s">
        <v>4746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4674</v>
      </c>
      <c r="B8" t="s">
        <v>4728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4675</v>
      </c>
      <c r="B9" t="s">
        <v>4729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4676</v>
      </c>
      <c r="B10" t="s">
        <v>4747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4677</v>
      </c>
      <c r="B11" t="s">
        <v>4730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4678</v>
      </c>
      <c r="B12" t="s">
        <v>4731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4679</v>
      </c>
      <c r="B13" t="s">
        <v>4732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4680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4681</v>
      </c>
      <c r="B15" t="s">
        <v>4733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4682</v>
      </c>
      <c r="B16" t="s">
        <v>4734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4683</v>
      </c>
      <c r="B17" t="s">
        <v>4735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2995</v>
      </c>
      <c r="B18" t="s">
        <v>4736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3140</v>
      </c>
      <c r="B19" t="s">
        <v>4737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2993</v>
      </c>
      <c r="B20" t="s">
        <v>4738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4684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4685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4686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4687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4688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4689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4690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4691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4692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4693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4694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4695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4696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4697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4698</v>
      </c>
      <c r="B35" t="s">
        <v>4752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3312</v>
      </c>
      <c r="B36" t="s">
        <v>4752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4699</v>
      </c>
      <c r="B37" t="s">
        <v>4752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3310</v>
      </c>
      <c r="B38" t="s">
        <v>4752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4700</v>
      </c>
      <c r="B39" t="s">
        <v>4752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3311</v>
      </c>
      <c r="B40" t="s">
        <v>4752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4701</v>
      </c>
      <c r="B41" t="s">
        <v>4739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4702</v>
      </c>
      <c r="B42" t="s">
        <v>4740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4703</v>
      </c>
      <c r="B43" t="s">
        <v>4839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4704</v>
      </c>
      <c r="B44" t="s">
        <v>4741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4705</v>
      </c>
      <c r="B45" t="s">
        <v>4742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4706</v>
      </c>
      <c r="B46" t="s">
        <v>4743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4707</v>
      </c>
      <c r="B47" t="s">
        <v>4744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4668</v>
      </c>
      <c r="B48" t="s">
        <v>4745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4708</v>
      </c>
      <c r="B49" t="s">
        <v>4752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4709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4710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4711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4712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2997</v>
      </c>
      <c r="B54" t="s">
        <v>4752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4713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4714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4715</v>
      </c>
      <c r="B57" t="s">
        <v>4752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4716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4717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4718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4719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4720</v>
      </c>
      <c r="B62" t="s">
        <v>4720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4721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4722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4723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4724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4725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4726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4727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4834</v>
      </c>
      <c r="B70" t="s">
        <v>4832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4835</v>
      </c>
      <c r="B71" t="s">
        <v>4833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3010</v>
      </c>
      <c r="B72" t="s">
        <v>4752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4753</v>
      </c>
      <c r="B73" t="s">
        <v>4752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0,       0,       CAT_FNCT, SLS_UNCHANGED,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0,       0,       CAT_FNCT, SLS_UNCHANGED,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0,       0,       CAT_FNCT, SLS_UNCHANGED,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SLS_ENABLED  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SLS_ENABLED  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"ng" STD_RIGHT_ARROW "m",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"ng" STD_RIGHT_ARROW "m",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"ng",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"ng",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SLS_UNCHANGED,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SLS_UNCHANGED,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SLS_UNCHANGED,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SLS_UNCHANGED,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SLS_UNCHANGED,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SLS_UNCHANGED,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SLS_UNCHANGED,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"Norml" STD_SUB_p,                             "Norml" STD_SUB_p,                             0,       0,       CAT_FNCT, SLS_UNCHANGED,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"Norml" STD_GAUSS_BLACK_L STD_GAUSS_WHITE_R,   "Norml" STD_GAUSS_BLACK_L STD_GAUSS_WHITE_R,   0,       0,       CAT_FNCT, SLS_UNCHANGED,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"Norml" STD_GAUSS_WHITE_L STD_GAUSS_BLACK_R,   "Norml" STD_GAUSS_WHITE_L STD_GAUSS_BLACK_R,   0,       0,       CAT_FNCT, SLS_UNCHANGED,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"Norml" STD_SUP_MINUS_1,                       "Norml" STD_SUP_MINUS_1,                       0,       0,       CAT_FNCT, SLS_UNCHANGED,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SLS_UNCHANGED,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SLS_UNCHANGED,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SLS_UNCHANGED,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SLS_UNCHANGED,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0,       0,       CAT_FNCT, SLS_ENABLED  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0,       0,       CAT_FNCT, SLS_ENABLED  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0,       0,       CAT_FNCT, SLS_ENABLED  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itemToBeCoded,               NOPARAM,                     "DBLR",                                        "DBLR",                                        0,       0,       CAT_FNCT, SLS_UNCHANGED,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itemToBeCoded,               NOPARAM,                     "DBL" STD_CROSS,                               "DBL" STD_CROSS,                               0,       0,       CAT_FNCT, SLS_UNCHANGED,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itemToBeCoded,               NOPARAM,                     "DBL/",                                        "DBL/",                                        0,       0,       CAT_FNCT, SLS_UNCHANGED,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0,       0,       CAT_FNCT, SLS_ENABLED  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"1455",                                        "1455",                                        0,       0,       CAT_FREE, SLS_UNCHANGED,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"erf",                                         "erf",                                         0,       0,       CAT_FNCT, SLS_UNCHANGED,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itemToBeCoded,               NOPARAM,                     "erfc",                                        "erfc",                                        0,       0,       CAT_FNCT, SLS_UNCHANGED,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itemToBeCoded,               NOPARAM,                     "1471",                                        "1471",                                        0,       0,       CAT_FREE, SLS_UNCHANGED, US_UNCHANGED},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"I" STD_GAMMA STD_SUB_p,                       "I" STD_GAMMA STD_SUB_p,                       0,       0,       CAT_FNCT, SLS_UNCHANGED,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"I" STD_GAMMA STD_SUB_q,                       "I" STD_GAMMA STD_SUB_q,                       0,       0,       CAT_FNCT, SLS_UNCHANGED,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0,       0,       CAT_FNCT, SLS_UNCHANGED,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0,       0,       CAT_FNCT, SLS_ENABLED  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0,       0,       CAT_FNCT, SLS_UNCHANGED,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0,       0,       CAT_FNCT, SLS_ENABLED  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itemToBeCoded,               NOPARAM,                     "RDP",                                         "RDP",                                         0,       0,       CAT_FNCT, SLS_UNCHANGED,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NOPARAM/*#JM#*/,             "RMODE",                                       "RMODE",                                       0,       0,       CAT_FNCT, SLS_UNCHANGED,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itemToBeCoded,               NOPARAM,                     "RSD",                                         "RSD",                                         0,       0,       CAT_FNCT, SLS_UNCHANGED,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0,       0,       CAT_FNCT, SLS_UNCHANGED,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0,       0,       CAT_FNCT, SLS_UNCHANGED,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0,       0,       CAT_FNCT, SLS_UNCHANGED,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0,      18,       CAT_FNCT, SLS_UNCHANGED,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0,       0,       CAT_FNCT, SLS_ENABLED  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0,       0,       CAT_FNCT, SLS_ENABLED  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0,       0,       CAT_FNCT, SLS_ENABLED  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0,       0,       CAT_FNCT, SLS_ENABLED  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STD_gamma STD_SUB_x STD_SUB_y,                 STD_gamma STD_SUB_x STD_SUB_y,                 0,       0,       CAT_FNCT, SLS_UNCHANGED,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itemToBeCoded,               NOPARAM,                     STD_GAMMA STD_SUB_x STD_SUB_y,                 STD_GAMMA STD_SUB_x STD_SUB_y,                 0,       0,       CAT_FNCT, SLS_UNCHANGED,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0,       0,       CAT_FNCT, SLS_ENABLED  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0,       0,       CAT_FNCT, SLS_ENABLED  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SLS_UNCHANGED,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NOPARAM,                     "SYSTEM",                                      "SYSTEM",                                      0,       0,       CAT_FNCT, SLS_UNCHANGED,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/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fnSetSetJM,                  JC_NO_BASE_SCREEN,           "NO" STD_SPACE_3_PER_EM "BASE",                "NO" STD_SPACE_3_PER_EM "BASE",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1816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1817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1818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1819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1820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1821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1822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1823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1824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1825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fnLongInt,                   NOPARAM,                     "LNGINT",                                      "LNGINT",                                      0,       0,       CAT_FNCT, SLS_ENABLED  , US_ENABLED  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"1871",                                        "1871",                                        0,       0,       CAT_FREE, SLS_UNCHANGED, US_UNCHANGED},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itemToBeCoded,               NOPARAM,                     "1872",                                        "1872",                                        0,       0,       CAT_FREE, SLS_UNCHANGED, US_UNCHANGED},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itemToBeCoded,               NOPARAM,                     "1918",                                        "1918",                                        0,       0,       CAT_FREE, SLS_UNCHANGED, US_UNCHANGED},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fnAngularModeJM,             AM_HMS,                      STD_RIGHT_DOUBLE_ANGLE "H.MS",                 STD_RIGHT_DOUBLE_ANGLE "h.ms",                 0,       0,       CAT_FNCT, SLS_UNCHANGED,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fnGraph,                     9, 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fnGraph,                     10,                          "SOLV3",                                       "SOLV3",                                       0,       0,       CAT_NONE,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2194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2195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2196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2197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2198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2199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2200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2201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2202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2203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>/* 2204 */  { fnPzoom,                     1,                           "ZOOMx",                                       "ZOOMx",                                       0,       0,       CAT_NONE, SLS_UNCHANGED,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>/* 2205 */  { fnPzoom,                     2,                           "ZOOMy",                                       "ZOOMy",                                       0,       0,       CAT_NONE, SLS_UNCHANGED,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1780" workbookViewId="0">
      <selection activeCell="D178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4939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ITM_1455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ITM_1455  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ITM_1471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ITM_1471        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">
        <v>5098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1755.1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1755.1</v>
      </c>
      <c r="B1796" t="str">
        <f>VLOOKUP(A1796,SOURCE!B:P,12,0)</f>
        <v/>
      </c>
      <c r="C1796">
        <f>IF(
ISNUMBER(INDEX(SOURCE!B:B,MATCH(A1796,SOURCE!B:B,0)+1)),
  VALUE(INDEX(SOURCE!B:B,MATCH(A1796,SOURCE!B:B,0)+1)),
  "")</f>
        <v>1755.1999999999998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/>
      </c>
    </row>
    <row r="1797" spans="1:4">
      <c r="A1797">
        <f t="shared" si="29"/>
        <v>1755.1999999999998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1755.2999999999997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1755.2999999999997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1755.3999999999996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1755.3999999999996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1755.4999999999995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1755.4999999999995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1755.5999999999995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1755.5999999999995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1756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1756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1757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1756</v>
      </c>
    </row>
    <row r="1803" spans="1:4">
      <c r="A1803">
        <f t="shared" ref="A1803:A1866" si="30">C1802</f>
        <v>1757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1758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1757</v>
      </c>
    </row>
    <row r="1804" spans="1:4">
      <c r="A1804">
        <f t="shared" si="30"/>
        <v>1758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1759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1758</v>
      </c>
    </row>
    <row r="1805" spans="1:4">
      <c r="A1805">
        <f t="shared" si="30"/>
        <v>1759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1760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1759</v>
      </c>
    </row>
    <row r="1806" spans="1:4">
      <c r="A1806">
        <f t="shared" si="30"/>
        <v>1760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1761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1760</v>
      </c>
    </row>
    <row r="1807" spans="1:4">
      <c r="A1807">
        <f t="shared" si="30"/>
        <v>1761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1762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1761</v>
      </c>
    </row>
    <row r="1808" spans="1:4">
      <c r="A1808">
        <f t="shared" si="30"/>
        <v>1762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1763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1762</v>
      </c>
    </row>
    <row r="1809" spans="1:4">
      <c r="A1809">
        <f t="shared" si="30"/>
        <v>1763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1764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1763</v>
      </c>
    </row>
    <row r="1810" spans="1:4">
      <c r="A1810">
        <f t="shared" si="30"/>
        <v>1764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1765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1764</v>
      </c>
    </row>
    <row r="1811" spans="1:4">
      <c r="A1811">
        <f t="shared" si="30"/>
        <v>1765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1766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1765</v>
      </c>
    </row>
    <row r="1812" spans="1:4">
      <c r="A1812">
        <f t="shared" si="30"/>
        <v>1766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1767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1766</v>
      </c>
    </row>
    <row r="1813" spans="1:4">
      <c r="A1813">
        <f t="shared" si="30"/>
        <v>1767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1767</v>
      </c>
    </row>
    <row r="1814" spans="1:4">
      <c r="A1814">
        <f t="shared" si="30"/>
        <v>1768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1769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1768</v>
      </c>
    </row>
    <row r="1815" spans="1:4">
      <c r="A1815">
        <f t="shared" si="30"/>
        <v>1769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1770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1769</v>
      </c>
    </row>
    <row r="1816" spans="1:4">
      <c r="A1816">
        <f t="shared" si="30"/>
        <v>1770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1771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1770</v>
      </c>
    </row>
    <row r="1817" spans="1:4">
      <c r="A1817">
        <f t="shared" si="30"/>
        <v>1771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1772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1771</v>
      </c>
    </row>
    <row r="1818" spans="1:4">
      <c r="A1818">
        <f t="shared" si="30"/>
        <v>1772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1773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1772</v>
      </c>
    </row>
    <row r="1819" spans="1:4">
      <c r="A1819">
        <f t="shared" si="30"/>
        <v>1773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1774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1773</v>
      </c>
    </row>
    <row r="1820" spans="1:4">
      <c r="A1820">
        <f t="shared" si="30"/>
        <v>1774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1775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1774</v>
      </c>
    </row>
    <row r="1821" spans="1:4">
      <c r="A1821">
        <f t="shared" si="30"/>
        <v>1775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1776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1775</v>
      </c>
    </row>
    <row r="1822" spans="1:4">
      <c r="A1822">
        <f t="shared" si="30"/>
        <v>1776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1777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1776</v>
      </c>
    </row>
    <row r="1823" spans="1:4">
      <c r="A1823">
        <f t="shared" si="30"/>
        <v>1777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1778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1777</v>
      </c>
    </row>
    <row r="1824" spans="1:4">
      <c r="A1824">
        <f t="shared" si="30"/>
        <v>1778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1779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1778</v>
      </c>
    </row>
    <row r="1825" spans="1:4">
      <c r="A1825">
        <f t="shared" si="30"/>
        <v>1779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1780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1779</v>
      </c>
    </row>
    <row r="1826" spans="1:4">
      <c r="A1826">
        <f t="shared" si="30"/>
        <v>1780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1781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1780</v>
      </c>
    </row>
    <row r="1827" spans="1:4">
      <c r="A1827">
        <f t="shared" si="30"/>
        <v>1781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1782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1781</v>
      </c>
    </row>
    <row r="1828" spans="1:4">
      <c r="A1828">
        <f t="shared" si="30"/>
        <v>1782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1783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1782</v>
      </c>
    </row>
    <row r="1829" spans="1:4">
      <c r="A1829">
        <f t="shared" si="30"/>
        <v>1783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1784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1783</v>
      </c>
    </row>
    <row r="1830" spans="1:4">
      <c r="A1830">
        <f t="shared" si="30"/>
        <v>1784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1785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1784</v>
      </c>
    </row>
    <row r="1831" spans="1:4">
      <c r="A1831">
        <f t="shared" si="30"/>
        <v>1785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1786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1785</v>
      </c>
    </row>
    <row r="1832" spans="1:4">
      <c r="A1832">
        <f t="shared" si="30"/>
        <v>1786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1787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1786</v>
      </c>
    </row>
    <row r="1833" spans="1:4">
      <c r="A1833">
        <f t="shared" si="30"/>
        <v>1787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1788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1787</v>
      </c>
    </row>
    <row r="1834" spans="1:4">
      <c r="A1834">
        <f t="shared" si="30"/>
        <v>1788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1789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1788</v>
      </c>
    </row>
    <row r="1835" spans="1:4">
      <c r="A1835">
        <f t="shared" si="30"/>
        <v>1789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1790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1789</v>
      </c>
    </row>
    <row r="1836" spans="1:4">
      <c r="A1836">
        <f t="shared" si="30"/>
        <v>1790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1791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1790</v>
      </c>
    </row>
    <row r="1837" spans="1:4">
      <c r="A1837">
        <f t="shared" si="30"/>
        <v>1791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1792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1791</v>
      </c>
    </row>
    <row r="1838" spans="1:4">
      <c r="A1838">
        <f t="shared" si="30"/>
        <v>1792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1793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1792</v>
      </c>
    </row>
    <row r="1839" spans="1:4">
      <c r="A1839">
        <f t="shared" si="30"/>
        <v>1793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1794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1793</v>
      </c>
    </row>
    <row r="1840" spans="1:4">
      <c r="A1840">
        <f t="shared" si="30"/>
        <v>1794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1795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1794</v>
      </c>
    </row>
    <row r="1841" spans="1:4">
      <c r="A1841">
        <f t="shared" si="30"/>
        <v>1795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1796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1795</v>
      </c>
    </row>
    <row r="1842" spans="1:4">
      <c r="A1842">
        <f t="shared" si="30"/>
        <v>1796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1797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1796</v>
      </c>
    </row>
    <row r="1843" spans="1:4">
      <c r="A1843">
        <f t="shared" si="30"/>
        <v>1797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1798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1797</v>
      </c>
    </row>
    <row r="1844" spans="1:4">
      <c r="A1844">
        <f t="shared" si="30"/>
        <v>1798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1799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1798</v>
      </c>
    </row>
    <row r="1845" spans="1:4">
      <c r="A1845">
        <f t="shared" si="30"/>
        <v>1799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1800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1799</v>
      </c>
    </row>
    <row r="1846" spans="1:4">
      <c r="A1846">
        <f t="shared" si="30"/>
        <v>1800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1801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1800</v>
      </c>
    </row>
    <row r="1847" spans="1:4">
      <c r="A1847">
        <f t="shared" si="30"/>
        <v>1801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1802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1801</v>
      </c>
    </row>
    <row r="1848" spans="1:4">
      <c r="A1848">
        <f t="shared" si="30"/>
        <v>1802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1803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1802</v>
      </c>
    </row>
    <row r="1849" spans="1:4">
      <c r="A1849">
        <f t="shared" si="30"/>
        <v>1803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1804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1803</v>
      </c>
    </row>
    <row r="1850" spans="1:4">
      <c r="A1850">
        <f t="shared" si="30"/>
        <v>1804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1805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1804</v>
      </c>
    </row>
    <row r="1851" spans="1:4">
      <c r="A1851">
        <f t="shared" si="30"/>
        <v>1805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1806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1805</v>
      </c>
    </row>
    <row r="1852" spans="1:4">
      <c r="A1852">
        <f t="shared" si="30"/>
        <v>1806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1807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1806</v>
      </c>
    </row>
    <row r="1853" spans="1:4">
      <c r="A1853">
        <f t="shared" si="30"/>
        <v>1807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1808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1807</v>
      </c>
    </row>
    <row r="1854" spans="1:4">
      <c r="A1854">
        <f t="shared" si="30"/>
        <v>1808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1809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1808</v>
      </c>
    </row>
    <row r="1855" spans="1:4">
      <c r="A1855">
        <f t="shared" si="30"/>
        <v>1809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1810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1809</v>
      </c>
    </row>
    <row r="1856" spans="1:4">
      <c r="A1856">
        <f t="shared" si="30"/>
        <v>1810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1811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1810</v>
      </c>
    </row>
    <row r="1857" spans="1:4">
      <c r="A1857">
        <f t="shared" si="30"/>
        <v>1811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1812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1811</v>
      </c>
    </row>
    <row r="1858" spans="1:4">
      <c r="A1858">
        <f t="shared" si="30"/>
        <v>1812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1813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1812</v>
      </c>
    </row>
    <row r="1859" spans="1:4">
      <c r="A1859">
        <f t="shared" si="30"/>
        <v>1813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1814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1813</v>
      </c>
    </row>
    <row r="1860" spans="1:4">
      <c r="A1860">
        <f t="shared" si="30"/>
        <v>1814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1815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1814</v>
      </c>
    </row>
    <row r="1861" spans="1:4">
      <c r="A1861">
        <f t="shared" si="30"/>
        <v>1815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1816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1815</v>
      </c>
    </row>
    <row r="1862" spans="1:4">
      <c r="A1862">
        <f t="shared" si="30"/>
        <v>1816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1817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1816</v>
      </c>
    </row>
    <row r="1863" spans="1:4">
      <c r="A1863">
        <f t="shared" si="30"/>
        <v>1817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1818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1817</v>
      </c>
    </row>
    <row r="1864" spans="1:4">
      <c r="A1864">
        <f t="shared" si="30"/>
        <v>1818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1819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1818</v>
      </c>
    </row>
    <row r="1865" spans="1:4">
      <c r="A1865">
        <f t="shared" si="30"/>
        <v>1819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1820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1819   //JM CAPS</v>
      </c>
    </row>
    <row r="1866" spans="1:4">
      <c r="A1866">
        <f t="shared" si="30"/>
        <v>1820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1821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1820</v>
      </c>
    </row>
    <row r="1867" spans="1:4">
      <c r="A1867">
        <f t="shared" ref="A1867:A1930" si="31">C1866</f>
        <v>1821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1822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1821</v>
      </c>
    </row>
    <row r="1868" spans="1:4">
      <c r="A1868">
        <f t="shared" si="31"/>
        <v>1822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1823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1822</v>
      </c>
    </row>
    <row r="1869" spans="1:4">
      <c r="A1869">
        <f t="shared" si="31"/>
        <v>1823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1824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1823</v>
      </c>
    </row>
    <row r="1870" spans="1:4">
      <c r="A1870">
        <f t="shared" si="31"/>
        <v>1824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1825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1824</v>
      </c>
    </row>
    <row r="1871" spans="1:4">
      <c r="A1871">
        <f t="shared" si="31"/>
        <v>1825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1825.01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1825</v>
      </c>
    </row>
    <row r="1872" spans="1:4">
      <c r="A1872">
        <f t="shared" si="31"/>
        <v>1825.01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1826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1826</v>
      </c>
    </row>
    <row r="1874" spans="1:4">
      <c r="A1874">
        <f t="shared" si="31"/>
        <v>1827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1827</v>
      </c>
    </row>
    <row r="1875" spans="1:4">
      <c r="A1875">
        <f t="shared" si="31"/>
        <v>1828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1828</v>
      </c>
    </row>
    <row r="1876" spans="1:4">
      <c r="A1876">
        <f t="shared" si="31"/>
        <v>1829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1829</v>
      </c>
    </row>
    <row r="1877" spans="1:4">
      <c r="A1877">
        <f t="shared" si="31"/>
        <v>1830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1830</v>
      </c>
    </row>
    <row r="1878" spans="1:4">
      <c r="A1878">
        <f t="shared" si="31"/>
        <v>1831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1831</v>
      </c>
    </row>
    <row r="1879" spans="1:4">
      <c r="A1879">
        <f t="shared" si="31"/>
        <v>1832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1832</v>
      </c>
    </row>
    <row r="1880" spans="1:4">
      <c r="A1880">
        <f t="shared" si="31"/>
        <v>1833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1833</v>
      </c>
    </row>
    <row r="1881" spans="1:4">
      <c r="A1881">
        <f t="shared" si="31"/>
        <v>1834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1834</v>
      </c>
    </row>
    <row r="1882" spans="1:4">
      <c r="A1882">
        <f t="shared" si="31"/>
        <v>1835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1835</v>
      </c>
    </row>
    <row r="1883" spans="1:4">
      <c r="A1883">
        <f t="shared" si="31"/>
        <v>1836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1836</v>
      </c>
    </row>
    <row r="1884" spans="1:4">
      <c r="A1884">
        <f t="shared" si="31"/>
        <v>1837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1837</v>
      </c>
    </row>
    <row r="1885" spans="1:4">
      <c r="A1885">
        <f t="shared" si="31"/>
        <v>1838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1838</v>
      </c>
    </row>
    <row r="1886" spans="1:4">
      <c r="A1886">
        <f t="shared" si="31"/>
        <v>1839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1839</v>
      </c>
    </row>
    <row r="1887" spans="1:4">
      <c r="A1887">
        <f t="shared" si="31"/>
        <v>1840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1840</v>
      </c>
    </row>
    <row r="1888" spans="1:4">
      <c r="A1888">
        <f t="shared" si="31"/>
        <v>1841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1841</v>
      </c>
    </row>
    <row r="1889" spans="1:4">
      <c r="A1889">
        <f t="shared" si="31"/>
        <v>1842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1842</v>
      </c>
    </row>
    <row r="1890" spans="1:4">
      <c r="A1890">
        <f t="shared" si="31"/>
        <v>1843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1843</v>
      </c>
    </row>
    <row r="1891" spans="1:4">
      <c r="A1891">
        <f t="shared" si="31"/>
        <v>1844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1844</v>
      </c>
    </row>
    <row r="1892" spans="1:4">
      <c r="A1892">
        <f t="shared" si="31"/>
        <v>1845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1845</v>
      </c>
    </row>
    <row r="1893" spans="1:4">
      <c r="A1893">
        <f t="shared" si="31"/>
        <v>1846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1846</v>
      </c>
    </row>
    <row r="1894" spans="1:4">
      <c r="A1894">
        <f t="shared" si="31"/>
        <v>1847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1847</v>
      </c>
    </row>
    <row r="1895" spans="1:4">
      <c r="A1895">
        <f t="shared" si="31"/>
        <v>1848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1848</v>
      </c>
    </row>
    <row r="1896" spans="1:4">
      <c r="A1896">
        <f t="shared" si="31"/>
        <v>1849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1849</v>
      </c>
    </row>
    <row r="1897" spans="1:4">
      <c r="A1897">
        <f t="shared" si="31"/>
        <v>1850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1850</v>
      </c>
    </row>
    <row r="1898" spans="1:4">
      <c r="A1898">
        <f t="shared" si="31"/>
        <v>1851</v>
      </c>
      <c r="B1898" t="str">
        <f>VLOOKUP(A1898,SOURCE!B:P,12,0)</f>
        <v>ITM_LI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ITM_LI                        1851</v>
      </c>
    </row>
    <row r="1899" spans="1:4">
      <c r="A1899">
        <f t="shared" si="31"/>
        <v>1852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1852</v>
      </c>
    </row>
    <row r="1900" spans="1:4">
      <c r="A1900">
        <f t="shared" si="31"/>
        <v>1853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1853</v>
      </c>
    </row>
    <row r="1901" spans="1:4">
      <c r="A1901">
        <f t="shared" si="31"/>
        <v>1854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1854</v>
      </c>
    </row>
    <row r="1902" spans="1:4">
      <c r="A1902">
        <f t="shared" si="31"/>
        <v>1855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1855</v>
      </c>
    </row>
    <row r="1903" spans="1:4">
      <c r="A1903">
        <f t="shared" si="31"/>
        <v>1856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1856</v>
      </c>
    </row>
    <row r="1904" spans="1:4">
      <c r="A1904">
        <f t="shared" si="31"/>
        <v>1857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1857</v>
      </c>
    </row>
    <row r="1905" spans="1:4">
      <c r="A1905">
        <f t="shared" si="31"/>
        <v>1858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1858</v>
      </c>
    </row>
    <row r="1906" spans="1:4">
      <c r="A1906">
        <f t="shared" si="31"/>
        <v>1859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1859</v>
      </c>
    </row>
    <row r="1907" spans="1:4">
      <c r="A1907">
        <f t="shared" si="31"/>
        <v>1860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1860</v>
      </c>
    </row>
    <row r="1908" spans="1:4">
      <c r="A1908">
        <f t="shared" si="31"/>
        <v>1861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1861</v>
      </c>
    </row>
    <row r="1909" spans="1:4">
      <c r="A1909">
        <f t="shared" si="31"/>
        <v>1862</v>
      </c>
      <c r="B1909" t="str">
        <f>VLOOKUP(A1909,SOURCE!B:P,12,0)</f>
        <v>ITM_1862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ITM_1862                      1862</v>
      </c>
    </row>
    <row r="1910" spans="1:4">
      <c r="A1910">
        <f t="shared" si="31"/>
        <v>1863</v>
      </c>
      <c r="B1910" t="str">
        <f>VLOOKUP(A1910,SOURCE!B:P,12,0)</f>
        <v>ITM_1863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ITM_1863                      1863</v>
      </c>
    </row>
    <row r="1911" spans="1:4">
      <c r="A1911">
        <f t="shared" si="31"/>
        <v>1864</v>
      </c>
      <c r="B1911" t="str">
        <f>VLOOKUP(A1911,SOURCE!B:P,12,0)</f>
        <v>ITM_1864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ITM_1864                      1864</v>
      </c>
    </row>
    <row r="1912" spans="1:4">
      <c r="A1912">
        <f t="shared" si="31"/>
        <v>1865</v>
      </c>
      <c r="B1912" t="str">
        <f>VLOOKUP(A1912,SOURCE!B:P,12,0)</f>
        <v>ITM_1865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ITM_1865                      1865</v>
      </c>
    </row>
    <row r="1913" spans="1:4">
      <c r="A1913">
        <f t="shared" si="31"/>
        <v>1866</v>
      </c>
      <c r="B1913" t="str">
        <f>VLOOKUP(A1913,SOURCE!B:P,12,0)</f>
        <v>ITM_1866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ITM_1866                      1866</v>
      </c>
    </row>
    <row r="1914" spans="1:4">
      <c r="A1914">
        <f t="shared" si="31"/>
        <v>1867</v>
      </c>
      <c r="B1914" t="str">
        <f>VLOOKUP(A1914,SOURCE!B:P,12,0)</f>
        <v>ITM_1867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ITM_1867                      1867</v>
      </c>
    </row>
    <row r="1915" spans="1:4">
      <c r="A1915">
        <f t="shared" si="31"/>
        <v>1868</v>
      </c>
      <c r="B1915" t="str">
        <f>VLOOKUP(A1915,SOURCE!B:P,12,0)</f>
        <v>ITM_1868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ITM_1868                      1868</v>
      </c>
    </row>
    <row r="1916" spans="1:4">
      <c r="A1916">
        <f t="shared" si="31"/>
        <v>1869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1869</v>
      </c>
    </row>
    <row r="1917" spans="1:4">
      <c r="A1917">
        <f t="shared" si="31"/>
        <v>1870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1870</v>
      </c>
    </row>
    <row r="1918" spans="1:4">
      <c r="A1918">
        <f t="shared" si="31"/>
        <v>1871</v>
      </c>
      <c r="B1918" t="str">
        <f>VLOOKUP(A1918,SOURCE!B:P,12,0)</f>
        <v>ITM_1871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ITM_1871                      1871</v>
      </c>
    </row>
    <row r="1919" spans="1:4">
      <c r="A1919">
        <f t="shared" si="31"/>
        <v>1872</v>
      </c>
      <c r="B1919" t="str">
        <f>VLOOKUP(A1919,SOURCE!B:P,12,0)</f>
        <v>ITM_1872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ITM_1872                      1872</v>
      </c>
    </row>
    <row r="1920" spans="1:4">
      <c r="A1920">
        <f t="shared" si="31"/>
        <v>1873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1873</v>
      </c>
    </row>
    <row r="1921" spans="1:4">
      <c r="A1921">
        <f t="shared" si="31"/>
        <v>1874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1874</v>
      </c>
    </row>
    <row r="1922" spans="1:4">
      <c r="A1922">
        <f t="shared" si="31"/>
        <v>1875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1875.01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1875</v>
      </c>
    </row>
    <row r="1923" spans="1:4">
      <c r="A1923">
        <f t="shared" si="31"/>
        <v>1875.01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1875.02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1875.02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1876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1876</v>
      </c>
    </row>
    <row r="1926" spans="1:4">
      <c r="A1926">
        <f t="shared" si="31"/>
        <v>1877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1877</v>
      </c>
    </row>
    <row r="1927" spans="1:4">
      <c r="A1927">
        <f t="shared" si="31"/>
        <v>1878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1878</v>
      </c>
    </row>
    <row r="1928" spans="1:4">
      <c r="A1928">
        <f t="shared" si="31"/>
        <v>1879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1879</v>
      </c>
    </row>
    <row r="1929" spans="1:4">
      <c r="A1929">
        <f t="shared" si="31"/>
        <v>1880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1880</v>
      </c>
    </row>
    <row r="1930" spans="1:4">
      <c r="A1930">
        <f t="shared" si="31"/>
        <v>1881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1881</v>
      </c>
    </row>
    <row r="1931" spans="1:4">
      <c r="A1931">
        <f t="shared" ref="A1931:A1994" si="32">C1930</f>
        <v>1882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1882</v>
      </c>
    </row>
    <row r="1932" spans="1:4">
      <c r="A1932">
        <f t="shared" si="32"/>
        <v>1883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1883</v>
      </c>
    </row>
    <row r="1933" spans="1:4">
      <c r="A1933">
        <f t="shared" si="32"/>
        <v>1884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1884</v>
      </c>
    </row>
    <row r="1934" spans="1:4">
      <c r="A1934">
        <f t="shared" si="32"/>
        <v>1885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1885</v>
      </c>
    </row>
    <row r="1935" spans="1:4">
      <c r="A1935">
        <f t="shared" si="32"/>
        <v>1886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1886</v>
      </c>
    </row>
    <row r="1936" spans="1:4">
      <c r="A1936">
        <f t="shared" si="32"/>
        <v>1887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1887</v>
      </c>
    </row>
    <row r="1937" spans="1:4">
      <c r="A1937">
        <f t="shared" si="32"/>
        <v>1888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1888</v>
      </c>
    </row>
    <row r="1938" spans="1:4">
      <c r="A1938">
        <f t="shared" si="32"/>
        <v>1889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1889</v>
      </c>
    </row>
    <row r="1939" spans="1:4">
      <c r="A1939">
        <f t="shared" si="32"/>
        <v>1890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1890</v>
      </c>
    </row>
    <row r="1940" spans="1:4">
      <c r="A1940">
        <f t="shared" si="32"/>
        <v>1891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1891</v>
      </c>
    </row>
    <row r="1941" spans="1:4">
      <c r="A1941">
        <f t="shared" si="32"/>
        <v>1892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1892</v>
      </c>
    </row>
    <row r="1942" spans="1:4">
      <c r="A1942">
        <f t="shared" si="32"/>
        <v>1893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1893</v>
      </c>
    </row>
    <row r="1943" spans="1:4">
      <c r="A1943">
        <f t="shared" si="32"/>
        <v>1894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1894</v>
      </c>
    </row>
    <row r="1944" spans="1:4">
      <c r="A1944">
        <f t="shared" si="32"/>
        <v>1895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1895</v>
      </c>
    </row>
    <row r="1945" spans="1:4">
      <c r="A1945">
        <f t="shared" si="32"/>
        <v>1896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1896</v>
      </c>
    </row>
    <row r="1946" spans="1:4">
      <c r="A1946">
        <f t="shared" si="32"/>
        <v>1897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1897</v>
      </c>
    </row>
    <row r="1947" spans="1:4">
      <c r="A1947">
        <f t="shared" si="32"/>
        <v>1898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1898</v>
      </c>
    </row>
    <row r="1948" spans="1:4">
      <c r="A1948">
        <f t="shared" si="32"/>
        <v>1899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1899</v>
      </c>
    </row>
    <row r="1949" spans="1:4">
      <c r="A1949">
        <f t="shared" si="32"/>
        <v>1900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1900</v>
      </c>
    </row>
    <row r="1950" spans="1:4">
      <c r="A1950">
        <f t="shared" si="32"/>
        <v>1901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1901</v>
      </c>
    </row>
    <row r="1951" spans="1:4">
      <c r="A1951">
        <f t="shared" si="32"/>
        <v>1902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1902</v>
      </c>
    </row>
    <row r="1952" spans="1:4">
      <c r="A1952">
        <f t="shared" si="32"/>
        <v>1903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1903</v>
      </c>
    </row>
    <row r="1953" spans="1:4">
      <c r="A1953">
        <f t="shared" si="32"/>
        <v>1904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1904</v>
      </c>
    </row>
    <row r="1954" spans="1:4">
      <c r="A1954">
        <f t="shared" si="32"/>
        <v>1905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1905</v>
      </c>
    </row>
    <row r="1955" spans="1:4">
      <c r="A1955">
        <f t="shared" si="32"/>
        <v>1906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1906</v>
      </c>
    </row>
    <row r="1956" spans="1:4">
      <c r="A1956">
        <f t="shared" si="32"/>
        <v>1907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1907</v>
      </c>
    </row>
    <row r="1957" spans="1:4">
      <c r="A1957">
        <f t="shared" si="32"/>
        <v>1908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1908</v>
      </c>
    </row>
    <row r="1958" spans="1:4">
      <c r="A1958">
        <f t="shared" si="32"/>
        <v>1909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1909</v>
      </c>
    </row>
    <row r="1959" spans="1:4">
      <c r="A1959">
        <f t="shared" si="32"/>
        <v>1910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1910</v>
      </c>
    </row>
    <row r="1960" spans="1:4">
      <c r="A1960">
        <f t="shared" si="32"/>
        <v>1911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1911</v>
      </c>
    </row>
    <row r="1961" spans="1:4">
      <c r="A1961">
        <f t="shared" si="32"/>
        <v>1912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1912</v>
      </c>
    </row>
    <row r="1962" spans="1:4">
      <c r="A1962">
        <f t="shared" si="32"/>
        <v>1913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1913</v>
      </c>
    </row>
    <row r="1963" spans="1:4">
      <c r="A1963">
        <f t="shared" si="32"/>
        <v>1914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1914</v>
      </c>
    </row>
    <row r="1964" spans="1:4">
      <c r="A1964">
        <f t="shared" si="32"/>
        <v>1915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1915</v>
      </c>
    </row>
    <row r="1965" spans="1:4">
      <c r="A1965">
        <f t="shared" si="32"/>
        <v>1916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1916</v>
      </c>
    </row>
    <row r="1966" spans="1:4">
      <c r="A1966">
        <f t="shared" si="32"/>
        <v>1917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1917</v>
      </c>
    </row>
    <row r="1967" spans="1:4">
      <c r="A1967">
        <f t="shared" si="32"/>
        <v>1918</v>
      </c>
      <c r="B1967" t="str">
        <f>VLOOKUP(A1967,SOURCE!B:P,12,0)</f>
        <v>ITM_1918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ITM_1918                      1918</v>
      </c>
    </row>
    <row r="1968" spans="1:4">
      <c r="A1968">
        <f t="shared" si="32"/>
        <v>1919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1919</v>
      </c>
    </row>
    <row r="1969" spans="1:4">
      <c r="A1969">
        <f t="shared" si="32"/>
        <v>1920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1920</v>
      </c>
    </row>
    <row r="1970" spans="1:4">
      <c r="A1970">
        <f t="shared" si="32"/>
        <v>1921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1921</v>
      </c>
    </row>
    <row r="1971" spans="1:4">
      <c r="A1971">
        <f t="shared" si="32"/>
        <v>1922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1922</v>
      </c>
    </row>
    <row r="1972" spans="1:4">
      <c r="A1972">
        <f t="shared" si="32"/>
        <v>1923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1923</v>
      </c>
    </row>
    <row r="1973" spans="1:4">
      <c r="A1973">
        <f t="shared" si="32"/>
        <v>1924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1924</v>
      </c>
    </row>
    <row r="1974" spans="1:4">
      <c r="A1974">
        <f t="shared" si="32"/>
        <v>1925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1925</v>
      </c>
    </row>
    <row r="1975" spans="1:4">
      <c r="A1975">
        <f t="shared" si="32"/>
        <v>1926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1926</v>
      </c>
    </row>
    <row r="1976" spans="1:4">
      <c r="A1976">
        <f t="shared" si="32"/>
        <v>1927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1927</v>
      </c>
    </row>
    <row r="1977" spans="1:4">
      <c r="A1977">
        <f t="shared" si="32"/>
        <v>1928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1928</v>
      </c>
    </row>
    <row r="1978" spans="1:4">
      <c r="A1978">
        <f t="shared" si="32"/>
        <v>1929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1929</v>
      </c>
    </row>
    <row r="1979" spans="1:4">
      <c r="A1979">
        <f t="shared" si="32"/>
        <v>1930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1930</v>
      </c>
    </row>
    <row r="1980" spans="1:4">
      <c r="A1980">
        <f t="shared" si="32"/>
        <v>1931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1931</v>
      </c>
    </row>
    <row r="1981" spans="1:4">
      <c r="A1981">
        <f t="shared" si="32"/>
        <v>1932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1932</v>
      </c>
    </row>
    <row r="1982" spans="1:4">
      <c r="A1982">
        <f t="shared" si="32"/>
        <v>1933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1933</v>
      </c>
    </row>
    <row r="1983" spans="1:4">
      <c r="A1983">
        <f t="shared" si="32"/>
        <v>1934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1934</v>
      </c>
    </row>
    <row r="1984" spans="1:4">
      <c r="A1984">
        <f t="shared" si="32"/>
        <v>1935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1935</v>
      </c>
    </row>
    <row r="1985" spans="1:4">
      <c r="A1985">
        <f t="shared" si="32"/>
        <v>1936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1936</v>
      </c>
    </row>
    <row r="1986" spans="1:4">
      <c r="A1986">
        <f t="shared" si="32"/>
        <v>1937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1937</v>
      </c>
    </row>
    <row r="1987" spans="1:4">
      <c r="A1987">
        <f t="shared" si="32"/>
        <v>1938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1938</v>
      </c>
    </row>
    <row r="1988" spans="1:4">
      <c r="A1988">
        <f t="shared" si="32"/>
        <v>1939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1939</v>
      </c>
    </row>
    <row r="1989" spans="1:4">
      <c r="A1989">
        <f t="shared" si="32"/>
        <v>1940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1940</v>
      </c>
    </row>
    <row r="1990" spans="1:4">
      <c r="A1990">
        <f t="shared" si="32"/>
        <v>1941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1941</v>
      </c>
    </row>
    <row r="1991" spans="1:4">
      <c r="A1991">
        <f t="shared" si="32"/>
        <v>1942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1942</v>
      </c>
    </row>
    <row r="1992" spans="1:4">
      <c r="A1992">
        <f t="shared" si="32"/>
        <v>1943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1943</v>
      </c>
    </row>
    <row r="1993" spans="1:4">
      <c r="A1993">
        <f t="shared" si="32"/>
        <v>1944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1944</v>
      </c>
    </row>
    <row r="1994" spans="1:4">
      <c r="A1994">
        <f t="shared" si="32"/>
        <v>1945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1945</v>
      </c>
    </row>
    <row r="1995" spans="1:4">
      <c r="A1995">
        <f t="shared" ref="A1995:A2058" si="33">C1994</f>
        <v>1946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1946</v>
      </c>
    </row>
    <row r="1996" spans="1:4">
      <c r="A1996">
        <f t="shared" si="33"/>
        <v>1947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1947</v>
      </c>
    </row>
    <row r="1997" spans="1:4">
      <c r="A1997">
        <f t="shared" si="33"/>
        <v>1948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1948</v>
      </c>
    </row>
    <row r="1998" spans="1:4">
      <c r="A1998">
        <f t="shared" si="33"/>
        <v>1949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1949</v>
      </c>
    </row>
    <row r="1999" spans="1:4">
      <c r="A1999">
        <f t="shared" si="33"/>
        <v>1950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1950</v>
      </c>
    </row>
    <row r="2000" spans="1:4">
      <c r="A2000">
        <f t="shared" si="33"/>
        <v>1951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1951</v>
      </c>
    </row>
    <row r="2001" spans="1:4">
      <c r="A2001">
        <f t="shared" si="33"/>
        <v>1952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1952</v>
      </c>
    </row>
    <row r="2002" spans="1:4">
      <c r="A2002">
        <f t="shared" si="33"/>
        <v>1953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1953</v>
      </c>
    </row>
    <row r="2003" spans="1:4">
      <c r="A2003">
        <f t="shared" si="33"/>
        <v>1954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1954</v>
      </c>
    </row>
    <row r="2004" spans="1:4">
      <c r="A2004">
        <f t="shared" si="33"/>
        <v>1955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1955</v>
      </c>
    </row>
    <row r="2005" spans="1:4">
      <c r="A2005">
        <f t="shared" si="33"/>
        <v>1956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1956</v>
      </c>
    </row>
    <row r="2006" spans="1:4">
      <c r="A2006">
        <f t="shared" si="33"/>
        <v>1957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1957</v>
      </c>
    </row>
    <row r="2007" spans="1:4">
      <c r="A2007">
        <f t="shared" si="33"/>
        <v>1958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1958</v>
      </c>
    </row>
    <row r="2008" spans="1:4">
      <c r="A2008">
        <f t="shared" si="33"/>
        <v>1959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1959</v>
      </c>
    </row>
    <row r="2009" spans="1:4">
      <c r="A2009">
        <f t="shared" si="33"/>
        <v>1960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1960</v>
      </c>
    </row>
    <row r="2010" spans="1:4">
      <c r="A2010">
        <f t="shared" si="33"/>
        <v>1961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1961</v>
      </c>
    </row>
    <row r="2011" spans="1:4">
      <c r="A2011">
        <f t="shared" si="33"/>
        <v>1962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1962</v>
      </c>
    </row>
    <row r="2012" spans="1:4">
      <c r="A2012">
        <f t="shared" si="33"/>
        <v>1963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1963</v>
      </c>
    </row>
    <row r="2013" spans="1:4">
      <c r="A2013">
        <f t="shared" si="33"/>
        <v>1964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1964</v>
      </c>
    </row>
    <row r="2014" spans="1:4">
      <c r="A2014">
        <f t="shared" si="33"/>
        <v>1965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1965</v>
      </c>
    </row>
    <row r="2015" spans="1:4">
      <c r="A2015">
        <f t="shared" si="33"/>
        <v>1966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1966</v>
      </c>
    </row>
    <row r="2016" spans="1:4">
      <c r="A2016">
        <f t="shared" si="33"/>
        <v>1967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1967</v>
      </c>
    </row>
    <row r="2017" spans="1:4">
      <c r="A2017">
        <f t="shared" si="33"/>
        <v>1968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1968</v>
      </c>
    </row>
    <row r="2018" spans="1:4">
      <c r="A2018">
        <f t="shared" si="33"/>
        <v>1969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1969</v>
      </c>
    </row>
    <row r="2019" spans="1:4">
      <c r="A2019">
        <f t="shared" si="33"/>
        <v>1970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1970</v>
      </c>
    </row>
    <row r="2020" spans="1:4">
      <c r="A2020">
        <f t="shared" si="33"/>
        <v>1971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1971</v>
      </c>
    </row>
    <row r="2021" spans="1:4">
      <c r="A2021">
        <f t="shared" si="33"/>
        <v>1972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1972</v>
      </c>
    </row>
    <row r="2022" spans="1:4">
      <c r="A2022">
        <f t="shared" si="33"/>
        <v>1973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1973</v>
      </c>
    </row>
    <row r="2023" spans="1:4">
      <c r="A2023">
        <f t="shared" si="33"/>
        <v>1974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1974</v>
      </c>
    </row>
    <row r="2024" spans="1:4">
      <c r="A2024">
        <f t="shared" si="33"/>
        <v>1975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1975</v>
      </c>
    </row>
    <row r="2025" spans="1:4">
      <c r="A2025">
        <f t="shared" si="33"/>
        <v>1976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1976</v>
      </c>
    </row>
    <row r="2026" spans="1:4">
      <c r="A2026">
        <f t="shared" si="33"/>
        <v>1977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1977</v>
      </c>
    </row>
    <row r="2027" spans="1:4">
      <c r="A2027">
        <f t="shared" si="33"/>
        <v>1978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1978</v>
      </c>
    </row>
    <row r="2028" spans="1:4">
      <c r="A2028">
        <f t="shared" si="33"/>
        <v>1979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1979</v>
      </c>
    </row>
    <row r="2029" spans="1:4">
      <c r="A2029">
        <f t="shared" si="33"/>
        <v>1980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1980</v>
      </c>
    </row>
    <row r="2030" spans="1:4">
      <c r="A2030">
        <f t="shared" si="33"/>
        <v>1981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1981</v>
      </c>
    </row>
    <row r="2031" spans="1:4">
      <c r="A2031">
        <f t="shared" si="33"/>
        <v>1982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1982</v>
      </c>
    </row>
    <row r="2032" spans="1:4">
      <c r="A2032">
        <f t="shared" si="33"/>
        <v>1983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1983</v>
      </c>
    </row>
    <row r="2033" spans="1:4">
      <c r="A2033">
        <f t="shared" si="33"/>
        <v>1984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1984</v>
      </c>
    </row>
    <row r="2034" spans="1:4">
      <c r="A2034">
        <f t="shared" si="33"/>
        <v>1985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1985</v>
      </c>
    </row>
    <row r="2035" spans="1:4">
      <c r="A2035">
        <f t="shared" si="33"/>
        <v>1986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1986</v>
      </c>
    </row>
    <row r="2036" spans="1:4">
      <c r="A2036">
        <f t="shared" si="33"/>
        <v>1987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1987</v>
      </c>
    </row>
    <row r="2037" spans="1:4">
      <c r="A2037">
        <f t="shared" si="33"/>
        <v>1988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1988</v>
      </c>
    </row>
    <row r="2038" spans="1:4">
      <c r="A2038">
        <f t="shared" si="33"/>
        <v>1989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1989</v>
      </c>
    </row>
    <row r="2039" spans="1:4">
      <c r="A2039">
        <f t="shared" si="33"/>
        <v>1990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1990</v>
      </c>
    </row>
    <row r="2040" spans="1:4">
      <c r="A2040">
        <f t="shared" si="33"/>
        <v>1991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1991</v>
      </c>
    </row>
    <row r="2041" spans="1:4">
      <c r="A2041">
        <f t="shared" si="33"/>
        <v>1992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1992</v>
      </c>
    </row>
    <row r="2042" spans="1:4">
      <c r="A2042">
        <f t="shared" si="33"/>
        <v>1993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1993</v>
      </c>
    </row>
    <row r="2043" spans="1:4">
      <c r="A2043">
        <f t="shared" si="33"/>
        <v>1994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1994</v>
      </c>
    </row>
    <row r="2044" spans="1:4">
      <c r="A2044">
        <f t="shared" si="33"/>
        <v>1995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1995</v>
      </c>
    </row>
    <row r="2045" spans="1:4">
      <c r="A2045">
        <f t="shared" si="33"/>
        <v>1996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1996</v>
      </c>
    </row>
    <row r="2046" spans="1:4">
      <c r="A2046">
        <f t="shared" si="33"/>
        <v>1997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1997</v>
      </c>
    </row>
    <row r="2047" spans="1:4">
      <c r="A2047">
        <f t="shared" si="33"/>
        <v>1998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1998</v>
      </c>
    </row>
    <row r="2048" spans="1:4">
      <c r="A2048">
        <f t="shared" si="33"/>
        <v>1999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1999</v>
      </c>
    </row>
    <row r="2049" spans="1:4">
      <c r="A2049">
        <f t="shared" si="33"/>
        <v>2000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2000</v>
      </c>
    </row>
    <row r="2050" spans="1:4">
      <c r="A2050">
        <f t="shared" si="33"/>
        <v>2001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2001</v>
      </c>
    </row>
    <row r="2051" spans="1:4">
      <c r="A2051">
        <f t="shared" si="33"/>
        <v>2002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2002</v>
      </c>
    </row>
    <row r="2052" spans="1:4">
      <c r="A2052">
        <f t="shared" si="33"/>
        <v>2003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2003</v>
      </c>
    </row>
    <row r="2053" spans="1:4">
      <c r="A2053">
        <f t="shared" si="33"/>
        <v>2004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2004</v>
      </c>
    </row>
    <row r="2054" spans="1:4">
      <c r="A2054">
        <f t="shared" si="33"/>
        <v>2005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2005</v>
      </c>
    </row>
    <row r="2055" spans="1:4">
      <c r="A2055">
        <f t="shared" si="33"/>
        <v>2006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2006</v>
      </c>
    </row>
    <row r="2056" spans="1:4">
      <c r="A2056">
        <f t="shared" si="33"/>
        <v>2007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2007</v>
      </c>
    </row>
    <row r="2057" spans="1:4">
      <c r="A2057">
        <f t="shared" si="33"/>
        <v>2008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2008</v>
      </c>
    </row>
    <row r="2058" spans="1:4">
      <c r="A2058">
        <f t="shared" si="33"/>
        <v>2009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2009</v>
      </c>
    </row>
    <row r="2059" spans="1:4">
      <c r="A2059">
        <f t="shared" ref="A2059:A2122" si="34">C2058</f>
        <v>2010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2010</v>
      </c>
    </row>
    <row r="2060" spans="1:4">
      <c r="A2060">
        <f t="shared" si="34"/>
        <v>2011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2011</v>
      </c>
    </row>
    <row r="2061" spans="1:4">
      <c r="A2061">
        <f t="shared" si="34"/>
        <v>2012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2012</v>
      </c>
    </row>
    <row r="2062" spans="1:4">
      <c r="A2062">
        <f t="shared" si="34"/>
        <v>2013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2013</v>
      </c>
    </row>
    <row r="2063" spans="1:4">
      <c r="A2063">
        <f t="shared" si="34"/>
        <v>2014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2014</v>
      </c>
    </row>
    <row r="2064" spans="1:4">
      <c r="A2064">
        <f t="shared" si="34"/>
        <v>2015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2015</v>
      </c>
    </row>
    <row r="2065" spans="1:4">
      <c r="A2065">
        <f t="shared" si="34"/>
        <v>2016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2016</v>
      </c>
    </row>
    <row r="2066" spans="1:4">
      <c r="A2066">
        <f t="shared" si="34"/>
        <v>2017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2017</v>
      </c>
    </row>
    <row r="2067" spans="1:4">
      <c r="A2067">
        <f t="shared" si="34"/>
        <v>2018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2018</v>
      </c>
    </row>
    <row r="2068" spans="1:4">
      <c r="A2068">
        <f t="shared" si="34"/>
        <v>2019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2019</v>
      </c>
    </row>
    <row r="2069" spans="1:4">
      <c r="A2069">
        <f t="shared" si="34"/>
        <v>2020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2020</v>
      </c>
    </row>
    <row r="2070" spans="1:4">
      <c r="A2070">
        <f t="shared" si="34"/>
        <v>2021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2021</v>
      </c>
    </row>
    <row r="2071" spans="1:4">
      <c r="A2071">
        <f t="shared" si="34"/>
        <v>2022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2022</v>
      </c>
    </row>
    <row r="2072" spans="1:4">
      <c r="A2072">
        <f t="shared" si="34"/>
        <v>2023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2023</v>
      </c>
    </row>
    <row r="2073" spans="1:4">
      <c r="A2073">
        <f t="shared" si="34"/>
        <v>2024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2024</v>
      </c>
    </row>
    <row r="2074" spans="1:4">
      <c r="A2074">
        <f t="shared" si="34"/>
        <v>2025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2025</v>
      </c>
    </row>
    <row r="2075" spans="1:4">
      <c r="A2075">
        <f t="shared" si="34"/>
        <v>2026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2026</v>
      </c>
    </row>
    <row r="2076" spans="1:4">
      <c r="A2076">
        <f t="shared" si="34"/>
        <v>2027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2027</v>
      </c>
    </row>
    <row r="2077" spans="1:4">
      <c r="A2077">
        <f t="shared" si="34"/>
        <v>2028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2028</v>
      </c>
    </row>
    <row r="2078" spans="1:4">
      <c r="A2078">
        <f t="shared" si="34"/>
        <v>2029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2029</v>
      </c>
    </row>
    <row r="2079" spans="1:4">
      <c r="A2079">
        <f t="shared" si="34"/>
        <v>2030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2030</v>
      </c>
    </row>
    <row r="2080" spans="1:4">
      <c r="A2080">
        <f t="shared" si="34"/>
        <v>2031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2031</v>
      </c>
    </row>
    <row r="2081" spans="1:4">
      <c r="A2081">
        <f t="shared" si="34"/>
        <v>2032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2032</v>
      </c>
    </row>
    <row r="2082" spans="1:4">
      <c r="A2082">
        <f t="shared" si="34"/>
        <v>2033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2033</v>
      </c>
    </row>
    <row r="2083" spans="1:4">
      <c r="A2083">
        <f t="shared" si="34"/>
        <v>2034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2034</v>
      </c>
    </row>
    <row r="2084" spans="1:4">
      <c r="A2084">
        <f t="shared" si="34"/>
        <v>2035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2035</v>
      </c>
    </row>
    <row r="2085" spans="1:4">
      <c r="A2085">
        <f t="shared" si="34"/>
        <v>2036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2036</v>
      </c>
    </row>
    <row r="2086" spans="1:4">
      <c r="A2086">
        <f t="shared" si="34"/>
        <v>2037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2037</v>
      </c>
    </row>
    <row r="2087" spans="1:4">
      <c r="A2087">
        <f t="shared" si="34"/>
        <v>2038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2038</v>
      </c>
    </row>
    <row r="2088" spans="1:4">
      <c r="A2088">
        <f t="shared" si="34"/>
        <v>2039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2039</v>
      </c>
    </row>
    <row r="2089" spans="1:4">
      <c r="A2089">
        <f t="shared" si="34"/>
        <v>2040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2040</v>
      </c>
    </row>
    <row r="2090" spans="1:4">
      <c r="A2090">
        <f t="shared" si="34"/>
        <v>2041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2041</v>
      </c>
    </row>
    <row r="2091" spans="1:4">
      <c r="A2091">
        <f t="shared" si="34"/>
        <v>2042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2042</v>
      </c>
    </row>
    <row r="2092" spans="1:4">
      <c r="A2092">
        <f t="shared" si="34"/>
        <v>2043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2043</v>
      </c>
    </row>
    <row r="2093" spans="1:4">
      <c r="A2093">
        <f t="shared" si="34"/>
        <v>2044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2044</v>
      </c>
    </row>
    <row r="2094" spans="1:4">
      <c r="A2094">
        <f t="shared" si="34"/>
        <v>2045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2045</v>
      </c>
    </row>
    <row r="2095" spans="1:4">
      <c r="A2095">
        <f t="shared" si="34"/>
        <v>2046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2046</v>
      </c>
    </row>
    <row r="2096" spans="1:4">
      <c r="A2096">
        <f t="shared" si="34"/>
        <v>2047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2047</v>
      </c>
    </row>
    <row r="2097" spans="1:4">
      <c r="A2097">
        <f t="shared" si="34"/>
        <v>2048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2048</v>
      </c>
    </row>
    <row r="2098" spans="1:4">
      <c r="A2098">
        <f t="shared" si="34"/>
        <v>2049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2049</v>
      </c>
    </row>
    <row r="2099" spans="1:4">
      <c r="A2099">
        <f t="shared" si="34"/>
        <v>2050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2050</v>
      </c>
    </row>
    <row r="2100" spans="1:4">
      <c r="A2100">
        <f t="shared" si="34"/>
        <v>2051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2051</v>
      </c>
    </row>
    <row r="2101" spans="1:4">
      <c r="A2101">
        <f t="shared" si="34"/>
        <v>2052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2053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2052</v>
      </c>
    </row>
    <row r="2102" spans="1:4">
      <c r="A2102">
        <f t="shared" si="34"/>
        <v>2053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2054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2053</v>
      </c>
    </row>
    <row r="2103" spans="1:4">
      <c r="A2103">
        <f t="shared" si="34"/>
        <v>2054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2055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2054</v>
      </c>
    </row>
    <row r="2104" spans="1:4">
      <c r="A2104">
        <f t="shared" si="34"/>
        <v>2055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2056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2055</v>
      </c>
    </row>
    <row r="2105" spans="1:4">
      <c r="A2105">
        <f t="shared" si="34"/>
        <v>2056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2057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2056</v>
      </c>
    </row>
    <row r="2106" spans="1:4">
      <c r="A2106">
        <f t="shared" si="34"/>
        <v>2057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2058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2057</v>
      </c>
    </row>
    <row r="2107" spans="1:4">
      <c r="A2107">
        <f t="shared" si="34"/>
        <v>2058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2059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2058</v>
      </c>
    </row>
    <row r="2108" spans="1:4">
      <c r="A2108">
        <f t="shared" si="34"/>
        <v>2059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2060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2059</v>
      </c>
    </row>
    <row r="2109" spans="1:4">
      <c r="A2109">
        <f t="shared" si="34"/>
        <v>2060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2061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2060</v>
      </c>
    </row>
    <row r="2110" spans="1:4">
      <c r="A2110">
        <f t="shared" si="34"/>
        <v>2061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2062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2061</v>
      </c>
    </row>
    <row r="2111" spans="1:4">
      <c r="A2111">
        <f t="shared" si="34"/>
        <v>2062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2063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2062</v>
      </c>
    </row>
    <row r="2112" spans="1:4">
      <c r="A2112">
        <f t="shared" si="34"/>
        <v>2063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2064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2063</v>
      </c>
    </row>
    <row r="2113" spans="1:4">
      <c r="A2113">
        <f t="shared" si="34"/>
        <v>2064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2065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2064</v>
      </c>
    </row>
    <row r="2114" spans="1:4">
      <c r="A2114">
        <f t="shared" si="34"/>
        <v>2065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2066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2065</v>
      </c>
    </row>
    <row r="2115" spans="1:4">
      <c r="A2115">
        <f t="shared" si="34"/>
        <v>2066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2067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2066</v>
      </c>
    </row>
    <row r="2116" spans="1:4">
      <c r="A2116">
        <f t="shared" si="34"/>
        <v>2067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2068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2067</v>
      </c>
    </row>
    <row r="2117" spans="1:4">
      <c r="A2117">
        <f t="shared" si="34"/>
        <v>2068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2069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2068</v>
      </c>
    </row>
    <row r="2118" spans="1:4">
      <c r="A2118">
        <f t="shared" si="34"/>
        <v>2069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2070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2069</v>
      </c>
    </row>
    <row r="2119" spans="1:4">
      <c r="A2119">
        <f t="shared" si="34"/>
        <v>2070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2071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2070</v>
      </c>
    </row>
    <row r="2120" spans="1:4">
      <c r="A2120">
        <f t="shared" si="34"/>
        <v>2071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2072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2071</v>
      </c>
    </row>
    <row r="2121" spans="1:4">
      <c r="A2121">
        <f t="shared" si="34"/>
        <v>2072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2073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2072</v>
      </c>
    </row>
    <row r="2122" spans="1:4">
      <c r="A2122">
        <f t="shared" si="34"/>
        <v>2073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2074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2073</v>
      </c>
    </row>
    <row r="2123" spans="1:4">
      <c r="A2123">
        <f t="shared" ref="A2123:A2186" si="35">C2122</f>
        <v>2074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2075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2074</v>
      </c>
    </row>
    <row r="2124" spans="1:4">
      <c r="A2124">
        <f t="shared" si="35"/>
        <v>2075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2076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2075</v>
      </c>
    </row>
    <row r="2125" spans="1:4">
      <c r="A2125">
        <f t="shared" si="35"/>
        <v>2076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2077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2076</v>
      </c>
    </row>
    <row r="2126" spans="1:4">
      <c r="A2126">
        <f t="shared" si="35"/>
        <v>2077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2078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2077</v>
      </c>
    </row>
    <row r="2127" spans="1:4">
      <c r="A2127">
        <f t="shared" si="35"/>
        <v>2078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2079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2078</v>
      </c>
    </row>
    <row r="2128" spans="1:4">
      <c r="A2128">
        <f t="shared" si="35"/>
        <v>2079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2080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2079</v>
      </c>
    </row>
    <row r="2129" spans="1:4">
      <c r="A2129">
        <f t="shared" si="35"/>
        <v>2080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2081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2080</v>
      </c>
    </row>
    <row r="2130" spans="1:4">
      <c r="A2130">
        <f t="shared" si="35"/>
        <v>2081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2082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2081</v>
      </c>
    </row>
    <row r="2131" spans="1:4">
      <c r="A2131">
        <f t="shared" si="35"/>
        <v>2082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2083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2082</v>
      </c>
    </row>
    <row r="2132" spans="1:4">
      <c r="A2132">
        <f t="shared" si="35"/>
        <v>2083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2084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2083</v>
      </c>
    </row>
    <row r="2133" spans="1:4">
      <c r="A2133">
        <f t="shared" si="35"/>
        <v>2084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2085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2084</v>
      </c>
    </row>
    <row r="2134" spans="1:4">
      <c r="A2134">
        <f t="shared" si="35"/>
        <v>2085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2086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2085</v>
      </c>
    </row>
    <row r="2135" spans="1:4">
      <c r="A2135">
        <f t="shared" si="35"/>
        <v>2086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2087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2086</v>
      </c>
    </row>
    <row r="2136" spans="1:4">
      <c r="A2136">
        <f t="shared" si="35"/>
        <v>2087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2088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2087</v>
      </c>
    </row>
    <row r="2137" spans="1:4">
      <c r="A2137">
        <f t="shared" si="35"/>
        <v>2088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2089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2088</v>
      </c>
    </row>
    <row r="2138" spans="1:4">
      <c r="A2138">
        <f t="shared" si="35"/>
        <v>2089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2090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2089</v>
      </c>
    </row>
    <row r="2139" spans="1:4">
      <c r="A2139">
        <f t="shared" si="35"/>
        <v>2090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2091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2090</v>
      </c>
    </row>
    <row r="2140" spans="1:4">
      <c r="A2140">
        <f t="shared" si="35"/>
        <v>2091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2092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2091</v>
      </c>
    </row>
    <row r="2141" spans="1:4">
      <c r="A2141">
        <f t="shared" si="35"/>
        <v>2092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2093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2092</v>
      </c>
    </row>
    <row r="2142" spans="1:4">
      <c r="A2142">
        <f t="shared" si="35"/>
        <v>2093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2094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2093</v>
      </c>
    </row>
    <row r="2143" spans="1:4">
      <c r="A2143">
        <f t="shared" si="35"/>
        <v>2094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2095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2094</v>
      </c>
    </row>
    <row r="2144" spans="1:4">
      <c r="A2144">
        <f t="shared" si="35"/>
        <v>2095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2096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2095</v>
      </c>
    </row>
    <row r="2145" spans="1:4">
      <c r="A2145">
        <f t="shared" si="35"/>
        <v>2096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2097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2096</v>
      </c>
    </row>
    <row r="2146" spans="1:4">
      <c r="A2146">
        <f t="shared" si="35"/>
        <v>2097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2098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2097</v>
      </c>
    </row>
    <row r="2147" spans="1:4">
      <c r="A2147">
        <f t="shared" si="35"/>
        <v>2098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2099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2098</v>
      </c>
    </row>
    <row r="2148" spans="1:4">
      <c r="A2148">
        <f t="shared" si="35"/>
        <v>2099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2100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2099</v>
      </c>
    </row>
    <row r="2149" spans="1:4">
      <c r="A2149">
        <f t="shared" si="35"/>
        <v>2100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2101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2100</v>
      </c>
    </row>
    <row r="2150" spans="1:4">
      <c r="A2150">
        <f t="shared" si="35"/>
        <v>2101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2102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2101</v>
      </c>
    </row>
    <row r="2151" spans="1:4">
      <c r="A2151">
        <f t="shared" si="35"/>
        <v>2102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2103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2102</v>
      </c>
    </row>
    <row r="2152" spans="1:4">
      <c r="A2152">
        <f t="shared" si="35"/>
        <v>2103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2104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2103</v>
      </c>
    </row>
    <row r="2153" spans="1:4">
      <c r="A2153">
        <f t="shared" si="35"/>
        <v>2104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2105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2104</v>
      </c>
    </row>
    <row r="2154" spans="1:4">
      <c r="A2154">
        <f t="shared" si="35"/>
        <v>2105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2106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2105</v>
      </c>
    </row>
    <row r="2155" spans="1:4">
      <c r="A2155">
        <f t="shared" si="35"/>
        <v>2106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2107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2106</v>
      </c>
    </row>
    <row r="2156" spans="1:4">
      <c r="A2156">
        <f t="shared" si="35"/>
        <v>2107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2108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2107</v>
      </c>
    </row>
    <row r="2157" spans="1:4">
      <c r="A2157">
        <f t="shared" si="35"/>
        <v>2108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2109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2108</v>
      </c>
    </row>
    <row r="2158" spans="1:4">
      <c r="A2158">
        <f t="shared" si="35"/>
        <v>2109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2110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2109</v>
      </c>
    </row>
    <row r="2159" spans="1:4">
      <c r="A2159">
        <f t="shared" si="35"/>
        <v>2110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2111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2110</v>
      </c>
    </row>
    <row r="2160" spans="1:4">
      <c r="A2160">
        <f t="shared" si="35"/>
        <v>2111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2112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2111</v>
      </c>
    </row>
    <row r="2161" spans="1:4">
      <c r="A2161">
        <f t="shared" si="35"/>
        <v>2112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2113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2112</v>
      </c>
    </row>
    <row r="2162" spans="1:4">
      <c r="A2162">
        <f t="shared" si="35"/>
        <v>2113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2114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2113</v>
      </c>
    </row>
    <row r="2163" spans="1:4">
      <c r="A2163">
        <f t="shared" si="35"/>
        <v>2114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2115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2114</v>
      </c>
    </row>
    <row r="2164" spans="1:4">
      <c r="A2164">
        <f t="shared" si="35"/>
        <v>2115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2116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2115</v>
      </c>
    </row>
    <row r="2165" spans="1:4">
      <c r="A2165">
        <f t="shared" si="35"/>
        <v>2116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2117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2116</v>
      </c>
    </row>
    <row r="2166" spans="1:4">
      <c r="A2166">
        <f t="shared" si="35"/>
        <v>2117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2118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2117</v>
      </c>
    </row>
    <row r="2167" spans="1:4">
      <c r="A2167">
        <f t="shared" si="35"/>
        <v>2118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2119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2118</v>
      </c>
    </row>
    <row r="2168" spans="1:4">
      <c r="A2168">
        <f t="shared" si="35"/>
        <v>2119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2120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2119</v>
      </c>
    </row>
    <row r="2169" spans="1:4">
      <c r="A2169">
        <f t="shared" si="35"/>
        <v>2120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2121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2120</v>
      </c>
    </row>
    <row r="2170" spans="1:4">
      <c r="A2170">
        <f t="shared" si="35"/>
        <v>2121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2122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2121</v>
      </c>
    </row>
    <row r="2171" spans="1:4">
      <c r="A2171">
        <f t="shared" si="35"/>
        <v>2122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2123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2122</v>
      </c>
    </row>
    <row r="2172" spans="1:4">
      <c r="A2172">
        <f t="shared" si="35"/>
        <v>2123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2124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2123</v>
      </c>
    </row>
    <row r="2173" spans="1:4">
      <c r="A2173">
        <f t="shared" si="35"/>
        <v>2124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2125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2124</v>
      </c>
    </row>
    <row r="2174" spans="1:4">
      <c r="A2174">
        <f t="shared" si="35"/>
        <v>2125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2126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2125</v>
      </c>
    </row>
    <row r="2175" spans="1:4">
      <c r="A2175">
        <f t="shared" si="35"/>
        <v>2126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2127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2126</v>
      </c>
    </row>
    <row r="2176" spans="1:4">
      <c r="A2176">
        <f t="shared" si="35"/>
        <v>2127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2128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2127</v>
      </c>
    </row>
    <row r="2177" spans="1:4">
      <c r="A2177">
        <f t="shared" si="35"/>
        <v>2128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2129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2128</v>
      </c>
    </row>
    <row r="2178" spans="1:4">
      <c r="A2178">
        <f t="shared" si="35"/>
        <v>2129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2130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2129</v>
      </c>
    </row>
    <row r="2179" spans="1:4">
      <c r="A2179">
        <f t="shared" si="35"/>
        <v>2130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2131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2130</v>
      </c>
    </row>
    <row r="2180" spans="1:4">
      <c r="A2180">
        <f t="shared" si="35"/>
        <v>2131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2132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2131</v>
      </c>
    </row>
    <row r="2181" spans="1:4">
      <c r="A2181">
        <f t="shared" si="35"/>
        <v>2132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2133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2132</v>
      </c>
    </row>
    <row r="2182" spans="1:4">
      <c r="A2182">
        <f t="shared" si="35"/>
        <v>2133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2134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2133</v>
      </c>
    </row>
    <row r="2183" spans="1:4">
      <c r="A2183">
        <f t="shared" si="35"/>
        <v>2134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2135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2134</v>
      </c>
    </row>
    <row r="2184" spans="1:4">
      <c r="A2184">
        <f t="shared" si="35"/>
        <v>2135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2136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2135</v>
      </c>
    </row>
    <row r="2185" spans="1:4">
      <c r="A2185">
        <f t="shared" si="35"/>
        <v>2136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2137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2136</v>
      </c>
    </row>
    <row r="2186" spans="1:4">
      <c r="A2186">
        <f t="shared" si="35"/>
        <v>2137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2138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2137</v>
      </c>
    </row>
    <row r="2187" spans="1:4">
      <c r="A2187">
        <f t="shared" ref="A2187:A2250" si="36">C2186</f>
        <v>2138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2139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2138</v>
      </c>
    </row>
    <row r="2188" spans="1:4">
      <c r="A2188">
        <f t="shared" si="36"/>
        <v>2139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2140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2139</v>
      </c>
    </row>
    <row r="2189" spans="1:4">
      <c r="A2189">
        <f t="shared" si="36"/>
        <v>2140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2141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2140</v>
      </c>
    </row>
    <row r="2190" spans="1:4">
      <c r="A2190">
        <f t="shared" si="36"/>
        <v>2141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2142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2141</v>
      </c>
    </row>
    <row r="2191" spans="1:4">
      <c r="A2191">
        <f t="shared" si="36"/>
        <v>2142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2143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2142</v>
      </c>
    </row>
    <row r="2192" spans="1:4">
      <c r="A2192">
        <f t="shared" si="36"/>
        <v>2143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2144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2143</v>
      </c>
    </row>
    <row r="2193" spans="1:4">
      <c r="A2193">
        <f t="shared" si="36"/>
        <v>2144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2145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2144</v>
      </c>
    </row>
    <row r="2194" spans="1:4">
      <c r="A2194">
        <f t="shared" si="36"/>
        <v>2145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2146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2145</v>
      </c>
    </row>
    <row r="2195" spans="1:4">
      <c r="A2195">
        <f t="shared" si="36"/>
        <v>2146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2147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2146</v>
      </c>
    </row>
    <row r="2196" spans="1:4">
      <c r="A2196">
        <f t="shared" si="36"/>
        <v>2147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2148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2147</v>
      </c>
    </row>
    <row r="2197" spans="1:4">
      <c r="A2197">
        <f t="shared" si="36"/>
        <v>2148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2149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2148</v>
      </c>
    </row>
    <row r="2198" spans="1:4">
      <c r="A2198">
        <f t="shared" si="36"/>
        <v>2149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2150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2149</v>
      </c>
    </row>
    <row r="2199" spans="1:4">
      <c r="A2199">
        <f t="shared" si="36"/>
        <v>2150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2151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2150</v>
      </c>
    </row>
    <row r="2200" spans="1:4">
      <c r="A2200">
        <f t="shared" si="36"/>
        <v>2151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2152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2151</v>
      </c>
    </row>
    <row r="2201" spans="1:4">
      <c r="A2201">
        <f t="shared" si="36"/>
        <v>2152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2153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2152</v>
      </c>
    </row>
    <row r="2202" spans="1:4">
      <c r="A2202">
        <f t="shared" si="36"/>
        <v>2153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2154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2153</v>
      </c>
    </row>
    <row r="2203" spans="1:4">
      <c r="A2203">
        <f t="shared" si="36"/>
        <v>2154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2155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2154</v>
      </c>
    </row>
    <row r="2204" spans="1:4">
      <c r="A2204">
        <f t="shared" si="36"/>
        <v>2155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2156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2155</v>
      </c>
    </row>
    <row r="2205" spans="1:4">
      <c r="A2205">
        <f t="shared" si="36"/>
        <v>2156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2157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2156</v>
      </c>
    </row>
    <row r="2206" spans="1:4">
      <c r="A2206">
        <f t="shared" si="36"/>
        <v>2157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2158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2157</v>
      </c>
    </row>
    <row r="2207" spans="1:4">
      <c r="A2207">
        <f t="shared" si="36"/>
        <v>2158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2159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2158</v>
      </c>
    </row>
    <row r="2208" spans="1:4">
      <c r="A2208">
        <f t="shared" si="36"/>
        <v>2159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2160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2159</v>
      </c>
    </row>
    <row r="2209" spans="1:4">
      <c r="A2209">
        <f t="shared" si="36"/>
        <v>2160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2161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2160</v>
      </c>
    </row>
    <row r="2210" spans="1:4">
      <c r="A2210">
        <f t="shared" si="36"/>
        <v>2161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2162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2161</v>
      </c>
    </row>
    <row r="2211" spans="1:4">
      <c r="A2211">
        <f t="shared" si="36"/>
        <v>2162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2163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2162</v>
      </c>
    </row>
    <row r="2212" spans="1:4">
      <c r="A2212">
        <f t="shared" si="36"/>
        <v>2163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2164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2163</v>
      </c>
    </row>
    <row r="2213" spans="1:4">
      <c r="A2213">
        <f t="shared" si="36"/>
        <v>2164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2165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2164</v>
      </c>
    </row>
    <row r="2214" spans="1:4">
      <c r="A2214">
        <f t="shared" si="36"/>
        <v>2165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2166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2165</v>
      </c>
    </row>
    <row r="2215" spans="1:4">
      <c r="A2215">
        <f t="shared" si="36"/>
        <v>2166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2167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2166</v>
      </c>
    </row>
    <row r="2216" spans="1:4">
      <c r="A2216">
        <f t="shared" si="36"/>
        <v>2167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2168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2167</v>
      </c>
    </row>
    <row r="2217" spans="1:4">
      <c r="A2217">
        <f t="shared" si="36"/>
        <v>2168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2169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2168</v>
      </c>
    </row>
    <row r="2218" spans="1:4">
      <c r="A2218">
        <f t="shared" si="36"/>
        <v>2169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2170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2169</v>
      </c>
    </row>
    <row r="2219" spans="1:4">
      <c r="A2219">
        <f t="shared" si="36"/>
        <v>2170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2171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2170</v>
      </c>
    </row>
    <row r="2220" spans="1:4">
      <c r="A2220">
        <f t="shared" si="36"/>
        <v>2171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2172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2171</v>
      </c>
    </row>
    <row r="2221" spans="1:4">
      <c r="A2221">
        <f t="shared" si="36"/>
        <v>2172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2173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2172</v>
      </c>
    </row>
    <row r="2222" spans="1:4">
      <c r="A2222">
        <f t="shared" si="36"/>
        <v>2173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2174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2173</v>
      </c>
    </row>
    <row r="2223" spans="1:4">
      <c r="A2223">
        <f t="shared" si="36"/>
        <v>2174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2175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2174</v>
      </c>
    </row>
    <row r="2224" spans="1:4">
      <c r="A2224">
        <f t="shared" si="36"/>
        <v>2175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2176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2175</v>
      </c>
    </row>
    <row r="2225" spans="1:4">
      <c r="A2225">
        <f t="shared" si="36"/>
        <v>2176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2177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2176</v>
      </c>
    </row>
    <row r="2226" spans="1:4">
      <c r="A2226">
        <f t="shared" si="36"/>
        <v>2177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2178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2177</v>
      </c>
    </row>
    <row r="2227" spans="1:4">
      <c r="A2227">
        <f t="shared" si="36"/>
        <v>2178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2179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2178</v>
      </c>
    </row>
    <row r="2228" spans="1:4">
      <c r="A2228">
        <f t="shared" si="36"/>
        <v>2179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2180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2179</v>
      </c>
    </row>
    <row r="2229" spans="1:4">
      <c r="A2229">
        <f t="shared" si="36"/>
        <v>2180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2181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2180</v>
      </c>
    </row>
    <row r="2230" spans="1:4">
      <c r="A2230">
        <f t="shared" si="36"/>
        <v>2181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2182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2181</v>
      </c>
    </row>
    <row r="2231" spans="1:4">
      <c r="A2231">
        <f t="shared" si="36"/>
        <v>2182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2183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2182</v>
      </c>
    </row>
    <row r="2232" spans="1:4">
      <c r="A2232">
        <f t="shared" si="36"/>
        <v>2183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2184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2183</v>
      </c>
    </row>
    <row r="2233" spans="1:4">
      <c r="A2233">
        <f t="shared" si="36"/>
        <v>2184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2185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2184</v>
      </c>
    </row>
    <row r="2234" spans="1:4">
      <c r="A2234">
        <f t="shared" si="36"/>
        <v>2185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2186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2185</v>
      </c>
    </row>
    <row r="2235" spans="1:4">
      <c r="A2235">
        <f t="shared" si="36"/>
        <v>2186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2187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2186</v>
      </c>
    </row>
    <row r="2236" spans="1:4">
      <c r="A2236">
        <f t="shared" si="36"/>
        <v>2187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2188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2187</v>
      </c>
    </row>
    <row r="2237" spans="1:4">
      <c r="A2237">
        <f t="shared" si="36"/>
        <v>2188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2189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2188</v>
      </c>
    </row>
    <row r="2238" spans="1:4">
      <c r="A2238">
        <f t="shared" si="36"/>
        <v>2189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2190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2189</v>
      </c>
    </row>
    <row r="2239" spans="1:4">
      <c r="A2239">
        <f t="shared" si="36"/>
        <v>2190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2191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2190</v>
      </c>
    </row>
    <row r="2240" spans="1:4">
      <c r="A2240">
        <f t="shared" si="36"/>
        <v>2191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2192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2191</v>
      </c>
    </row>
    <row r="2241" spans="1:4">
      <c r="A2241">
        <f t="shared" si="36"/>
        <v>2192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2193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2192</v>
      </c>
    </row>
    <row r="2242" spans="1:4">
      <c r="A2242">
        <f t="shared" si="36"/>
        <v>2193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2194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2193</v>
      </c>
    </row>
    <row r="2243" spans="1:4">
      <c r="A2243">
        <f t="shared" si="36"/>
        <v>2194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2195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2194</v>
      </c>
    </row>
    <row r="2244" spans="1:4">
      <c r="A2244">
        <f t="shared" si="36"/>
        <v>2195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2196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2195</v>
      </c>
    </row>
    <row r="2245" spans="1:4">
      <c r="A2245">
        <f t="shared" si="36"/>
        <v>2196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2197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2196</v>
      </c>
    </row>
    <row r="2246" spans="1:4">
      <c r="A2246">
        <f t="shared" si="36"/>
        <v>2197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2198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2197</v>
      </c>
    </row>
    <row r="2247" spans="1:4">
      <c r="A2247">
        <f t="shared" si="36"/>
        <v>2198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2199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2198</v>
      </c>
    </row>
    <row r="2248" spans="1:4">
      <c r="A2248">
        <f t="shared" si="36"/>
        <v>2199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2200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2199</v>
      </c>
    </row>
    <row r="2249" spans="1:4">
      <c r="A2249">
        <f t="shared" si="36"/>
        <v>2200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2201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2200</v>
      </c>
    </row>
    <row r="2250" spans="1:4">
      <c r="A2250">
        <f t="shared" si="36"/>
        <v>2201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2202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2201</v>
      </c>
    </row>
    <row r="2251" spans="1:4">
      <c r="A2251">
        <f t="shared" ref="A2251:A2314" si="37">C2250</f>
        <v>2202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2203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2202</v>
      </c>
    </row>
    <row r="2252" spans="1:4">
      <c r="A2252">
        <f t="shared" si="37"/>
        <v>2203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2204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2203</v>
      </c>
    </row>
    <row r="2253" spans="1:4">
      <c r="A2253">
        <f t="shared" si="37"/>
        <v>2204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2205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2204</v>
      </c>
    </row>
    <row r="2254" spans="1:4">
      <c r="A2254">
        <f t="shared" si="37"/>
        <v>2205</v>
      </c>
      <c r="B2254" t="str">
        <f>VLOOKUP(A2254,SOURCE!B:P,12,0)</f>
        <v>ITM_PZOOMY</v>
      </c>
      <c r="C2254" t="str">
        <f>IF(
ISNUMBER(INDEX(SOURCE!B:B,MATCH(A2254,SOURCE!B:B,0)+1)),
  VALUE(INDEX(SOURCE!B:B,MATCH(A2254,SOURCE!B:B,0)+1)),
  "")</f>
        <v/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2205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12" priority="4" operator="notEqual">
      <formula>A1048576+1</formula>
    </cfRule>
  </conditionalFormatting>
  <conditionalFormatting sqref="A9:A10">
    <cfRule type="cellIs" dxfId="11" priority="3" operator="notEqual">
      <formula>A8+1</formula>
    </cfRule>
  </conditionalFormatting>
  <conditionalFormatting sqref="A11:A2519">
    <cfRule type="cellIs" dxfId="1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4669</v>
      </c>
    </row>
    <row r="2" spans="1:16">
      <c r="P2" t="s">
        <v>4750</v>
      </c>
    </row>
    <row r="3" spans="1:16">
      <c r="P3" t="s">
        <v>2570</v>
      </c>
    </row>
    <row r="4" spans="1:16">
      <c r="P4" t="s">
        <v>4751</v>
      </c>
    </row>
    <row r="5" spans="1:16">
      <c r="P5" t="s">
        <v>4754</v>
      </c>
    </row>
    <row r="6" spans="1:16">
      <c r="A6" s="6">
        <v>1931</v>
      </c>
      <c r="B6" s="11" t="s">
        <v>1163</v>
      </c>
      <c r="C6" s="11" t="s">
        <v>1163</v>
      </c>
      <c r="P6" t="s">
        <v>4755</v>
      </c>
    </row>
    <row r="7" spans="1:16">
      <c r="A7" s="6">
        <v>1932</v>
      </c>
      <c r="B7" s="11" t="s">
        <v>1164</v>
      </c>
      <c r="C7" s="11" t="s">
        <v>1164</v>
      </c>
      <c r="P7" t="s">
        <v>4756</v>
      </c>
    </row>
    <row r="8" spans="1:16">
      <c r="P8" t="s">
        <v>4757</v>
      </c>
    </row>
    <row r="9" spans="1:16">
      <c r="P9" t="s">
        <v>4758</v>
      </c>
    </row>
    <row r="10" spans="1:16">
      <c r="P10" t="s">
        <v>4759</v>
      </c>
    </row>
    <row r="11" spans="1:16">
      <c r="P11" t="s">
        <v>4760</v>
      </c>
    </row>
    <row r="12" spans="1:16">
      <c r="P12" t="s">
        <v>4761</v>
      </c>
    </row>
    <row r="13" spans="1:16">
      <c r="P13" t="s">
        <v>4762</v>
      </c>
    </row>
    <row r="14" spans="1:16">
      <c r="A14">
        <v>0</v>
      </c>
      <c r="B14" t="s">
        <v>1650</v>
      </c>
      <c r="C14" t="s">
        <v>1650</v>
      </c>
      <c r="D14" t="s">
        <v>3148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4763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4764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4765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4766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4767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4768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4769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4770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4771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4772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4773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4774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4775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4776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4777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4778</v>
      </c>
    </row>
    <row r="30" spans="1:16">
      <c r="P30" t="s">
        <v>4779</v>
      </c>
    </row>
    <row r="31" spans="1:16">
      <c r="P31" t="s">
        <v>4780</v>
      </c>
    </row>
    <row r="32" spans="1:16">
      <c r="P32" t="s">
        <v>4781</v>
      </c>
    </row>
    <row r="33" spans="16:16">
      <c r="P33" t="s">
        <v>4782</v>
      </c>
    </row>
    <row r="34" spans="16:16">
      <c r="P34" t="s">
        <v>4783</v>
      </c>
    </row>
    <row r="35" spans="16:16">
      <c r="P35" t="s">
        <v>4784</v>
      </c>
    </row>
    <row r="36" spans="16:16">
      <c r="P36" t="s">
        <v>4785</v>
      </c>
    </row>
    <row r="37" spans="16:16">
      <c r="P37" t="s">
        <v>4786</v>
      </c>
    </row>
    <row r="38" spans="16:16">
      <c r="P38" t="s">
        <v>4836</v>
      </c>
    </row>
    <row r="39" spans="16:16">
      <c r="P39" t="s">
        <v>4837</v>
      </c>
    </row>
    <row r="40" spans="16:16">
      <c r="P40" t="s">
        <v>4787</v>
      </c>
    </row>
    <row r="41" spans="16:16">
      <c r="P41" t="s">
        <v>4788</v>
      </c>
    </row>
    <row r="42" spans="16:16">
      <c r="P42" t="s">
        <v>4789</v>
      </c>
    </row>
    <row r="43" spans="16:16">
      <c r="P43" t="s">
        <v>4790</v>
      </c>
    </row>
    <row r="44" spans="16:16">
      <c r="P44" t="s">
        <v>4791</v>
      </c>
    </row>
    <row r="45" spans="16:16">
      <c r="P45" t="s">
        <v>4792</v>
      </c>
    </row>
    <row r="46" spans="16:16">
      <c r="P46" t="s">
        <v>4793</v>
      </c>
    </row>
    <row r="47" spans="16:16">
      <c r="P47" t="s">
        <v>4794</v>
      </c>
    </row>
    <row r="48" spans="16:16">
      <c r="P48" t="s">
        <v>4795</v>
      </c>
    </row>
    <row r="49" spans="16:16">
      <c r="P49" t="s">
        <v>4796</v>
      </c>
    </row>
    <row r="50" spans="16:16">
      <c r="P50" t="s">
        <v>4797</v>
      </c>
    </row>
    <row r="51" spans="16:16">
      <c r="P51" t="s">
        <v>4798</v>
      </c>
    </row>
    <row r="52" spans="16:16">
      <c r="P52" t="s">
        <v>4799</v>
      </c>
    </row>
    <row r="53" spans="16:16">
      <c r="P53" t="s">
        <v>4800</v>
      </c>
    </row>
    <row r="54" spans="16:16">
      <c r="P54" t="s">
        <v>4801</v>
      </c>
    </row>
    <row r="55" spans="16:16">
      <c r="P55" t="s">
        <v>4802</v>
      </c>
    </row>
    <row r="56" spans="16:16">
      <c r="P56" t="s">
        <v>4803</v>
      </c>
    </row>
    <row r="57" spans="16:16">
      <c r="P57" t="s">
        <v>4804</v>
      </c>
    </row>
    <row r="58" spans="16:16">
      <c r="P58" t="s">
        <v>4805</v>
      </c>
    </row>
    <row r="59" spans="16:16">
      <c r="P59" t="s">
        <v>4806</v>
      </c>
    </row>
    <row r="60" spans="16:16">
      <c r="P60" t="s">
        <v>4807</v>
      </c>
    </row>
    <row r="61" spans="16:16">
      <c r="P61" t="s">
        <v>4838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2021-02-08T23:54:03Z</dcterms:modified>
</cp:coreProperties>
</file>